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V105" i="51"/>
  <c r="O105" i="51"/>
  <c r="M104" i="51"/>
  <c r="L104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Q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S80" i="51"/>
  <c r="R80" i="51"/>
  <c r="K80" i="51"/>
  <c r="J80" i="51"/>
  <c r="C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D73" i="51" s="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L73" i="51" s="1"/>
  <c r="K74" i="51"/>
  <c r="J74" i="51"/>
  <c r="I74" i="51"/>
  <c r="H74" i="51"/>
  <c r="G74" i="51"/>
  <c r="F74" i="51"/>
  <c r="E74" i="51"/>
  <c r="D74" i="51"/>
  <c r="C74" i="51"/>
  <c r="B74" i="51"/>
  <c r="W54" i="51"/>
  <c r="W87" i="51" s="1"/>
  <c r="V54" i="51"/>
  <c r="V87" i="51" s="1"/>
  <c r="U54" i="51"/>
  <c r="U87" i="51" s="1"/>
  <c r="T54" i="51"/>
  <c r="T87" i="51" s="1"/>
  <c r="S54" i="51"/>
  <c r="R54" i="51"/>
  <c r="Q54" i="51"/>
  <c r="Q87" i="51" s="1"/>
  <c r="P54" i="51"/>
  <c r="P87" i="51" s="1"/>
  <c r="O54" i="51"/>
  <c r="O87" i="51" s="1"/>
  <c r="N54" i="51"/>
  <c r="N87" i="51" s="1"/>
  <c r="M54" i="51"/>
  <c r="M87" i="51" s="1"/>
  <c r="L54" i="51"/>
  <c r="L87" i="51" s="1"/>
  <c r="K54" i="51"/>
  <c r="J54" i="51"/>
  <c r="I54" i="51"/>
  <c r="I87" i="51" s="1"/>
  <c r="H54" i="51"/>
  <c r="H87" i="51" s="1"/>
  <c r="G54" i="51"/>
  <c r="G87" i="51" s="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P104" i="51" s="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I103" i="51" s="1"/>
  <c r="H27" i="51"/>
  <c r="H103" i="51" s="1"/>
  <c r="G27" i="51"/>
  <c r="F27" i="51"/>
  <c r="E27" i="5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P104" i="50"/>
  <c r="N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S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N80" i="50"/>
  <c r="M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N73" i="50" s="1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W73" i="50" s="1"/>
  <c r="V74" i="50"/>
  <c r="U74" i="50"/>
  <c r="T74" i="50"/>
  <c r="S74" i="50"/>
  <c r="R74" i="50"/>
  <c r="Q74" i="50"/>
  <c r="P74" i="50"/>
  <c r="O74" i="50"/>
  <c r="O73" i="50" s="1"/>
  <c r="N74" i="50"/>
  <c r="M74" i="50"/>
  <c r="L74" i="50"/>
  <c r="K74" i="50"/>
  <c r="J74" i="50"/>
  <c r="J73" i="50" s="1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T105" i="50" s="1"/>
  <c r="S54" i="50"/>
  <c r="S105" i="50" s="1"/>
  <c r="R54" i="50"/>
  <c r="R87" i="50" s="1"/>
  <c r="Q54" i="50"/>
  <c r="Q87" i="50" s="1"/>
  <c r="P54" i="50"/>
  <c r="P87" i="50" s="1"/>
  <c r="O54" i="50"/>
  <c r="O87" i="50" s="1"/>
  <c r="N54" i="50"/>
  <c r="M54" i="50"/>
  <c r="L54" i="50"/>
  <c r="L87" i="50" s="1"/>
  <c r="K54" i="50"/>
  <c r="K87" i="50" s="1"/>
  <c r="J54" i="50"/>
  <c r="J87" i="50" s="1"/>
  <c r="I54" i="50"/>
  <c r="I87" i="50" s="1"/>
  <c r="H54" i="50"/>
  <c r="H87" i="50" s="1"/>
  <c r="G54" i="50"/>
  <c r="G87" i="50" s="1"/>
  <c r="F54" i="50"/>
  <c r="E54" i="50"/>
  <c r="D54" i="50"/>
  <c r="D87" i="50" s="1"/>
  <c r="C54" i="50"/>
  <c r="C87" i="50" s="1"/>
  <c r="B54" i="50"/>
  <c r="B87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K104" i="50" s="1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D83" i="50" s="1"/>
  <c r="C35" i="50"/>
  <c r="B35" i="50"/>
  <c r="W27" i="50"/>
  <c r="V27" i="50"/>
  <c r="V80" i="50" s="1"/>
  <c r="U27" i="50"/>
  <c r="U80" i="50" s="1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H103" i="50" s="1"/>
  <c r="G27" i="50"/>
  <c r="G103" i="50" s="1"/>
  <c r="F27" i="50"/>
  <c r="F80" i="50" s="1"/>
  <c r="E27" i="50"/>
  <c r="E80" i="50" s="1"/>
  <c r="D27" i="50"/>
  <c r="C27" i="50"/>
  <c r="C103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U105" i="49"/>
  <c r="T105" i="49"/>
  <c r="M105" i="49"/>
  <c r="L105" i="49"/>
  <c r="D105" i="49"/>
  <c r="K104" i="49"/>
  <c r="J104" i="49"/>
  <c r="H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V87" i="49"/>
  <c r="O87" i="49"/>
  <c r="N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N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I80" i="49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C73" i="49"/>
  <c r="W54" i="49"/>
  <c r="W105" i="49" s="1"/>
  <c r="V54" i="49"/>
  <c r="V105" i="49" s="1"/>
  <c r="U54" i="49"/>
  <c r="U87" i="49" s="1"/>
  <c r="T54" i="49"/>
  <c r="T87" i="49" s="1"/>
  <c r="S54" i="49"/>
  <c r="S87" i="49" s="1"/>
  <c r="R54" i="49"/>
  <c r="R87" i="49" s="1"/>
  <c r="Q54" i="49"/>
  <c r="P54" i="49"/>
  <c r="O54" i="49"/>
  <c r="O105" i="49" s="1"/>
  <c r="N54" i="49"/>
  <c r="N105" i="49" s="1"/>
  <c r="M54" i="49"/>
  <c r="M87" i="49" s="1"/>
  <c r="L54" i="49"/>
  <c r="L87" i="49" s="1"/>
  <c r="K54" i="49"/>
  <c r="K87" i="49" s="1"/>
  <c r="J54" i="49"/>
  <c r="J87" i="49" s="1"/>
  <c r="I54" i="49"/>
  <c r="H54" i="49"/>
  <c r="G54" i="49"/>
  <c r="G105" i="49" s="1"/>
  <c r="F54" i="49"/>
  <c r="F105" i="49" s="1"/>
  <c r="E54" i="49"/>
  <c r="E87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T27" i="49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L27" i="49"/>
  <c r="K27" i="49"/>
  <c r="K103" i="49" s="1"/>
  <c r="J27" i="49"/>
  <c r="J103" i="49" s="1"/>
  <c r="I27" i="49"/>
  <c r="I103" i="49" s="1"/>
  <c r="H27" i="49"/>
  <c r="G27" i="49"/>
  <c r="G103" i="49" s="1"/>
  <c r="F27" i="49"/>
  <c r="F103" i="49" s="1"/>
  <c r="E27" i="49"/>
  <c r="D27" i="49"/>
  <c r="C27" i="49"/>
  <c r="C103" i="49" s="1"/>
  <c r="B27" i="49"/>
  <c r="B103" i="49" s="1"/>
  <c r="A1" i="49"/>
  <c r="K38" i="48"/>
  <c r="C38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T180" i="4" s="1"/>
  <c r="S33" i="48"/>
  <c r="S38" i="48" s="1"/>
  <c r="S180" i="4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R60" i="47"/>
  <c r="B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U52" i="47" s="1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Q52" i="47" s="1"/>
  <c r="P53" i="47"/>
  <c r="O53" i="47"/>
  <c r="N53" i="47"/>
  <c r="M53" i="47"/>
  <c r="L53" i="47"/>
  <c r="K53" i="47"/>
  <c r="J53" i="47"/>
  <c r="I53" i="47"/>
  <c r="H53" i="47"/>
  <c r="H52" i="47" s="1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Q60" i="47" s="1"/>
  <c r="P28" i="47"/>
  <c r="O28" i="47"/>
  <c r="N28" i="47"/>
  <c r="N60" i="47" s="1"/>
  <c r="M28" i="47"/>
  <c r="M60" i="47" s="1"/>
  <c r="L28" i="47"/>
  <c r="L60" i="47" s="1"/>
  <c r="K28" i="47"/>
  <c r="K60" i="47" s="1"/>
  <c r="J28" i="47"/>
  <c r="J60" i="47" s="1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E77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Q60" i="46"/>
  <c r="P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Q52" i="46" s="1"/>
  <c r="P56" i="46"/>
  <c r="P52" i="46" s="1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I52" i="46" s="1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B52" i="46" s="1"/>
  <c r="W28" i="46"/>
  <c r="V28" i="46"/>
  <c r="U28" i="46"/>
  <c r="U60" i="46" s="1"/>
  <c r="T28" i="46"/>
  <c r="T60" i="46" s="1"/>
  <c r="S28" i="46"/>
  <c r="S60" i="46" s="1"/>
  <c r="R28" i="46"/>
  <c r="R60" i="46" s="1"/>
  <c r="Q28" i="46"/>
  <c r="P28" i="46"/>
  <c r="O28" i="46"/>
  <c r="N28" i="46"/>
  <c r="M28" i="46"/>
  <c r="M60" i="46" s="1"/>
  <c r="L28" i="46"/>
  <c r="L60" i="46" s="1"/>
  <c r="K28" i="46"/>
  <c r="K60" i="46" s="1"/>
  <c r="J28" i="46"/>
  <c r="J60" i="46" s="1"/>
  <c r="I28" i="46"/>
  <c r="I60" i="46" s="1"/>
  <c r="H28" i="46"/>
  <c r="H60" i="46" s="1"/>
  <c r="G28" i="46"/>
  <c r="F28" i="46"/>
  <c r="E28" i="46"/>
  <c r="E60" i="46" s="1"/>
  <c r="D28" i="46"/>
  <c r="D60" i="46" s="1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S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R69" i="45" s="1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U60" i="45"/>
  <c r="S60" i="45"/>
  <c r="P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P52" i="45" s="1"/>
  <c r="O56" i="45"/>
  <c r="N56" i="45"/>
  <c r="M56" i="45"/>
  <c r="L56" i="45"/>
  <c r="K56" i="45"/>
  <c r="K52" i="45" s="1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S52" i="45" s="1"/>
  <c r="R55" i="45"/>
  <c r="Q55" i="45"/>
  <c r="P55" i="45"/>
  <c r="O55" i="45"/>
  <c r="N55" i="45"/>
  <c r="M55" i="45"/>
  <c r="L55" i="45"/>
  <c r="K55" i="45"/>
  <c r="J55" i="45"/>
  <c r="I55" i="45"/>
  <c r="H55" i="45"/>
  <c r="H52" i="45" s="1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I52" i="45" s="1"/>
  <c r="H54" i="45"/>
  <c r="G54" i="45"/>
  <c r="F54" i="45"/>
  <c r="E54" i="45"/>
  <c r="D54" i="45"/>
  <c r="C54" i="45"/>
  <c r="B54" i="45"/>
  <c r="W53" i="45"/>
  <c r="V53" i="45"/>
  <c r="U53" i="45"/>
  <c r="U52" i="45" s="1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C52" i="45" s="1"/>
  <c r="B53" i="45"/>
  <c r="W28" i="45"/>
  <c r="W77" i="45" s="1"/>
  <c r="W69" i="45" s="1"/>
  <c r="V28" i="45"/>
  <c r="V77" i="45" s="1"/>
  <c r="U28" i="45"/>
  <c r="U77" i="45" s="1"/>
  <c r="T28" i="45"/>
  <c r="T77" i="45" s="1"/>
  <c r="S28" i="45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77" i="46" s="1"/>
  <c r="K28" i="45"/>
  <c r="K77" i="45" s="1"/>
  <c r="J28" i="45"/>
  <c r="J77" i="45" s="1"/>
  <c r="I28" i="45"/>
  <c r="I77" i="45" s="1"/>
  <c r="H28" i="45"/>
  <c r="H77" i="45" s="1"/>
  <c r="G28" i="45"/>
  <c r="G77" i="45" s="1"/>
  <c r="F28" i="45"/>
  <c r="F77" i="47" s="1"/>
  <c r="E28" i="45"/>
  <c r="E77" i="45" s="1"/>
  <c r="D28" i="45"/>
  <c r="D60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K179" i="4" s="1"/>
  <c r="J33" i="44"/>
  <c r="J38" i="44" s="1"/>
  <c r="I33" i="44"/>
  <c r="I38" i="44" s="1"/>
  <c r="H33" i="44"/>
  <c r="H38" i="44" s="1"/>
  <c r="G33" i="44"/>
  <c r="G38" i="4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G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T72" i="43"/>
  <c r="O72" i="43"/>
  <c r="L72" i="43"/>
  <c r="I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J63" i="43" s="1"/>
  <c r="I67" i="43"/>
  <c r="H67" i="43"/>
  <c r="G67" i="43"/>
  <c r="G63" i="43" s="1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B63" i="43" s="1"/>
  <c r="W65" i="43"/>
  <c r="V65" i="43"/>
  <c r="U65" i="43"/>
  <c r="T65" i="43"/>
  <c r="S65" i="43"/>
  <c r="S63" i="43" s="1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W63" i="43" s="1"/>
  <c r="V64" i="43"/>
  <c r="U64" i="43"/>
  <c r="T64" i="43"/>
  <c r="S64" i="43"/>
  <c r="R64" i="43"/>
  <c r="R63" i="43" s="1"/>
  <c r="Q64" i="43"/>
  <c r="P64" i="43"/>
  <c r="O64" i="43"/>
  <c r="O63" i="43" s="1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V39" i="43"/>
  <c r="V90" i="43" s="1"/>
  <c r="U39" i="43"/>
  <c r="U72" i="43" s="1"/>
  <c r="T39" i="43"/>
  <c r="S39" i="43"/>
  <c r="R39" i="43"/>
  <c r="R72" i="43" s="1"/>
  <c r="Q39" i="43"/>
  <c r="Q72" i="43" s="1"/>
  <c r="P39" i="43"/>
  <c r="O39" i="43"/>
  <c r="O90" i="43" s="1"/>
  <c r="N39" i="43"/>
  <c r="N90" i="43" s="1"/>
  <c r="M39" i="43"/>
  <c r="M72" i="43" s="1"/>
  <c r="L39" i="43"/>
  <c r="K39" i="43"/>
  <c r="J39" i="43"/>
  <c r="J72" i="43" s="1"/>
  <c r="I39" i="43"/>
  <c r="H39" i="43"/>
  <c r="G39" i="43"/>
  <c r="G72" i="43" s="1"/>
  <c r="F39" i="43"/>
  <c r="F90" i="43" s="1"/>
  <c r="E39" i="43"/>
  <c r="E72" i="43" s="1"/>
  <c r="D39" i="43"/>
  <c r="D72" i="43" s="1"/>
  <c r="C39" i="43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W72" i="42"/>
  <c r="R72" i="42"/>
  <c r="Q72" i="42"/>
  <c r="O72" i="42"/>
  <c r="I72" i="42"/>
  <c r="G72" i="42"/>
  <c r="W71" i="42"/>
  <c r="V71" i="42"/>
  <c r="U71" i="42"/>
  <c r="T71" i="42"/>
  <c r="S71" i="42"/>
  <c r="R71" i="42"/>
  <c r="Q71" i="42"/>
  <c r="P71" i="42"/>
  <c r="O71" i="42"/>
  <c r="N71" i="42"/>
  <c r="M71" i="42"/>
  <c r="M63" i="42" s="1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U63" i="42" s="1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E63" i="42"/>
  <c r="W39" i="42"/>
  <c r="V39" i="42"/>
  <c r="U39" i="42"/>
  <c r="U72" i="42" s="1"/>
  <c r="T39" i="42"/>
  <c r="T72" i="42" s="1"/>
  <c r="S39" i="42"/>
  <c r="R39" i="42"/>
  <c r="Q39" i="42"/>
  <c r="P39" i="42"/>
  <c r="O39" i="42"/>
  <c r="O90" i="42" s="1"/>
  <c r="N39" i="42"/>
  <c r="M39" i="42"/>
  <c r="M72" i="42" s="1"/>
  <c r="L39" i="42"/>
  <c r="L90" i="42" s="1"/>
  <c r="K39" i="42"/>
  <c r="K90" i="42" s="1"/>
  <c r="J39" i="42"/>
  <c r="J72" i="42" s="1"/>
  <c r="I39" i="42"/>
  <c r="I90" i="42" s="1"/>
  <c r="H39" i="42"/>
  <c r="G39" i="42"/>
  <c r="G90" i="42" s="1"/>
  <c r="F39" i="42"/>
  <c r="E39" i="42"/>
  <c r="E72" i="42" s="1"/>
  <c r="D39" i="42"/>
  <c r="D90" i="42" s="1"/>
  <c r="C39" i="42"/>
  <c r="C90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M90" i="41"/>
  <c r="H90" i="41"/>
  <c r="E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E81" i="41" s="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O72" i="41"/>
  <c r="M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D63" i="41" s="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M63" i="41" s="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P63" i="41" s="1"/>
  <c r="O66" i="41"/>
  <c r="N66" i="41"/>
  <c r="M66" i="41"/>
  <c r="L66" i="41"/>
  <c r="K66" i="41"/>
  <c r="J66" i="41"/>
  <c r="I66" i="41"/>
  <c r="H66" i="41"/>
  <c r="H63" i="41" s="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U63" i="41" s="1"/>
  <c r="T64" i="41"/>
  <c r="S64" i="41"/>
  <c r="R64" i="41"/>
  <c r="R63" i="41" s="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U39" i="41"/>
  <c r="U90" i="42" s="1"/>
  <c r="T39" i="41"/>
  <c r="T90" i="41" s="1"/>
  <c r="S39" i="41"/>
  <c r="R39" i="41"/>
  <c r="Q39" i="41"/>
  <c r="Q90" i="41" s="1"/>
  <c r="P39" i="41"/>
  <c r="P72" i="41" s="1"/>
  <c r="O39" i="41"/>
  <c r="O90" i="41" s="1"/>
  <c r="N39" i="41"/>
  <c r="M39" i="41"/>
  <c r="M90" i="42" s="1"/>
  <c r="L39" i="41"/>
  <c r="L90" i="41" s="1"/>
  <c r="K39" i="41"/>
  <c r="J39" i="41"/>
  <c r="I39" i="41"/>
  <c r="I90" i="41" s="1"/>
  <c r="H39" i="41"/>
  <c r="H72" i="41" s="1"/>
  <c r="G39" i="41"/>
  <c r="G90" i="41" s="1"/>
  <c r="F39" i="41"/>
  <c r="E39" i="41"/>
  <c r="E90" i="42" s="1"/>
  <c r="D39" i="41"/>
  <c r="D90" i="41" s="1"/>
  <c r="C39" i="41"/>
  <c r="B39" i="41"/>
  <c r="A1" i="41"/>
  <c r="R38" i="40"/>
  <c r="J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I33" i="40"/>
  <c r="I38" i="40" s="1"/>
  <c r="H33" i="40"/>
  <c r="H38" i="40" s="1"/>
  <c r="H178" i="4" s="1"/>
  <c r="G33" i="40"/>
  <c r="G38" i="40" s="1"/>
  <c r="G178" i="4" s="1"/>
  <c r="F33" i="40"/>
  <c r="F38" i="40" s="1"/>
  <c r="E33" i="40"/>
  <c r="E38" i="40" s="1"/>
  <c r="E178" i="4" s="1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P63" i="39"/>
  <c r="H63" i="39"/>
  <c r="G63" i="39"/>
  <c r="W62" i="39"/>
  <c r="V62" i="39"/>
  <c r="V51" i="39" s="1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R60" i="39"/>
  <c r="G60" i="39"/>
  <c r="F60" i="39"/>
  <c r="E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S57" i="39"/>
  <c r="I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U51" i="39" s="1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U63" i="39" s="1"/>
  <c r="T27" i="39"/>
  <c r="S27" i="39"/>
  <c r="R27" i="39"/>
  <c r="R63" i="39" s="1"/>
  <c r="Q27" i="39"/>
  <c r="Q63" i="39" s="1"/>
  <c r="P27" i="39"/>
  <c r="O27" i="39"/>
  <c r="O63" i="39" s="1"/>
  <c r="N27" i="39"/>
  <c r="N63" i="39" s="1"/>
  <c r="M27" i="39"/>
  <c r="L27" i="39"/>
  <c r="K27" i="39"/>
  <c r="J27" i="39"/>
  <c r="J63" i="39" s="1"/>
  <c r="I27" i="39"/>
  <c r="I63" i="39" s="1"/>
  <c r="H27" i="39"/>
  <c r="G27" i="39"/>
  <c r="F27" i="39"/>
  <c r="F63" i="39" s="1"/>
  <c r="E27" i="39"/>
  <c r="E63" i="39" s="1"/>
  <c r="D27" i="39"/>
  <c r="C27" i="39"/>
  <c r="B27" i="39"/>
  <c r="B63" i="39" s="1"/>
  <c r="W24" i="39"/>
  <c r="V24" i="39"/>
  <c r="V60" i="39" s="1"/>
  <c r="U24" i="39"/>
  <c r="U60" i="39" s="1"/>
  <c r="T24" i="39"/>
  <c r="T79" i="39" s="1"/>
  <c r="S24" i="39"/>
  <c r="R24" i="39"/>
  <c r="Q24" i="39"/>
  <c r="P24" i="39"/>
  <c r="O24" i="39"/>
  <c r="O60" i="39" s="1"/>
  <c r="N24" i="39"/>
  <c r="N60" i="39" s="1"/>
  <c r="M24" i="39"/>
  <c r="M60" i="39" s="1"/>
  <c r="L24" i="39"/>
  <c r="L60" i="39" s="1"/>
  <c r="K24" i="39"/>
  <c r="K60" i="39" s="1"/>
  <c r="J24" i="39"/>
  <c r="I24" i="39"/>
  <c r="H24" i="39"/>
  <c r="H60" i="39" s="1"/>
  <c r="G24" i="39"/>
  <c r="F24" i="39"/>
  <c r="E24" i="39"/>
  <c r="D24" i="39"/>
  <c r="D60" i="39" s="1"/>
  <c r="C24" i="39"/>
  <c r="C60" i="39" s="1"/>
  <c r="B24" i="39"/>
  <c r="B60" i="39" s="1"/>
  <c r="W16" i="39"/>
  <c r="W57" i="39" s="1"/>
  <c r="V16" i="39"/>
  <c r="V57" i="39" s="1"/>
  <c r="U16" i="39"/>
  <c r="U57" i="39" s="1"/>
  <c r="T16" i="39"/>
  <c r="T57" i="39" s="1"/>
  <c r="S16" i="39"/>
  <c r="R16" i="39"/>
  <c r="R78" i="39" s="1"/>
  <c r="Q16" i="39"/>
  <c r="Q57" i="39" s="1"/>
  <c r="P16" i="39"/>
  <c r="P57" i="39" s="1"/>
  <c r="O16" i="39"/>
  <c r="N16" i="39"/>
  <c r="N57" i="39" s="1"/>
  <c r="M16" i="39"/>
  <c r="M57" i="39" s="1"/>
  <c r="L16" i="39"/>
  <c r="L78" i="39" s="1"/>
  <c r="K16" i="39"/>
  <c r="K57" i="39" s="1"/>
  <c r="J16" i="39"/>
  <c r="J78" i="39" s="1"/>
  <c r="I16" i="39"/>
  <c r="H16" i="39"/>
  <c r="H57" i="39" s="1"/>
  <c r="G16" i="39"/>
  <c r="F16" i="39"/>
  <c r="F57" i="39" s="1"/>
  <c r="E16" i="39"/>
  <c r="E57" i="39" s="1"/>
  <c r="D16" i="39"/>
  <c r="D57" i="39" s="1"/>
  <c r="C16" i="39"/>
  <c r="C57" i="39" s="1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V79" i="38"/>
  <c r="L78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60" i="38"/>
  <c r="T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R57" i="38"/>
  <c r="P57" i="38"/>
  <c r="K57" i="38"/>
  <c r="H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U51" i="38" s="1"/>
  <c r="T52" i="38"/>
  <c r="T51" i="38" s="1"/>
  <c r="S52" i="38"/>
  <c r="R52" i="38"/>
  <c r="Q52" i="38"/>
  <c r="P52" i="38"/>
  <c r="O52" i="38"/>
  <c r="N52" i="38"/>
  <c r="M52" i="38"/>
  <c r="M51" i="38" s="1"/>
  <c r="L52" i="38"/>
  <c r="K52" i="38"/>
  <c r="J52" i="38"/>
  <c r="I52" i="38"/>
  <c r="H52" i="38"/>
  <c r="G52" i="38"/>
  <c r="F52" i="38"/>
  <c r="E52" i="38"/>
  <c r="E51" i="38" s="1"/>
  <c r="D52" i="38"/>
  <c r="D51" i="38" s="1"/>
  <c r="C52" i="38"/>
  <c r="B52" i="38"/>
  <c r="W27" i="38"/>
  <c r="W80" i="38" s="1"/>
  <c r="V27" i="38"/>
  <c r="V63" i="38" s="1"/>
  <c r="U27" i="38"/>
  <c r="U80" i="38" s="1"/>
  <c r="T27" i="38"/>
  <c r="T63" i="38" s="1"/>
  <c r="S27" i="38"/>
  <c r="S63" i="38" s="1"/>
  <c r="R27" i="38"/>
  <c r="Q27" i="38"/>
  <c r="Q63" i="38" s="1"/>
  <c r="P27" i="38"/>
  <c r="P63" i="38" s="1"/>
  <c r="O27" i="38"/>
  <c r="N27" i="38"/>
  <c r="N63" i="38" s="1"/>
  <c r="M27" i="38"/>
  <c r="M80" i="38" s="1"/>
  <c r="L27" i="38"/>
  <c r="L80" i="38" s="1"/>
  <c r="K27" i="38"/>
  <c r="K63" i="38" s="1"/>
  <c r="J27" i="38"/>
  <c r="I27" i="38"/>
  <c r="I63" i="38" s="1"/>
  <c r="H27" i="38"/>
  <c r="H63" i="38" s="1"/>
  <c r="G27" i="38"/>
  <c r="F27" i="38"/>
  <c r="F63" i="38" s="1"/>
  <c r="E27" i="38"/>
  <c r="D27" i="38"/>
  <c r="D63" i="38" s="1"/>
  <c r="C27" i="38"/>
  <c r="C63" i="38" s="1"/>
  <c r="B27" i="38"/>
  <c r="W24" i="38"/>
  <c r="V24" i="38"/>
  <c r="V60" i="38" s="1"/>
  <c r="U24" i="38"/>
  <c r="T24" i="38"/>
  <c r="S24" i="38"/>
  <c r="S79" i="38" s="1"/>
  <c r="R24" i="38"/>
  <c r="Q24" i="38"/>
  <c r="Q79" i="38" s="1"/>
  <c r="P24" i="38"/>
  <c r="O24" i="38"/>
  <c r="O60" i="38" s="1"/>
  <c r="N24" i="38"/>
  <c r="N60" i="38" s="1"/>
  <c r="M24" i="38"/>
  <c r="L24" i="38"/>
  <c r="L60" i="38" s="1"/>
  <c r="K24" i="38"/>
  <c r="K79" i="38" s="1"/>
  <c r="J24" i="38"/>
  <c r="I24" i="38"/>
  <c r="I79" i="38" s="1"/>
  <c r="H24" i="38"/>
  <c r="G24" i="38"/>
  <c r="G60" i="38" s="1"/>
  <c r="F24" i="38"/>
  <c r="F60" i="38" s="1"/>
  <c r="E24" i="38"/>
  <c r="D24" i="38"/>
  <c r="D60" i="38" s="1"/>
  <c r="C24" i="38"/>
  <c r="B24" i="38"/>
  <c r="W16" i="38"/>
  <c r="W57" i="38" s="1"/>
  <c r="V16" i="38"/>
  <c r="U16" i="38"/>
  <c r="U57" i="38" s="1"/>
  <c r="T16" i="38"/>
  <c r="T57" i="38" s="1"/>
  <c r="S16" i="38"/>
  <c r="S57" i="38" s="1"/>
  <c r="R16" i="38"/>
  <c r="Q16" i="38"/>
  <c r="Q78" i="38" s="1"/>
  <c r="P16" i="38"/>
  <c r="O16" i="38"/>
  <c r="O57" i="38" s="1"/>
  <c r="N16" i="38"/>
  <c r="M16" i="38"/>
  <c r="M57" i="38" s="1"/>
  <c r="L16" i="38"/>
  <c r="L57" i="38" s="1"/>
  <c r="K16" i="38"/>
  <c r="J16" i="38"/>
  <c r="J57" i="38" s="1"/>
  <c r="I16" i="38"/>
  <c r="I78" i="38" s="1"/>
  <c r="H16" i="38"/>
  <c r="G16" i="38"/>
  <c r="G57" i="38" s="1"/>
  <c r="F16" i="38"/>
  <c r="E16" i="38"/>
  <c r="E57" i="38" s="1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K63" i="37"/>
  <c r="C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S57" i="37"/>
  <c r="R57" i="37"/>
  <c r="O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V51" i="37" s="1"/>
  <c r="U52" i="37"/>
  <c r="T52" i="37"/>
  <c r="T51" i="37" s="1"/>
  <c r="S52" i="37"/>
  <c r="R52" i="37"/>
  <c r="Q52" i="37"/>
  <c r="P52" i="37"/>
  <c r="O52" i="37"/>
  <c r="O51" i="37" s="1"/>
  <c r="N52" i="37"/>
  <c r="N51" i="37" s="1"/>
  <c r="M52" i="37"/>
  <c r="L52" i="37"/>
  <c r="L51" i="37" s="1"/>
  <c r="K52" i="37"/>
  <c r="J52" i="37"/>
  <c r="I52" i="37"/>
  <c r="H52" i="37"/>
  <c r="G52" i="37"/>
  <c r="F52" i="37"/>
  <c r="F51" i="37" s="1"/>
  <c r="E52" i="37"/>
  <c r="D52" i="37"/>
  <c r="D51" i="37" s="1"/>
  <c r="C52" i="37"/>
  <c r="B52" i="37"/>
  <c r="W27" i="37"/>
  <c r="V27" i="37"/>
  <c r="V80" i="37" s="1"/>
  <c r="U27" i="37"/>
  <c r="T27" i="37"/>
  <c r="T80" i="37" s="1"/>
  <c r="S27" i="37"/>
  <c r="S80" i="37" s="1"/>
  <c r="R27" i="37"/>
  <c r="R63" i="37" s="1"/>
  <c r="Q27" i="37"/>
  <c r="P27" i="37"/>
  <c r="P63" i="37" s="1"/>
  <c r="O27" i="37"/>
  <c r="N27" i="37"/>
  <c r="N80" i="37" s="1"/>
  <c r="M27" i="37"/>
  <c r="L27" i="37"/>
  <c r="L80" i="37" s="1"/>
  <c r="K27" i="37"/>
  <c r="K80" i="37" s="1"/>
  <c r="J27" i="37"/>
  <c r="J63" i="37" s="1"/>
  <c r="I27" i="37"/>
  <c r="H27" i="37"/>
  <c r="H63" i="37" s="1"/>
  <c r="G27" i="37"/>
  <c r="G63" i="37" s="1"/>
  <c r="F27" i="37"/>
  <c r="F80" i="37" s="1"/>
  <c r="E27" i="37"/>
  <c r="D27" i="37"/>
  <c r="D80" i="37" s="1"/>
  <c r="C27" i="37"/>
  <c r="C80" i="37" s="1"/>
  <c r="B27" i="37"/>
  <c r="B63" i="37" s="1"/>
  <c r="W24" i="37"/>
  <c r="V24" i="37"/>
  <c r="V79" i="37" s="1"/>
  <c r="U24" i="37"/>
  <c r="T24" i="37"/>
  <c r="T79" i="37" s="1"/>
  <c r="S24" i="37"/>
  <c r="R24" i="37"/>
  <c r="Q24" i="37"/>
  <c r="Q79" i="37" s="1"/>
  <c r="P24" i="37"/>
  <c r="P79" i="37" s="1"/>
  <c r="O24" i="37"/>
  <c r="N24" i="37"/>
  <c r="N79" i="37" s="1"/>
  <c r="M24" i="37"/>
  <c r="L24" i="37"/>
  <c r="L79" i="37" s="1"/>
  <c r="K24" i="37"/>
  <c r="J24" i="37"/>
  <c r="I24" i="37"/>
  <c r="I79" i="37" s="1"/>
  <c r="H24" i="37"/>
  <c r="H79" i="37" s="1"/>
  <c r="G24" i="37"/>
  <c r="F24" i="37"/>
  <c r="F79" i="37" s="1"/>
  <c r="E24" i="37"/>
  <c r="E60" i="37" s="1"/>
  <c r="D24" i="37"/>
  <c r="D79" i="37" s="1"/>
  <c r="C24" i="37"/>
  <c r="B24" i="37"/>
  <c r="W16" i="37"/>
  <c r="W78" i="37" s="1"/>
  <c r="V16" i="37"/>
  <c r="V57" i="37" s="1"/>
  <c r="U16" i="37"/>
  <c r="T16" i="37"/>
  <c r="T57" i="37" s="1"/>
  <c r="S16" i="37"/>
  <c r="S78" i="39" s="1"/>
  <c r="R16" i="37"/>
  <c r="R78" i="37" s="1"/>
  <c r="Q16" i="37"/>
  <c r="P16" i="37"/>
  <c r="O16" i="37"/>
  <c r="O78" i="37" s="1"/>
  <c r="N16" i="37"/>
  <c r="N57" i="37" s="1"/>
  <c r="M16" i="37"/>
  <c r="L16" i="37"/>
  <c r="L57" i="37" s="1"/>
  <c r="K16" i="37"/>
  <c r="K78" i="37" s="1"/>
  <c r="J16" i="37"/>
  <c r="J78" i="37" s="1"/>
  <c r="I16" i="37"/>
  <c r="H16" i="37"/>
  <c r="G16" i="37"/>
  <c r="G78" i="37" s="1"/>
  <c r="F16" i="37"/>
  <c r="F57" i="37" s="1"/>
  <c r="E16" i="37"/>
  <c r="D16" i="37"/>
  <c r="D57" i="37" s="1"/>
  <c r="C16" i="37"/>
  <c r="B16" i="37"/>
  <c r="B78" i="37" s="1"/>
  <c r="A1" i="37"/>
  <c r="U38" i="36"/>
  <c r="T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T33" i="36"/>
  <c r="T122" i="4" s="1"/>
  <c r="S33" i="36"/>
  <c r="S38" i="36" s="1"/>
  <c r="R33" i="36"/>
  <c r="R38" i="36" s="1"/>
  <c r="Q33" i="36"/>
  <c r="Q38" i="36" s="1"/>
  <c r="Q177" i="4" s="1"/>
  <c r="P33" i="36"/>
  <c r="P38" i="36" s="1"/>
  <c r="O33" i="36"/>
  <c r="O38" i="36" s="1"/>
  <c r="O177" i="4" s="1"/>
  <c r="N33" i="36"/>
  <c r="N38" i="36" s="1"/>
  <c r="M33" i="36"/>
  <c r="M38" i="36" s="1"/>
  <c r="M177" i="4" s="1"/>
  <c r="L33" i="36"/>
  <c r="L38" i="36" s="1"/>
  <c r="L177" i="4" s="1"/>
  <c r="K33" i="36"/>
  <c r="K38" i="36" s="1"/>
  <c r="K177" i="4" s="1"/>
  <c r="J33" i="36"/>
  <c r="J38" i="36" s="1"/>
  <c r="J177" i="4" s="1"/>
  <c r="I33" i="36"/>
  <c r="I38" i="36" s="1"/>
  <c r="H33" i="36"/>
  <c r="H38" i="36" s="1"/>
  <c r="H177" i="4" s="1"/>
  <c r="G33" i="36"/>
  <c r="G38" i="36" s="1"/>
  <c r="F33" i="36"/>
  <c r="F38" i="36" s="1"/>
  <c r="F177" i="4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M60" i="35"/>
  <c r="K60" i="35"/>
  <c r="F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O57" i="35"/>
  <c r="G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S51" i="35" s="1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Q51" i="35" s="1"/>
  <c r="P54" i="35"/>
  <c r="O54" i="35"/>
  <c r="N54" i="35"/>
  <c r="M54" i="35"/>
  <c r="L54" i="35"/>
  <c r="K54" i="35"/>
  <c r="J54" i="35"/>
  <c r="J51" i="35" s="1"/>
  <c r="I54" i="35"/>
  <c r="I51" i="35" s="1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K51" i="35" s="1"/>
  <c r="J52" i="35"/>
  <c r="I52" i="35"/>
  <c r="H52" i="35"/>
  <c r="G52" i="35"/>
  <c r="F52" i="35"/>
  <c r="E52" i="35"/>
  <c r="E51" i="35" s="1"/>
  <c r="D52" i="35"/>
  <c r="C52" i="35"/>
  <c r="B52" i="35"/>
  <c r="W27" i="35"/>
  <c r="V27" i="35"/>
  <c r="V63" i="35" s="1"/>
  <c r="U27" i="35"/>
  <c r="U63" i="35" s="1"/>
  <c r="T27" i="35"/>
  <c r="T63" i="35" s="1"/>
  <c r="S27" i="35"/>
  <c r="S63" i="35" s="1"/>
  <c r="R27" i="35"/>
  <c r="Q27" i="35"/>
  <c r="P27" i="35"/>
  <c r="O27" i="35"/>
  <c r="O63" i="35" s="1"/>
  <c r="N27" i="35"/>
  <c r="N63" i="35" s="1"/>
  <c r="M27" i="35"/>
  <c r="M63" i="35" s="1"/>
  <c r="L27" i="35"/>
  <c r="L63" i="35" s="1"/>
  <c r="K27" i="35"/>
  <c r="K63" i="35" s="1"/>
  <c r="J27" i="35"/>
  <c r="J63" i="35" s="1"/>
  <c r="I27" i="35"/>
  <c r="H27" i="35"/>
  <c r="G27" i="35"/>
  <c r="G63" i="35" s="1"/>
  <c r="F27" i="35"/>
  <c r="F80" i="35" s="1"/>
  <c r="E27" i="35"/>
  <c r="E63" i="35" s="1"/>
  <c r="D27" i="35"/>
  <c r="D80" i="35" s="1"/>
  <c r="C27" i="35"/>
  <c r="C63" i="35" s="1"/>
  <c r="B27" i="35"/>
  <c r="W24" i="35"/>
  <c r="V24" i="35"/>
  <c r="V60" i="35" s="1"/>
  <c r="U24" i="35"/>
  <c r="U60" i="35" s="1"/>
  <c r="T24" i="35"/>
  <c r="T60" i="35" s="1"/>
  <c r="S24" i="35"/>
  <c r="S60" i="35" s="1"/>
  <c r="R24" i="35"/>
  <c r="Q24" i="35"/>
  <c r="P24" i="35"/>
  <c r="O24" i="35"/>
  <c r="N24" i="35"/>
  <c r="N60" i="35" s="1"/>
  <c r="M24" i="35"/>
  <c r="L24" i="35"/>
  <c r="L60" i="35" s="1"/>
  <c r="K24" i="35"/>
  <c r="J24" i="35"/>
  <c r="J60" i="35" s="1"/>
  <c r="I24" i="35"/>
  <c r="H24" i="35"/>
  <c r="G24" i="35"/>
  <c r="F24" i="35"/>
  <c r="E24" i="35"/>
  <c r="E60" i="35" s="1"/>
  <c r="D24" i="35"/>
  <c r="D60" i="35" s="1"/>
  <c r="C24" i="35"/>
  <c r="C60" i="35" s="1"/>
  <c r="B24" i="35"/>
  <c r="B60" i="35" s="1"/>
  <c r="W16" i="35"/>
  <c r="W78" i="35" s="1"/>
  <c r="V16" i="35"/>
  <c r="V57" i="35" s="1"/>
  <c r="U16" i="35"/>
  <c r="T16" i="35"/>
  <c r="S16" i="35"/>
  <c r="S57" i="35" s="1"/>
  <c r="R16" i="35"/>
  <c r="R78" i="35" s="1"/>
  <c r="Q16" i="35"/>
  <c r="Q57" i="35" s="1"/>
  <c r="P16" i="35"/>
  <c r="P78" i="35" s="1"/>
  <c r="O16" i="35"/>
  <c r="O78" i="35" s="1"/>
  <c r="N16" i="35"/>
  <c r="M16" i="35"/>
  <c r="L16" i="35"/>
  <c r="L57" i="35" s="1"/>
  <c r="K16" i="35"/>
  <c r="K57" i="35" s="1"/>
  <c r="J16" i="35"/>
  <c r="J57" i="35" s="1"/>
  <c r="I16" i="35"/>
  <c r="I57" i="35" s="1"/>
  <c r="H16" i="35"/>
  <c r="H57" i="35" s="1"/>
  <c r="G16" i="35"/>
  <c r="F16" i="35"/>
  <c r="E16" i="35"/>
  <c r="D16" i="35"/>
  <c r="D57" i="35" s="1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F80" i="34"/>
  <c r="T79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K63" i="34"/>
  <c r="D63" i="34"/>
  <c r="C63" i="34"/>
  <c r="B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T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V57" i="34"/>
  <c r="P57" i="34"/>
  <c r="N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B51" i="34" s="1"/>
  <c r="W52" i="34"/>
  <c r="V52" i="34"/>
  <c r="U52" i="34"/>
  <c r="U51" i="34" s="1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C51" i="34" s="1"/>
  <c r="B52" i="34"/>
  <c r="W27" i="34"/>
  <c r="W63" i="34" s="1"/>
  <c r="V27" i="34"/>
  <c r="V63" i="34" s="1"/>
  <c r="U27" i="34"/>
  <c r="U80" i="34" s="1"/>
  <c r="T27" i="34"/>
  <c r="T63" i="34" s="1"/>
  <c r="S27" i="34"/>
  <c r="S63" i="34" s="1"/>
  <c r="R27" i="34"/>
  <c r="R63" i="34" s="1"/>
  <c r="Q27" i="34"/>
  <c r="P27" i="34"/>
  <c r="O27" i="34"/>
  <c r="O63" i="34" s="1"/>
  <c r="N27" i="34"/>
  <c r="N63" i="34" s="1"/>
  <c r="M27" i="34"/>
  <c r="L27" i="34"/>
  <c r="L63" i="34" s="1"/>
  <c r="K27" i="34"/>
  <c r="J27" i="34"/>
  <c r="J63" i="34" s="1"/>
  <c r="I27" i="34"/>
  <c r="H27" i="34"/>
  <c r="G27" i="34"/>
  <c r="G63" i="34" s="1"/>
  <c r="F27" i="34"/>
  <c r="F63" i="34" s="1"/>
  <c r="E27" i="34"/>
  <c r="E80" i="34" s="1"/>
  <c r="D27" i="34"/>
  <c r="C27" i="34"/>
  <c r="C80" i="34" s="1"/>
  <c r="B27" i="34"/>
  <c r="B80" i="34" s="1"/>
  <c r="W24" i="34"/>
  <c r="V24" i="34"/>
  <c r="U24" i="34"/>
  <c r="U60" i="34" s="1"/>
  <c r="T24" i="34"/>
  <c r="S24" i="34"/>
  <c r="R24" i="34"/>
  <c r="R60" i="34" s="1"/>
  <c r="Q24" i="34"/>
  <c r="Q79" i="34" s="1"/>
  <c r="P24" i="34"/>
  <c r="O24" i="34"/>
  <c r="N24" i="34"/>
  <c r="M24" i="34"/>
  <c r="M60" i="34" s="1"/>
  <c r="L24" i="34"/>
  <c r="L60" i="34" s="1"/>
  <c r="K24" i="34"/>
  <c r="J24" i="34"/>
  <c r="J60" i="34" s="1"/>
  <c r="I24" i="34"/>
  <c r="H24" i="34"/>
  <c r="G24" i="34"/>
  <c r="F24" i="34"/>
  <c r="E24" i="34"/>
  <c r="E60" i="34" s="1"/>
  <c r="D24" i="34"/>
  <c r="D60" i="34" s="1"/>
  <c r="C24" i="34"/>
  <c r="B24" i="34"/>
  <c r="B60" i="34" s="1"/>
  <c r="W16" i="34"/>
  <c r="W78" i="34" s="1"/>
  <c r="V16" i="34"/>
  <c r="V78" i="34" s="1"/>
  <c r="U16" i="34"/>
  <c r="T16" i="34"/>
  <c r="S16" i="34"/>
  <c r="S57" i="34" s="1"/>
  <c r="R16" i="34"/>
  <c r="R57" i="34" s="1"/>
  <c r="Q16" i="34"/>
  <c r="Q78" i="34" s="1"/>
  <c r="P16" i="34"/>
  <c r="O16" i="34"/>
  <c r="O78" i="34" s="1"/>
  <c r="N16" i="34"/>
  <c r="N78" i="34" s="1"/>
  <c r="M16" i="34"/>
  <c r="L16" i="34"/>
  <c r="K16" i="34"/>
  <c r="K57" i="34" s="1"/>
  <c r="J16" i="34"/>
  <c r="J57" i="34" s="1"/>
  <c r="I16" i="34"/>
  <c r="I78" i="34" s="1"/>
  <c r="H16" i="34"/>
  <c r="H57" i="34" s="1"/>
  <c r="G16" i="34"/>
  <c r="G57" i="34" s="1"/>
  <c r="F16" i="34"/>
  <c r="F57" i="34" s="1"/>
  <c r="E16" i="34"/>
  <c r="D16" i="34"/>
  <c r="C16" i="34"/>
  <c r="C57" i="34" s="1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V80" i="33"/>
  <c r="S80" i="33"/>
  <c r="M80" i="33"/>
  <c r="F80" i="33"/>
  <c r="E80" i="33"/>
  <c r="C80" i="33"/>
  <c r="T79" i="33"/>
  <c r="W78" i="33"/>
  <c r="R78" i="33"/>
  <c r="O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Q63" i="33"/>
  <c r="J63" i="33"/>
  <c r="C63" i="33"/>
  <c r="B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K60" i="33"/>
  <c r="D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7" i="33"/>
  <c r="O57" i="33"/>
  <c r="G57" i="33"/>
  <c r="E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R51" i="33" s="1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V27" i="33"/>
  <c r="V63" i="33" s="1"/>
  <c r="U27" i="33"/>
  <c r="U63" i="33" s="1"/>
  <c r="T27" i="33"/>
  <c r="T80" i="33" s="1"/>
  <c r="S27" i="33"/>
  <c r="S63" i="33" s="1"/>
  <c r="R27" i="33"/>
  <c r="R80" i="33" s="1"/>
  <c r="Q27" i="33"/>
  <c r="Q80" i="33" s="1"/>
  <c r="P27" i="33"/>
  <c r="O27" i="33"/>
  <c r="N27" i="33"/>
  <c r="N63" i="33" s="1"/>
  <c r="M27" i="33"/>
  <c r="M63" i="33" s="1"/>
  <c r="L27" i="33"/>
  <c r="L80" i="33" s="1"/>
  <c r="K27" i="33"/>
  <c r="K80" i="35" s="1"/>
  <c r="J27" i="33"/>
  <c r="J80" i="33" s="1"/>
  <c r="I27" i="33"/>
  <c r="I80" i="33" s="1"/>
  <c r="H27" i="33"/>
  <c r="G27" i="33"/>
  <c r="F27" i="33"/>
  <c r="F63" i="33" s="1"/>
  <c r="E27" i="33"/>
  <c r="E80" i="35" s="1"/>
  <c r="D27" i="33"/>
  <c r="D80" i="33" s="1"/>
  <c r="C27" i="33"/>
  <c r="B27" i="33"/>
  <c r="B80" i="33" s="1"/>
  <c r="W24" i="33"/>
  <c r="W79" i="33" s="1"/>
  <c r="V24" i="33"/>
  <c r="U24" i="33"/>
  <c r="T24" i="33"/>
  <c r="T60" i="33" s="1"/>
  <c r="S24" i="33"/>
  <c r="R24" i="33"/>
  <c r="R79" i="33" s="1"/>
  <c r="Q24" i="33"/>
  <c r="Q79" i="33" s="1"/>
  <c r="P24" i="33"/>
  <c r="P79" i="33" s="1"/>
  <c r="O24" i="33"/>
  <c r="O79" i="33" s="1"/>
  <c r="N24" i="33"/>
  <c r="M24" i="33"/>
  <c r="L24" i="33"/>
  <c r="L79" i="34" s="1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E24" i="33"/>
  <c r="D24" i="33"/>
  <c r="C24" i="33"/>
  <c r="C79" i="33" s="1"/>
  <c r="B24" i="33"/>
  <c r="B79" i="33" s="1"/>
  <c r="W16" i="33"/>
  <c r="V16" i="33"/>
  <c r="V78" i="33" s="1"/>
  <c r="U16" i="33"/>
  <c r="U78" i="33" s="1"/>
  <c r="T16" i="33"/>
  <c r="S16" i="33"/>
  <c r="R16" i="33"/>
  <c r="R57" i="33" s="1"/>
  <c r="Q16" i="33"/>
  <c r="Q78" i="35" s="1"/>
  <c r="P16" i="33"/>
  <c r="P78" i="33" s="1"/>
  <c r="O16" i="33"/>
  <c r="N16" i="33"/>
  <c r="N78" i="33" s="1"/>
  <c r="M16" i="33"/>
  <c r="M78" i="33" s="1"/>
  <c r="L16" i="33"/>
  <c r="K16" i="33"/>
  <c r="J16" i="33"/>
  <c r="J57" i="33" s="1"/>
  <c r="I16" i="33"/>
  <c r="H16" i="33"/>
  <c r="H78" i="33" s="1"/>
  <c r="G16" i="33"/>
  <c r="G78" i="33" s="1"/>
  <c r="F16" i="33"/>
  <c r="F78" i="33" s="1"/>
  <c r="E16" i="33"/>
  <c r="E78" i="33" s="1"/>
  <c r="D16" i="33"/>
  <c r="C16" i="33"/>
  <c r="B16" i="33"/>
  <c r="B57" i="33" s="1"/>
  <c r="A1" i="33"/>
  <c r="S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T176" i="4" s="1"/>
  <c r="S33" i="32"/>
  <c r="R33" i="32"/>
  <c r="R38" i="32" s="1"/>
  <c r="Q33" i="32"/>
  <c r="Q38" i="32" s="1"/>
  <c r="P33" i="32"/>
  <c r="P38" i="32" s="1"/>
  <c r="O33" i="32"/>
  <c r="O38" i="32" s="1"/>
  <c r="O176" i="4" s="1"/>
  <c r="N33" i="32"/>
  <c r="N38" i="32" s="1"/>
  <c r="M33" i="32"/>
  <c r="M38" i="32" s="1"/>
  <c r="M176" i="4" s="1"/>
  <c r="L33" i="32"/>
  <c r="L38" i="32" s="1"/>
  <c r="L176" i="4" s="1"/>
  <c r="K33" i="32"/>
  <c r="K38" i="32" s="1"/>
  <c r="J33" i="32"/>
  <c r="J38" i="32" s="1"/>
  <c r="J176" i="4" s="1"/>
  <c r="I33" i="32"/>
  <c r="I38" i="32" s="1"/>
  <c r="I176" i="4" s="1"/>
  <c r="H33" i="32"/>
  <c r="H38" i="32" s="1"/>
  <c r="G33" i="32"/>
  <c r="G38" i="32" s="1"/>
  <c r="G176" i="4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S122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N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M99" i="31"/>
  <c r="L99" i="31"/>
  <c r="J99" i="31"/>
  <c r="D99" i="31"/>
  <c r="B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V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R84" i="31" s="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V90" i="31"/>
  <c r="S90" i="31"/>
  <c r="R90" i="31"/>
  <c r="Q90" i="31"/>
  <c r="P90" i="31"/>
  <c r="C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W84" i="31" s="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I84" i="31"/>
  <c r="W66" i="31"/>
  <c r="V66" i="31"/>
  <c r="V123" i="31" s="1"/>
  <c r="U66" i="31"/>
  <c r="U105" i="31" s="1"/>
  <c r="T66" i="31"/>
  <c r="T105" i="31" s="1"/>
  <c r="S66" i="31"/>
  <c r="R66" i="31"/>
  <c r="Q66" i="31"/>
  <c r="P66" i="31"/>
  <c r="O66" i="31"/>
  <c r="O105" i="31" s="1"/>
  <c r="N66" i="31"/>
  <c r="M66" i="31"/>
  <c r="M105" i="31" s="1"/>
  <c r="L66" i="31"/>
  <c r="L105" i="31" s="1"/>
  <c r="K66" i="31"/>
  <c r="J66" i="31"/>
  <c r="I66" i="31"/>
  <c r="H66" i="31"/>
  <c r="G66" i="31"/>
  <c r="G105" i="31" s="1"/>
  <c r="F66" i="31"/>
  <c r="F105" i="31" s="1"/>
  <c r="E66" i="31"/>
  <c r="E105" i="31" s="1"/>
  <c r="D66" i="31"/>
  <c r="D105" i="31" s="1"/>
  <c r="C66" i="31"/>
  <c r="B66" i="31"/>
  <c r="W45" i="31"/>
  <c r="V45" i="31"/>
  <c r="U45" i="31"/>
  <c r="U99" i="31" s="1"/>
  <c r="T45" i="31"/>
  <c r="T122" i="31" s="1"/>
  <c r="S45" i="31"/>
  <c r="S99" i="31" s="1"/>
  <c r="R45" i="31"/>
  <c r="Q45" i="31"/>
  <c r="P45" i="31"/>
  <c r="P99" i="31" s="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W25" i="31"/>
  <c r="V25" i="31"/>
  <c r="U25" i="31"/>
  <c r="T25" i="31"/>
  <c r="S25" i="31"/>
  <c r="S94" i="31" s="1"/>
  <c r="R25" i="31"/>
  <c r="R120" i="31" s="1"/>
  <c r="Q25" i="31"/>
  <c r="P25" i="31"/>
  <c r="O25" i="31"/>
  <c r="N25" i="31"/>
  <c r="N94" i="31" s="1"/>
  <c r="M25" i="31"/>
  <c r="L25" i="31"/>
  <c r="K25" i="31"/>
  <c r="J25" i="31"/>
  <c r="J120" i="31" s="1"/>
  <c r="I25" i="31"/>
  <c r="H25" i="31"/>
  <c r="G25" i="31"/>
  <c r="F25" i="31"/>
  <c r="F94" i="31" s="1"/>
  <c r="E25" i="31"/>
  <c r="D25" i="31"/>
  <c r="C25" i="31"/>
  <c r="B25" i="31"/>
  <c r="B94" i="31" s="1"/>
  <c r="W16" i="31"/>
  <c r="V16" i="31"/>
  <c r="U16" i="31"/>
  <c r="T16" i="31"/>
  <c r="T90" i="31" s="1"/>
  <c r="S16" i="31"/>
  <c r="R16" i="31"/>
  <c r="Q16" i="31"/>
  <c r="P16" i="31"/>
  <c r="O16" i="31"/>
  <c r="N16" i="31"/>
  <c r="M16" i="31"/>
  <c r="L16" i="31"/>
  <c r="L90" i="31" s="1"/>
  <c r="K16" i="31"/>
  <c r="K90" i="31" s="1"/>
  <c r="J16" i="31"/>
  <c r="J90" i="31" s="1"/>
  <c r="I16" i="31"/>
  <c r="I90" i="31" s="1"/>
  <c r="H16" i="31"/>
  <c r="H119" i="31" s="1"/>
  <c r="G16" i="31"/>
  <c r="F16" i="31"/>
  <c r="E16" i="31"/>
  <c r="D16" i="31"/>
  <c r="D90" i="31" s="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B123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L120" i="30"/>
  <c r="J119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P105" i="30"/>
  <c r="K105" i="30"/>
  <c r="J105" i="30"/>
  <c r="C105" i="30"/>
  <c r="B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9" i="30"/>
  <c r="T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V94" i="30"/>
  <c r="R94" i="30"/>
  <c r="M94" i="30"/>
  <c r="J94" i="30"/>
  <c r="E94" i="30"/>
  <c r="B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L90" i="30"/>
  <c r="J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F84" i="30" s="1"/>
  <c r="E85" i="30"/>
  <c r="D85" i="30"/>
  <c r="C85" i="30"/>
  <c r="B85" i="30"/>
  <c r="W66" i="30"/>
  <c r="V66" i="30"/>
  <c r="V105" i="30" s="1"/>
  <c r="U66" i="30"/>
  <c r="T66" i="30"/>
  <c r="T105" i="30" s="1"/>
  <c r="S66" i="30"/>
  <c r="S105" i="30" s="1"/>
  <c r="R66" i="30"/>
  <c r="R123" i="30" s="1"/>
  <c r="Q66" i="30"/>
  <c r="Q105" i="30" s="1"/>
  <c r="P66" i="30"/>
  <c r="O66" i="30"/>
  <c r="N66" i="30"/>
  <c r="N105" i="30" s="1"/>
  <c r="M66" i="30"/>
  <c r="L66" i="30"/>
  <c r="K66" i="30"/>
  <c r="J66" i="30"/>
  <c r="I66" i="30"/>
  <c r="H66" i="30"/>
  <c r="H105" i="30" s="1"/>
  <c r="G66" i="30"/>
  <c r="F66" i="30"/>
  <c r="E66" i="30"/>
  <c r="D66" i="30"/>
  <c r="C66" i="30"/>
  <c r="B66" i="30"/>
  <c r="W45" i="30"/>
  <c r="V45" i="30"/>
  <c r="V99" i="30" s="1"/>
  <c r="U45" i="30"/>
  <c r="U99" i="30" s="1"/>
  <c r="T45" i="30"/>
  <c r="T122" i="30" s="1"/>
  <c r="S45" i="30"/>
  <c r="R45" i="30"/>
  <c r="Q45" i="30"/>
  <c r="P45" i="30"/>
  <c r="P99" i="30" s="1"/>
  <c r="O45" i="30"/>
  <c r="O99" i="30" s="1"/>
  <c r="N45" i="30"/>
  <c r="N122" i="30" s="1"/>
  <c r="M45" i="30"/>
  <c r="L45" i="30"/>
  <c r="L99" i="30" s="1"/>
  <c r="K45" i="30"/>
  <c r="J45" i="30"/>
  <c r="I45" i="30"/>
  <c r="H45" i="30"/>
  <c r="H122" i="30" s="1"/>
  <c r="G45" i="30"/>
  <c r="G99" i="30" s="1"/>
  <c r="F45" i="30"/>
  <c r="F99" i="30" s="1"/>
  <c r="E45" i="30"/>
  <c r="D45" i="30"/>
  <c r="D99" i="30" s="1"/>
  <c r="C45" i="30"/>
  <c r="B45" i="30"/>
  <c r="B99" i="30" s="1"/>
  <c r="W25" i="30"/>
  <c r="W94" i="30" s="1"/>
  <c r="V25" i="30"/>
  <c r="U25" i="30"/>
  <c r="U94" i="30" s="1"/>
  <c r="T25" i="30"/>
  <c r="S25" i="30"/>
  <c r="R25" i="30"/>
  <c r="R120" i="30" s="1"/>
  <c r="Q25" i="30"/>
  <c r="Q94" i="30" s="1"/>
  <c r="P25" i="30"/>
  <c r="P94" i="30" s="1"/>
  <c r="O25" i="30"/>
  <c r="O94" i="30" s="1"/>
  <c r="N25" i="30"/>
  <c r="N94" i="30" s="1"/>
  <c r="M25" i="30"/>
  <c r="L25" i="30"/>
  <c r="L94" i="30" s="1"/>
  <c r="K25" i="30"/>
  <c r="J25" i="30"/>
  <c r="J120" i="30" s="1"/>
  <c r="I25" i="30"/>
  <c r="I94" i="30" s="1"/>
  <c r="H25" i="30"/>
  <c r="G25" i="30"/>
  <c r="G94" i="30" s="1"/>
  <c r="F25" i="30"/>
  <c r="F94" i="30" s="1"/>
  <c r="E25" i="30"/>
  <c r="D25" i="30"/>
  <c r="D94" i="30" s="1"/>
  <c r="C25" i="30"/>
  <c r="B25" i="30"/>
  <c r="B120" i="30" s="1"/>
  <c r="W16" i="30"/>
  <c r="V16" i="30"/>
  <c r="U16" i="30"/>
  <c r="U90" i="30" s="1"/>
  <c r="T16" i="30"/>
  <c r="T90" i="30" s="1"/>
  <c r="S16" i="30"/>
  <c r="S90" i="30" s="1"/>
  <c r="R16" i="30"/>
  <c r="R90" i="30" s="1"/>
  <c r="Q16" i="30"/>
  <c r="P16" i="30"/>
  <c r="P90" i="30" s="1"/>
  <c r="O16" i="30"/>
  <c r="N16" i="30"/>
  <c r="M16" i="30"/>
  <c r="M90" i="30" s="1"/>
  <c r="L16" i="30"/>
  <c r="L119" i="30" s="1"/>
  <c r="K16" i="30"/>
  <c r="K90" i="30" s="1"/>
  <c r="J16" i="30"/>
  <c r="I16" i="30"/>
  <c r="H16" i="30"/>
  <c r="H90" i="30" s="1"/>
  <c r="G16" i="30"/>
  <c r="G90" i="30" s="1"/>
  <c r="F16" i="30"/>
  <c r="E16" i="30"/>
  <c r="E90" i="30" s="1"/>
  <c r="D16" i="30"/>
  <c r="D119" i="30" s="1"/>
  <c r="C16" i="30"/>
  <c r="C90" i="30" s="1"/>
  <c r="B16" i="30"/>
  <c r="B119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3" i="29"/>
  <c r="V123" i="29"/>
  <c r="U122" i="29"/>
  <c r="T122" i="29"/>
  <c r="L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5" i="29"/>
  <c r="P105" i="29"/>
  <c r="H105" i="29"/>
  <c r="G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U99" i="29"/>
  <c r="T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S94" i="29"/>
  <c r="R94" i="29"/>
  <c r="Q94" i="29"/>
  <c r="N94" i="29"/>
  <c r="K94" i="29"/>
  <c r="J94" i="29"/>
  <c r="C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J90" i="29"/>
  <c r="I90" i="29"/>
  <c r="G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V66" i="29"/>
  <c r="V105" i="29" s="1"/>
  <c r="U66" i="29"/>
  <c r="U123" i="29" s="1"/>
  <c r="T66" i="29"/>
  <c r="S66" i="29"/>
  <c r="R66" i="29"/>
  <c r="R123" i="29" s="1"/>
  <c r="Q66" i="29"/>
  <c r="Q123" i="29" s="1"/>
  <c r="P66" i="29"/>
  <c r="P123" i="29" s="1"/>
  <c r="O66" i="29"/>
  <c r="O123" i="29" s="1"/>
  <c r="N66" i="29"/>
  <c r="N105" i="29" s="1"/>
  <c r="M66" i="29"/>
  <c r="M123" i="29" s="1"/>
  <c r="L66" i="29"/>
  <c r="K66" i="29"/>
  <c r="K105" i="29" s="1"/>
  <c r="J66" i="29"/>
  <c r="J123" i="29" s="1"/>
  <c r="I66" i="29"/>
  <c r="I123" i="29" s="1"/>
  <c r="H66" i="29"/>
  <c r="H123" i="29" s="1"/>
  <c r="G66" i="29"/>
  <c r="G123" i="29" s="1"/>
  <c r="F66" i="29"/>
  <c r="F105" i="29" s="1"/>
  <c r="E66" i="29"/>
  <c r="E123" i="29" s="1"/>
  <c r="D66" i="29"/>
  <c r="C66" i="29"/>
  <c r="C123" i="29" s="1"/>
  <c r="B66" i="29"/>
  <c r="B123" i="29" s="1"/>
  <c r="W45" i="29"/>
  <c r="V45" i="29"/>
  <c r="V122" i="29" s="1"/>
  <c r="U45" i="29"/>
  <c r="T45" i="29"/>
  <c r="S45" i="29"/>
  <c r="S122" i="29" s="1"/>
  <c r="R45" i="29"/>
  <c r="Q45" i="29"/>
  <c r="Q122" i="29" s="1"/>
  <c r="P45" i="29"/>
  <c r="P122" i="29" s="1"/>
  <c r="O45" i="29"/>
  <c r="N45" i="29"/>
  <c r="N122" i="29" s="1"/>
  <c r="M45" i="29"/>
  <c r="M99" i="29" s="1"/>
  <c r="L45" i="29"/>
  <c r="L99" i="29" s="1"/>
  <c r="K45" i="29"/>
  <c r="K122" i="29" s="1"/>
  <c r="J45" i="29"/>
  <c r="I45" i="29"/>
  <c r="I99" i="29" s="1"/>
  <c r="H45" i="29"/>
  <c r="H122" i="29" s="1"/>
  <c r="G45" i="29"/>
  <c r="F45" i="29"/>
  <c r="F122" i="29" s="1"/>
  <c r="E45" i="29"/>
  <c r="E99" i="29" s="1"/>
  <c r="D45" i="29"/>
  <c r="D99" i="29" s="1"/>
  <c r="C45" i="29"/>
  <c r="C122" i="29" s="1"/>
  <c r="B45" i="29"/>
  <c r="W25" i="29"/>
  <c r="W120" i="29" s="1"/>
  <c r="V25" i="29"/>
  <c r="V120" i="29" s="1"/>
  <c r="U25" i="29"/>
  <c r="U94" i="29" s="1"/>
  <c r="T25" i="29"/>
  <c r="T120" i="29" s="1"/>
  <c r="S25" i="29"/>
  <c r="S120" i="29" s="1"/>
  <c r="R25" i="29"/>
  <c r="R120" i="29" s="1"/>
  <c r="Q25" i="29"/>
  <c r="P25" i="29"/>
  <c r="P94" i="29" s="1"/>
  <c r="O25" i="29"/>
  <c r="O120" i="29" s="1"/>
  <c r="N25" i="29"/>
  <c r="M25" i="29"/>
  <c r="M94" i="29" s="1"/>
  <c r="L25" i="29"/>
  <c r="L120" i="29" s="1"/>
  <c r="K25" i="29"/>
  <c r="K120" i="29" s="1"/>
  <c r="J25" i="29"/>
  <c r="J120" i="29" s="1"/>
  <c r="I25" i="29"/>
  <c r="I94" i="29" s="1"/>
  <c r="H25" i="29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W16" i="29"/>
  <c r="W119" i="29" s="1"/>
  <c r="V16" i="29"/>
  <c r="U16" i="29"/>
  <c r="T16" i="29"/>
  <c r="T90" i="29" s="1"/>
  <c r="S16" i="29"/>
  <c r="S90" i="29" s="1"/>
  <c r="R16" i="29"/>
  <c r="R119" i="29" s="1"/>
  <c r="Q16" i="29"/>
  <c r="Q119" i="29" s="1"/>
  <c r="P16" i="29"/>
  <c r="P119" i="29" s="1"/>
  <c r="O16" i="29"/>
  <c r="O90" i="29" s="1"/>
  <c r="N16" i="29"/>
  <c r="M16" i="29"/>
  <c r="L16" i="29"/>
  <c r="L90" i="29" s="1"/>
  <c r="K16" i="29"/>
  <c r="J16" i="29"/>
  <c r="J119" i="29" s="1"/>
  <c r="I16" i="29"/>
  <c r="I119" i="29" s="1"/>
  <c r="H16" i="29"/>
  <c r="H119" i="29" s="1"/>
  <c r="G16" i="29"/>
  <c r="F16" i="29"/>
  <c r="E16" i="29"/>
  <c r="D16" i="29"/>
  <c r="D90" i="29" s="1"/>
  <c r="C16" i="29"/>
  <c r="C90" i="29" s="1"/>
  <c r="B16" i="29"/>
  <c r="B119" i="29" s="1"/>
  <c r="A1" i="29"/>
  <c r="V38" i="28"/>
  <c r="U38" i="28"/>
  <c r="U175" i="4" s="1"/>
  <c r="T38" i="28"/>
  <c r="T175" i="4" s="1"/>
  <c r="N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U33" i="28"/>
  <c r="T33" i="28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120" i="4" s="1"/>
  <c r="M33" i="28"/>
  <c r="M38" i="28" s="1"/>
  <c r="L33" i="28"/>
  <c r="L38" i="28" s="1"/>
  <c r="L175" i="4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F175" i="4" s="1"/>
  <c r="E33" i="28"/>
  <c r="E38" i="28" s="1"/>
  <c r="E175" i="4" s="1"/>
  <c r="D33" i="28"/>
  <c r="D38" i="28" s="1"/>
  <c r="D175" i="4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W126" i="27" s="1"/>
  <c r="V127" i="27"/>
  <c r="V126" i="27" s="1"/>
  <c r="U127" i="27"/>
  <c r="U126" i="27" s="1"/>
  <c r="T127" i="27"/>
  <c r="S127" i="27"/>
  <c r="R127" i="27"/>
  <c r="Q127" i="27"/>
  <c r="P127" i="27"/>
  <c r="O127" i="27"/>
  <c r="O126" i="27" s="1"/>
  <c r="N127" i="27"/>
  <c r="N126" i="27" s="1"/>
  <c r="M127" i="27"/>
  <c r="M126" i="27" s="1"/>
  <c r="L127" i="27"/>
  <c r="K127" i="27"/>
  <c r="J127" i="27"/>
  <c r="I127" i="27"/>
  <c r="H127" i="27"/>
  <c r="G127" i="27"/>
  <c r="G126" i="27" s="1"/>
  <c r="F127" i="27"/>
  <c r="E127" i="27"/>
  <c r="E126" i="27" s="1"/>
  <c r="D127" i="27"/>
  <c r="C127" i="27"/>
  <c r="C126" i="27" s="1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P122" i="27"/>
  <c r="H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K119" i="27"/>
  <c r="J119" i="27"/>
  <c r="B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H110" i="27" s="1"/>
  <c r="G114" i="27"/>
  <c r="G110" i="27" s="1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I110" i="27" s="1"/>
  <c r="H113" i="27"/>
  <c r="G113" i="27"/>
  <c r="F113" i="27"/>
  <c r="E113" i="27"/>
  <c r="D113" i="27"/>
  <c r="C113" i="27"/>
  <c r="B113" i="27"/>
  <c r="W112" i="27"/>
  <c r="V112" i="27"/>
  <c r="V110" i="27" s="1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U110" i="27" s="1"/>
  <c r="T111" i="27"/>
  <c r="S111" i="27"/>
  <c r="R111" i="27"/>
  <c r="R110" i="27" s="1"/>
  <c r="Q111" i="27"/>
  <c r="Q110" i="27" s="1"/>
  <c r="P111" i="27"/>
  <c r="O111" i="27"/>
  <c r="O110" i="27" s="1"/>
  <c r="N111" i="27"/>
  <c r="M111" i="27"/>
  <c r="M110" i="27" s="1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S98" i="27" s="1"/>
  <c r="R107" i="27"/>
  <c r="Q107" i="27"/>
  <c r="P107" i="27"/>
  <c r="O107" i="27"/>
  <c r="N107" i="27"/>
  <c r="M107" i="27"/>
  <c r="L107" i="27"/>
  <c r="K107" i="27"/>
  <c r="K98" i="27" s="1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W105" i="27"/>
  <c r="P105" i="27"/>
  <c r="O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Q98" i="27" s="1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C98" i="27" s="1"/>
  <c r="B99" i="27"/>
  <c r="I98" i="27"/>
  <c r="W69" i="27"/>
  <c r="W122" i="27" s="1"/>
  <c r="V69" i="27"/>
  <c r="U69" i="27"/>
  <c r="T69" i="27"/>
  <c r="S69" i="27"/>
  <c r="R69" i="27"/>
  <c r="Q69" i="27"/>
  <c r="P69" i="27"/>
  <c r="O69" i="27"/>
  <c r="O122" i="27" s="1"/>
  <c r="N69" i="27"/>
  <c r="M69" i="27"/>
  <c r="L69" i="27"/>
  <c r="L122" i="27" s="1"/>
  <c r="K69" i="27"/>
  <c r="J69" i="27"/>
  <c r="I69" i="27"/>
  <c r="H69" i="27"/>
  <c r="G69" i="27"/>
  <c r="G122" i="27" s="1"/>
  <c r="F69" i="27"/>
  <c r="E69" i="27"/>
  <c r="D69" i="27"/>
  <c r="D122" i="27" s="1"/>
  <c r="C69" i="27"/>
  <c r="C122" i="27" s="1"/>
  <c r="B69" i="27"/>
  <c r="B122" i="27" s="1"/>
  <c r="W56" i="27"/>
  <c r="V56" i="27"/>
  <c r="V119" i="27" s="1"/>
  <c r="U56" i="27"/>
  <c r="T56" i="27"/>
  <c r="T119" i="27" s="1"/>
  <c r="S56" i="27"/>
  <c r="S119" i="27" s="1"/>
  <c r="R56" i="27"/>
  <c r="R119" i="27" s="1"/>
  <c r="Q56" i="27"/>
  <c r="Q119" i="27" s="1"/>
  <c r="P56" i="27"/>
  <c r="P119" i="27" s="1"/>
  <c r="O56" i="27"/>
  <c r="N56" i="27"/>
  <c r="M56" i="27"/>
  <c r="M119" i="27" s="1"/>
  <c r="L56" i="27"/>
  <c r="L119" i="27" s="1"/>
  <c r="K56" i="27"/>
  <c r="J56" i="27"/>
  <c r="I56" i="27"/>
  <c r="I119" i="27" s="1"/>
  <c r="H56" i="27"/>
  <c r="G56" i="27"/>
  <c r="F56" i="27"/>
  <c r="E56" i="27"/>
  <c r="D56" i="27"/>
  <c r="D119" i="27" s="1"/>
  <c r="C56" i="27"/>
  <c r="C119" i="27" s="1"/>
  <c r="B56" i="27"/>
  <c r="W43" i="27"/>
  <c r="W116" i="27" s="1"/>
  <c r="V43" i="27"/>
  <c r="V116" i="27" s="1"/>
  <c r="U43" i="27"/>
  <c r="U116" i="27" s="1"/>
  <c r="T43" i="27"/>
  <c r="T116" i="27" s="1"/>
  <c r="S43" i="27"/>
  <c r="S116" i="27" s="1"/>
  <c r="R43" i="27"/>
  <c r="Q43" i="27"/>
  <c r="P43" i="27"/>
  <c r="O43" i="27"/>
  <c r="N43" i="27"/>
  <c r="M43" i="27"/>
  <c r="L43" i="27"/>
  <c r="L116" i="27" s="1"/>
  <c r="K43" i="27"/>
  <c r="K116" i="27" s="1"/>
  <c r="J43" i="27"/>
  <c r="I43" i="27"/>
  <c r="H43" i="27"/>
  <c r="G43" i="27"/>
  <c r="F43" i="27"/>
  <c r="E43" i="27"/>
  <c r="D43" i="27"/>
  <c r="C43" i="27"/>
  <c r="C116" i="27" s="1"/>
  <c r="B43" i="27"/>
  <c r="B116" i="27" s="1"/>
  <c r="W17" i="27"/>
  <c r="V17" i="27"/>
  <c r="V105" i="27" s="1"/>
  <c r="U17" i="27"/>
  <c r="U105" i="27" s="1"/>
  <c r="T17" i="27"/>
  <c r="T105" i="27" s="1"/>
  <c r="S17" i="27"/>
  <c r="S105" i="27" s="1"/>
  <c r="R17" i="27"/>
  <c r="R105" i="27" s="1"/>
  <c r="Q17" i="27"/>
  <c r="Q143" i="27" s="1"/>
  <c r="P17" i="27"/>
  <c r="O17" i="27"/>
  <c r="N17" i="27"/>
  <c r="N105" i="27" s="1"/>
  <c r="M17" i="27"/>
  <c r="M105" i="27" s="1"/>
  <c r="L17" i="27"/>
  <c r="L105" i="27" s="1"/>
  <c r="K17" i="27"/>
  <c r="K105" i="27" s="1"/>
  <c r="J17" i="27"/>
  <c r="J105" i="27" s="1"/>
  <c r="I17" i="27"/>
  <c r="H17" i="27"/>
  <c r="H105" i="27" s="1"/>
  <c r="G17" i="27"/>
  <c r="G105" i="27" s="1"/>
  <c r="F17" i="27"/>
  <c r="F105" i="27" s="1"/>
  <c r="E17" i="27"/>
  <c r="E105" i="27" s="1"/>
  <c r="D17" i="27"/>
  <c r="D105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K126" i="26" s="1"/>
  <c r="J130" i="26"/>
  <c r="J126" i="26" s="1"/>
  <c r="I130" i="26"/>
  <c r="H130" i="26"/>
  <c r="G130" i="26"/>
  <c r="F130" i="26"/>
  <c r="E130" i="26"/>
  <c r="D130" i="26"/>
  <c r="C130" i="26"/>
  <c r="B130" i="26"/>
  <c r="B126" i="26" s="1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D126" i="26" s="1"/>
  <c r="C129" i="26"/>
  <c r="C126" i="26" s="1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T126" i="26" s="1"/>
  <c r="S127" i="26"/>
  <c r="R127" i="26"/>
  <c r="R126" i="26" s="1"/>
  <c r="Q127" i="26"/>
  <c r="P127" i="26"/>
  <c r="P126" i="26" s="1"/>
  <c r="O127" i="26"/>
  <c r="N127" i="26"/>
  <c r="M127" i="26"/>
  <c r="L127" i="26"/>
  <c r="L126" i="26" s="1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9" i="26"/>
  <c r="P119" i="26"/>
  <c r="O119" i="26"/>
  <c r="G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L110" i="26" s="1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N110" i="26" s="1"/>
  <c r="M114" i="26"/>
  <c r="L114" i="26"/>
  <c r="K114" i="26"/>
  <c r="J114" i="26"/>
  <c r="I114" i="26"/>
  <c r="H114" i="26"/>
  <c r="G114" i="26"/>
  <c r="F114" i="26"/>
  <c r="F110" i="26" s="1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D110" i="26" s="1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V110" i="26" s="1"/>
  <c r="U111" i="26"/>
  <c r="T111" i="26"/>
  <c r="T110" i="26" s="1"/>
  <c r="S111" i="26"/>
  <c r="R111" i="26"/>
  <c r="Q111" i="26"/>
  <c r="P111" i="26"/>
  <c r="P110" i="26" s="1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M105" i="26"/>
  <c r="L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M98" i="26" s="1"/>
  <c r="L100" i="26"/>
  <c r="K100" i="26"/>
  <c r="J100" i="26"/>
  <c r="I100" i="26"/>
  <c r="H100" i="26"/>
  <c r="H98" i="26" s="1"/>
  <c r="G100" i="26"/>
  <c r="F100" i="26"/>
  <c r="E100" i="26"/>
  <c r="D100" i="26"/>
  <c r="C100" i="26"/>
  <c r="B100" i="26"/>
  <c r="W99" i="26"/>
  <c r="W98" i="26" s="1"/>
  <c r="V99" i="26"/>
  <c r="V98" i="26" s="1"/>
  <c r="U99" i="26"/>
  <c r="T99" i="26"/>
  <c r="S99" i="26"/>
  <c r="R99" i="26"/>
  <c r="Q99" i="26"/>
  <c r="P99" i="26"/>
  <c r="P98" i="26" s="1"/>
  <c r="O99" i="26"/>
  <c r="O98" i="26" s="1"/>
  <c r="N99" i="26"/>
  <c r="N98" i="26" s="1"/>
  <c r="M99" i="26"/>
  <c r="L99" i="26"/>
  <c r="K99" i="26"/>
  <c r="J99" i="26"/>
  <c r="I99" i="26"/>
  <c r="H99" i="26"/>
  <c r="G99" i="26"/>
  <c r="G98" i="26" s="1"/>
  <c r="F99" i="26"/>
  <c r="F98" i="26" s="1"/>
  <c r="E99" i="26"/>
  <c r="D99" i="26"/>
  <c r="C99" i="26"/>
  <c r="B99" i="26"/>
  <c r="W69" i="26"/>
  <c r="V69" i="26"/>
  <c r="U69" i="26"/>
  <c r="U122" i="26" s="1"/>
  <c r="T69" i="26"/>
  <c r="S69" i="26"/>
  <c r="S122" i="26" s="1"/>
  <c r="R69" i="26"/>
  <c r="Q69" i="26"/>
  <c r="P69" i="26"/>
  <c r="O69" i="26"/>
  <c r="N69" i="26"/>
  <c r="M69" i="26"/>
  <c r="M122" i="26" s="1"/>
  <c r="L69" i="26"/>
  <c r="K69" i="26"/>
  <c r="K122" i="26" s="1"/>
  <c r="J69" i="26"/>
  <c r="I69" i="26"/>
  <c r="H69" i="26"/>
  <c r="G69" i="26"/>
  <c r="G154" i="26" s="1"/>
  <c r="F69" i="26"/>
  <c r="E69" i="26"/>
  <c r="E122" i="26" s="1"/>
  <c r="D69" i="26"/>
  <c r="C69" i="26"/>
  <c r="C122" i="26" s="1"/>
  <c r="B69" i="26"/>
  <c r="W56" i="26"/>
  <c r="V56" i="26"/>
  <c r="V119" i="26" s="1"/>
  <c r="U56" i="26"/>
  <c r="U119" i="26" s="1"/>
  <c r="T56" i="26"/>
  <c r="S56" i="26"/>
  <c r="R56" i="26"/>
  <c r="Q56" i="26"/>
  <c r="Q119" i="26" s="1"/>
  <c r="P56" i="26"/>
  <c r="O56" i="26"/>
  <c r="N56" i="26"/>
  <c r="N119" i="26" s="1"/>
  <c r="M56" i="26"/>
  <c r="M119" i="26" s="1"/>
  <c r="L56" i="26"/>
  <c r="K56" i="26"/>
  <c r="J56" i="26"/>
  <c r="I56" i="26"/>
  <c r="I119" i="26" s="1"/>
  <c r="H56" i="26"/>
  <c r="H119" i="26" s="1"/>
  <c r="G56" i="26"/>
  <c r="F56" i="26"/>
  <c r="F119" i="26" s="1"/>
  <c r="E56" i="26"/>
  <c r="E119" i="26" s="1"/>
  <c r="D56" i="26"/>
  <c r="C56" i="26"/>
  <c r="B56" i="26"/>
  <c r="W43" i="26"/>
  <c r="W116" i="26" s="1"/>
  <c r="V43" i="26"/>
  <c r="U43" i="26"/>
  <c r="T43" i="26"/>
  <c r="S43" i="26"/>
  <c r="S152" i="26" s="1"/>
  <c r="R43" i="26"/>
  <c r="Q43" i="26"/>
  <c r="Q116" i="26" s="1"/>
  <c r="P43" i="26"/>
  <c r="O43" i="26"/>
  <c r="O116" i="26" s="1"/>
  <c r="N43" i="26"/>
  <c r="M43" i="26"/>
  <c r="L43" i="26"/>
  <c r="K43" i="26"/>
  <c r="J43" i="26"/>
  <c r="I43" i="26"/>
  <c r="I116" i="26" s="1"/>
  <c r="H43" i="26"/>
  <c r="G43" i="26"/>
  <c r="G116" i="26" s="1"/>
  <c r="F43" i="26"/>
  <c r="E43" i="26"/>
  <c r="D43" i="26"/>
  <c r="C43" i="26"/>
  <c r="B43" i="26"/>
  <c r="W17" i="26"/>
  <c r="W105" i="26" s="1"/>
  <c r="V17" i="26"/>
  <c r="U17" i="26"/>
  <c r="U105" i="26" s="1"/>
  <c r="T17" i="26"/>
  <c r="T105" i="26" s="1"/>
  <c r="S17" i="26"/>
  <c r="S105" i="26" s="1"/>
  <c r="R17" i="26"/>
  <c r="R105" i="26" s="1"/>
  <c r="Q17" i="26"/>
  <c r="Q105" i="26" s="1"/>
  <c r="P17" i="26"/>
  <c r="O17" i="26"/>
  <c r="O105" i="26" s="1"/>
  <c r="N17" i="26"/>
  <c r="M17" i="26"/>
  <c r="L17" i="26"/>
  <c r="K17" i="26"/>
  <c r="K105" i="26" s="1"/>
  <c r="J17" i="26"/>
  <c r="J105" i="26" s="1"/>
  <c r="I17" i="26"/>
  <c r="I105" i="26" s="1"/>
  <c r="H17" i="26"/>
  <c r="G17" i="26"/>
  <c r="G105" i="26" s="1"/>
  <c r="F17" i="26"/>
  <c r="E17" i="26"/>
  <c r="E105" i="26" s="1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M156" i="25" s="1"/>
  <c r="L157" i="25"/>
  <c r="K157" i="25"/>
  <c r="K156" i="25" s="1"/>
  <c r="J157" i="25"/>
  <c r="I157" i="25"/>
  <c r="H157" i="25"/>
  <c r="G157" i="25"/>
  <c r="F157" i="25"/>
  <c r="E157" i="25"/>
  <c r="D157" i="25"/>
  <c r="C157" i="25"/>
  <c r="B157" i="25"/>
  <c r="G154" i="25"/>
  <c r="S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F136" i="25" s="1"/>
  <c r="E137" i="25"/>
  <c r="D137" i="25"/>
  <c r="C137" i="25"/>
  <c r="B137" i="25"/>
  <c r="W132" i="25"/>
  <c r="W126" i="25" s="1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V126" i="25" s="1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R126" i="25" s="1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D126" i="25" s="1"/>
  <c r="C128" i="25"/>
  <c r="B128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N126" i="25"/>
  <c r="L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U122" i="25"/>
  <c r="C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C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U116" i="25"/>
  <c r="P116" i="25"/>
  <c r="L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L110" i="25" s="1"/>
  <c r="K111" i="25"/>
  <c r="K110" i="25" s="1"/>
  <c r="J111" i="25"/>
  <c r="I111" i="25"/>
  <c r="H111" i="25"/>
  <c r="G111" i="25"/>
  <c r="F111" i="25"/>
  <c r="F110" i="25" s="1"/>
  <c r="E111" i="25"/>
  <c r="D111" i="25"/>
  <c r="C111" i="25"/>
  <c r="C110" i="25" s="1"/>
  <c r="B111" i="25"/>
  <c r="U110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V105" i="25"/>
  <c r="Q105" i="25"/>
  <c r="M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B98" i="25" s="1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K98" i="25" s="1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L98" i="25" s="1"/>
  <c r="K99" i="25"/>
  <c r="J99" i="25"/>
  <c r="I99" i="25"/>
  <c r="H99" i="25"/>
  <c r="G99" i="25"/>
  <c r="F99" i="25"/>
  <c r="E99" i="25"/>
  <c r="D99" i="25"/>
  <c r="C99" i="25"/>
  <c r="B99" i="25"/>
  <c r="C98" i="25"/>
  <c r="W69" i="25"/>
  <c r="W122" i="25" s="1"/>
  <c r="V69" i="25"/>
  <c r="U69" i="25"/>
  <c r="U154" i="25" s="1"/>
  <c r="T69" i="25"/>
  <c r="T154" i="25" s="1"/>
  <c r="S69" i="25"/>
  <c r="S154" i="26" s="1"/>
  <c r="R69" i="25"/>
  <c r="R154" i="25" s="1"/>
  <c r="Q69" i="25"/>
  <c r="Q122" i="25" s="1"/>
  <c r="P69" i="25"/>
  <c r="P122" i="25" s="1"/>
  <c r="O69" i="25"/>
  <c r="O122" i="25" s="1"/>
  <c r="N69" i="25"/>
  <c r="M69" i="25"/>
  <c r="M154" i="25" s="1"/>
  <c r="L69" i="25"/>
  <c r="L154" i="25" s="1"/>
  <c r="K69" i="25"/>
  <c r="K154" i="25" s="1"/>
  <c r="J69" i="25"/>
  <c r="J154" i="25" s="1"/>
  <c r="I69" i="25"/>
  <c r="I154" i="25" s="1"/>
  <c r="H69" i="25"/>
  <c r="H122" i="25" s="1"/>
  <c r="G69" i="25"/>
  <c r="G122" i="25" s="1"/>
  <c r="F69" i="25"/>
  <c r="E69" i="25"/>
  <c r="E154" i="25" s="1"/>
  <c r="D69" i="25"/>
  <c r="D154" i="25" s="1"/>
  <c r="C69" i="25"/>
  <c r="C154" i="26" s="1"/>
  <c r="B69" i="25"/>
  <c r="B154" i="25" s="1"/>
  <c r="W56" i="25"/>
  <c r="W119" i="25" s="1"/>
  <c r="V56" i="25"/>
  <c r="V119" i="25" s="1"/>
  <c r="U56" i="25"/>
  <c r="U119" i="25" s="1"/>
  <c r="T56" i="25"/>
  <c r="S56" i="25"/>
  <c r="S153" i="25" s="1"/>
  <c r="R56" i="25"/>
  <c r="R153" i="25" s="1"/>
  <c r="Q56" i="25"/>
  <c r="Q119" i="25" s="1"/>
  <c r="P56" i="25"/>
  <c r="P119" i="25" s="1"/>
  <c r="O56" i="25"/>
  <c r="O119" i="25" s="1"/>
  <c r="N56" i="25"/>
  <c r="N119" i="25" s="1"/>
  <c r="M56" i="25"/>
  <c r="M119" i="25" s="1"/>
  <c r="L56" i="25"/>
  <c r="L153" i="25" s="1"/>
  <c r="K56" i="25"/>
  <c r="K153" i="25" s="1"/>
  <c r="J56" i="25"/>
  <c r="J153" i="25" s="1"/>
  <c r="I56" i="25"/>
  <c r="I119" i="25" s="1"/>
  <c r="H56" i="25"/>
  <c r="H153" i="25" s="1"/>
  <c r="G56" i="25"/>
  <c r="G153" i="25" s="1"/>
  <c r="F56" i="25"/>
  <c r="F153" i="25" s="1"/>
  <c r="E56" i="25"/>
  <c r="E119" i="25" s="1"/>
  <c r="D56" i="25"/>
  <c r="C56" i="25"/>
  <c r="C153" i="25" s="1"/>
  <c r="B56" i="25"/>
  <c r="B153" i="25" s="1"/>
  <c r="W43" i="25"/>
  <c r="W116" i="25" s="1"/>
  <c r="V43" i="25"/>
  <c r="V116" i="25" s="1"/>
  <c r="U43" i="25"/>
  <c r="T43" i="25"/>
  <c r="T116" i="25" s="1"/>
  <c r="S43" i="25"/>
  <c r="S116" i="25" s="1"/>
  <c r="R43" i="25"/>
  <c r="Q43" i="25"/>
  <c r="Q152" i="25" s="1"/>
  <c r="P43" i="25"/>
  <c r="P152" i="25" s="1"/>
  <c r="O43" i="25"/>
  <c r="O116" i="25" s="1"/>
  <c r="N43" i="25"/>
  <c r="N116" i="25" s="1"/>
  <c r="M43" i="25"/>
  <c r="M116" i="25" s="1"/>
  <c r="L43" i="25"/>
  <c r="L152" i="25" s="1"/>
  <c r="K43" i="25"/>
  <c r="K116" i="25" s="1"/>
  <c r="J43" i="25"/>
  <c r="I43" i="25"/>
  <c r="I152" i="25" s="1"/>
  <c r="H43" i="25"/>
  <c r="H152" i="25" s="1"/>
  <c r="G43" i="25"/>
  <c r="G152" i="25" s="1"/>
  <c r="F43" i="25"/>
  <c r="F152" i="25" s="1"/>
  <c r="E43" i="25"/>
  <c r="E152" i="25" s="1"/>
  <c r="D43" i="25"/>
  <c r="D152" i="25" s="1"/>
  <c r="C43" i="25"/>
  <c r="C116" i="25" s="1"/>
  <c r="B43" i="25"/>
  <c r="B116" i="25" s="1"/>
  <c r="W17" i="25"/>
  <c r="W105" i="25" s="1"/>
  <c r="V17" i="25"/>
  <c r="V143" i="25" s="1"/>
  <c r="U17" i="25"/>
  <c r="U105" i="25" s="1"/>
  <c r="T17" i="25"/>
  <c r="T143" i="25" s="1"/>
  <c r="S17" i="25"/>
  <c r="S143" i="25" s="1"/>
  <c r="R17" i="25"/>
  <c r="R143" i="25" s="1"/>
  <c r="Q17" i="25"/>
  <c r="Q143" i="25" s="1"/>
  <c r="P17" i="25"/>
  <c r="O17" i="25"/>
  <c r="O105" i="25" s="1"/>
  <c r="N17" i="25"/>
  <c r="N143" i="25" s="1"/>
  <c r="M17" i="25"/>
  <c r="M143" i="25" s="1"/>
  <c r="L17" i="25"/>
  <c r="L105" i="25" s="1"/>
  <c r="K17" i="25"/>
  <c r="K143" i="25" s="1"/>
  <c r="J17" i="25"/>
  <c r="J143" i="25" s="1"/>
  <c r="I17" i="25"/>
  <c r="I143" i="25" s="1"/>
  <c r="H17" i="25"/>
  <c r="G17" i="25"/>
  <c r="G105" i="25" s="1"/>
  <c r="F17" i="25"/>
  <c r="F143" i="25" s="1"/>
  <c r="E17" i="25"/>
  <c r="E143" i="25" s="1"/>
  <c r="D17" i="25"/>
  <c r="D105" i="25" s="1"/>
  <c r="C17" i="25"/>
  <c r="C105" i="25" s="1"/>
  <c r="B17" i="25"/>
  <c r="B143" i="25" s="1"/>
  <c r="A1" i="25"/>
  <c r="W77" i="24"/>
  <c r="W174" i="4" s="1"/>
  <c r="M77" i="24"/>
  <c r="M174" i="4" s="1"/>
  <c r="J77" i="24"/>
  <c r="J174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69" i="24"/>
  <c r="P68" i="24"/>
  <c r="Q67" i="24"/>
  <c r="F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D119" i="4" s="1"/>
  <c r="C60" i="24"/>
  <c r="B60" i="24"/>
  <c r="B119" i="4" s="1"/>
  <c r="W59" i="24"/>
  <c r="V59" i="24"/>
  <c r="U59" i="24"/>
  <c r="T59" i="24"/>
  <c r="S59" i="24"/>
  <c r="R59" i="24"/>
  <c r="Q59" i="24"/>
  <c r="P59" i="24"/>
  <c r="O59" i="24"/>
  <c r="N59" i="24"/>
  <c r="M59" i="24"/>
  <c r="M57" i="24" s="1"/>
  <c r="M116" i="4" s="1"/>
  <c r="L59" i="24"/>
  <c r="L57" i="24" s="1"/>
  <c r="L116" i="4" s="1"/>
  <c r="K59" i="24"/>
  <c r="J59" i="24"/>
  <c r="J118" i="4" s="1"/>
  <c r="I59" i="24"/>
  <c r="H59" i="24"/>
  <c r="G59" i="24"/>
  <c r="F59" i="24"/>
  <c r="E59" i="24"/>
  <c r="D59" i="24"/>
  <c r="C59" i="24"/>
  <c r="B59" i="24"/>
  <c r="W58" i="24"/>
  <c r="V58" i="24"/>
  <c r="U58" i="24"/>
  <c r="T58" i="24"/>
  <c r="T117" i="4" s="1"/>
  <c r="S58" i="24"/>
  <c r="R58" i="24"/>
  <c r="Q58" i="24"/>
  <c r="P58" i="24"/>
  <c r="O58" i="24"/>
  <c r="N58" i="24"/>
  <c r="M58" i="24"/>
  <c r="L58" i="24"/>
  <c r="K58" i="24"/>
  <c r="K57" i="24" s="1"/>
  <c r="K116" i="4" s="1"/>
  <c r="J58" i="24"/>
  <c r="I58" i="24"/>
  <c r="I57" i="24" s="1"/>
  <c r="I116" i="4" s="1"/>
  <c r="H58" i="24"/>
  <c r="H57" i="24" s="1"/>
  <c r="H116" i="4" s="1"/>
  <c r="G58" i="24"/>
  <c r="F58" i="24"/>
  <c r="F57" i="24" s="1"/>
  <c r="F116" i="4" s="1"/>
  <c r="E58" i="24"/>
  <c r="E57" i="24" s="1"/>
  <c r="D58" i="24"/>
  <c r="D117" i="4" s="1"/>
  <c r="C58" i="24"/>
  <c r="B58" i="24"/>
  <c r="W55" i="24"/>
  <c r="W69" i="24" s="1"/>
  <c r="V55" i="24"/>
  <c r="U55" i="24"/>
  <c r="U69" i="24" s="1"/>
  <c r="T55" i="24"/>
  <c r="T69" i="24" s="1"/>
  <c r="S55" i="24"/>
  <c r="S69" i="24" s="1"/>
  <c r="R55" i="24"/>
  <c r="R69" i="24" s="1"/>
  <c r="Q55" i="24"/>
  <c r="P55" i="24"/>
  <c r="O55" i="24"/>
  <c r="N55" i="24"/>
  <c r="M55" i="24"/>
  <c r="M69" i="24" s="1"/>
  <c r="L55" i="24"/>
  <c r="L69" i="24" s="1"/>
  <c r="K55" i="24"/>
  <c r="K77" i="24" s="1"/>
  <c r="K174" i="4" s="1"/>
  <c r="J55" i="24"/>
  <c r="J69" i="24" s="1"/>
  <c r="I55" i="24"/>
  <c r="I72" i="4" s="1"/>
  <c r="H55" i="24"/>
  <c r="H77" i="24" s="1"/>
  <c r="G55" i="24"/>
  <c r="G72" i="4" s="1"/>
  <c r="F55" i="24"/>
  <c r="F72" i="4" s="1"/>
  <c r="F145" i="4" s="1"/>
  <c r="E55" i="24"/>
  <c r="E77" i="24" s="1"/>
  <c r="E174" i="4" s="1"/>
  <c r="D55" i="24"/>
  <c r="D69" i="24" s="1"/>
  <c r="C55" i="24"/>
  <c r="C77" i="24" s="1"/>
  <c r="C174" i="4" s="1"/>
  <c r="B55" i="24"/>
  <c r="W54" i="24"/>
  <c r="V54" i="24"/>
  <c r="U54" i="24"/>
  <c r="T54" i="24"/>
  <c r="S54" i="24"/>
  <c r="R54" i="24"/>
  <c r="R68" i="24" s="1"/>
  <c r="Q54" i="24"/>
  <c r="P54" i="24"/>
  <c r="O54" i="24"/>
  <c r="N54" i="24"/>
  <c r="M54" i="24"/>
  <c r="L54" i="24"/>
  <c r="K54" i="24"/>
  <c r="J54" i="24"/>
  <c r="J71" i="4" s="1"/>
  <c r="J144" i="4" s="1"/>
  <c r="I54" i="24"/>
  <c r="I76" i="24" s="1"/>
  <c r="I173" i="4" s="1"/>
  <c r="H54" i="24"/>
  <c r="H76" i="24" s="1"/>
  <c r="H173" i="4" s="1"/>
  <c r="G54" i="24"/>
  <c r="G71" i="4" s="1"/>
  <c r="F54" i="24"/>
  <c r="F76" i="24" s="1"/>
  <c r="E54" i="24"/>
  <c r="D54" i="24"/>
  <c r="D71" i="4" s="1"/>
  <c r="D144" i="4" s="1"/>
  <c r="C54" i="24"/>
  <c r="C76" i="24" s="1"/>
  <c r="C173" i="4" s="1"/>
  <c r="B54" i="24"/>
  <c r="B68" i="24" s="1"/>
  <c r="W53" i="24"/>
  <c r="W67" i="24" s="1"/>
  <c r="V53" i="24"/>
  <c r="V75" i="24" s="1"/>
  <c r="V172" i="4" s="1"/>
  <c r="U53" i="24"/>
  <c r="U70" i="4" s="1"/>
  <c r="T53" i="24"/>
  <c r="T75" i="24" s="1"/>
  <c r="S53" i="24"/>
  <c r="S70" i="4" s="1"/>
  <c r="R53" i="24"/>
  <c r="Q53" i="24"/>
  <c r="P53" i="24"/>
  <c r="P52" i="24" s="1"/>
  <c r="P69" i="4" s="1"/>
  <c r="P142" i="4" s="1"/>
  <c r="O53" i="24"/>
  <c r="O67" i="24" s="1"/>
  <c r="N53" i="24"/>
  <c r="N67" i="24" s="1"/>
  <c r="M53" i="24"/>
  <c r="M67" i="24" s="1"/>
  <c r="L53" i="24"/>
  <c r="K53" i="24"/>
  <c r="J53" i="24"/>
  <c r="I53" i="24"/>
  <c r="H53" i="24"/>
  <c r="G53" i="24"/>
  <c r="G67" i="24" s="1"/>
  <c r="F53" i="24"/>
  <c r="E53" i="24"/>
  <c r="E67" i="24" s="1"/>
  <c r="D53" i="24"/>
  <c r="C53" i="24"/>
  <c r="B53" i="24"/>
  <c r="B70" i="4" s="1"/>
  <c r="B143" i="4" s="1"/>
  <c r="Q52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V3" i="24" s="1"/>
  <c r="V17" i="4" s="1"/>
  <c r="U4" i="24"/>
  <c r="U3" i="24" s="1"/>
  <c r="U17" i="4" s="1"/>
  <c r="T4" i="24"/>
  <c r="T3" i="24" s="1"/>
  <c r="T17" i="4" s="1"/>
  <c r="S4" i="24"/>
  <c r="S3" i="24" s="1"/>
  <c r="R4" i="24"/>
  <c r="R3" i="24" s="1"/>
  <c r="Q4" i="24"/>
  <c r="Q3" i="24" s="1"/>
  <c r="Q17" i="4" s="1"/>
  <c r="P4" i="24"/>
  <c r="O4" i="24"/>
  <c r="N4" i="24"/>
  <c r="N3" i="24" s="1"/>
  <c r="M4" i="24"/>
  <c r="L4" i="24"/>
  <c r="K4" i="24"/>
  <c r="K3" i="24" s="1"/>
  <c r="J4" i="24"/>
  <c r="J3" i="24" s="1"/>
  <c r="I4" i="24"/>
  <c r="I3" i="24" s="1"/>
  <c r="H4" i="24"/>
  <c r="G4" i="24"/>
  <c r="F4" i="24"/>
  <c r="F3" i="24" s="1"/>
  <c r="E4" i="24"/>
  <c r="D4" i="24"/>
  <c r="C4" i="24"/>
  <c r="C3" i="24" s="1"/>
  <c r="B4" i="24"/>
  <c r="B3" i="24" s="1"/>
  <c r="P3" i="24"/>
  <c r="O3" i="24"/>
  <c r="M3" i="24"/>
  <c r="L3" i="24"/>
  <c r="H3" i="24"/>
  <c r="G3" i="24"/>
  <c r="E3" i="24"/>
  <c r="D3" i="24"/>
  <c r="D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U213" i="23" s="1"/>
  <c r="T119" i="23"/>
  <c r="S119" i="23"/>
  <c r="R119" i="23"/>
  <c r="R213" i="23" s="1"/>
  <c r="Q119" i="23"/>
  <c r="Q213" i="23" s="1"/>
  <c r="P119" i="23"/>
  <c r="O119" i="23"/>
  <c r="O213" i="23" s="1"/>
  <c r="N119" i="23"/>
  <c r="N213" i="23" s="1"/>
  <c r="M119" i="23"/>
  <c r="M213" i="23" s="1"/>
  <c r="L119" i="23"/>
  <c r="K119" i="23"/>
  <c r="J119" i="23"/>
  <c r="J213" i="23" s="1"/>
  <c r="I119" i="23"/>
  <c r="I213" i="23" s="1"/>
  <c r="H119" i="23"/>
  <c r="G119" i="23"/>
  <c r="G213" i="23" s="1"/>
  <c r="F119" i="23"/>
  <c r="F213" i="23" s="1"/>
  <c r="E119" i="23"/>
  <c r="E213" i="23" s="1"/>
  <c r="D119" i="23"/>
  <c r="C119" i="23"/>
  <c r="B119" i="23"/>
  <c r="B213" i="23" s="1"/>
  <c r="W110" i="23"/>
  <c r="W211" i="23" s="1"/>
  <c r="V110" i="23"/>
  <c r="V211" i="23" s="1"/>
  <c r="U110" i="23"/>
  <c r="U211" i="23" s="1"/>
  <c r="T110" i="23"/>
  <c r="S110" i="23"/>
  <c r="R110" i="23"/>
  <c r="R211" i="23" s="1"/>
  <c r="Q110" i="23"/>
  <c r="Q211" i="23" s="1"/>
  <c r="P110" i="23"/>
  <c r="O110" i="23"/>
  <c r="O211" i="23" s="1"/>
  <c r="N110" i="23"/>
  <c r="N211" i="23" s="1"/>
  <c r="M110" i="23"/>
  <c r="M211" i="23" s="1"/>
  <c r="L110" i="23"/>
  <c r="K110" i="23"/>
  <c r="J110" i="23"/>
  <c r="J211" i="23" s="1"/>
  <c r="I110" i="23"/>
  <c r="I211" i="23" s="1"/>
  <c r="H110" i="23"/>
  <c r="G110" i="23"/>
  <c r="G211" i="23" s="1"/>
  <c r="F110" i="23"/>
  <c r="F211" i="23" s="1"/>
  <c r="E110" i="23"/>
  <c r="E211" i="23" s="1"/>
  <c r="D110" i="23"/>
  <c r="C110" i="23"/>
  <c r="B110" i="23"/>
  <c r="B211" i="23" s="1"/>
  <c r="W89" i="23"/>
  <c r="V89" i="23"/>
  <c r="V203" i="23" s="1"/>
  <c r="U89" i="23"/>
  <c r="U203" i="23" s="1"/>
  <c r="T89" i="23"/>
  <c r="T203" i="23" s="1"/>
  <c r="S89" i="23"/>
  <c r="S203" i="23" s="1"/>
  <c r="R89" i="23"/>
  <c r="R203" i="23" s="1"/>
  <c r="Q89" i="23"/>
  <c r="Q203" i="23" s="1"/>
  <c r="P89" i="23"/>
  <c r="O89" i="23"/>
  <c r="N89" i="23"/>
  <c r="N203" i="23" s="1"/>
  <c r="M89" i="23"/>
  <c r="M203" i="23" s="1"/>
  <c r="L89" i="23"/>
  <c r="L203" i="23" s="1"/>
  <c r="K89" i="23"/>
  <c r="K203" i="23" s="1"/>
  <c r="J89" i="23"/>
  <c r="J203" i="23" s="1"/>
  <c r="I89" i="23"/>
  <c r="I203" i="23" s="1"/>
  <c r="H89" i="23"/>
  <c r="G89" i="23"/>
  <c r="F89" i="23"/>
  <c r="F203" i="23" s="1"/>
  <c r="E89" i="23"/>
  <c r="E203" i="23" s="1"/>
  <c r="D89" i="23"/>
  <c r="D203" i="23" s="1"/>
  <c r="C89" i="23"/>
  <c r="C203" i="23" s="1"/>
  <c r="B89" i="23"/>
  <c r="B203" i="23" s="1"/>
  <c r="W79" i="23"/>
  <c r="W202" i="23" s="1"/>
  <c r="V79" i="23"/>
  <c r="V202" i="23" s="1"/>
  <c r="U79" i="23"/>
  <c r="U202" i="23" s="1"/>
  <c r="T79" i="23"/>
  <c r="T202" i="23" s="1"/>
  <c r="S79" i="23"/>
  <c r="S202" i="23" s="1"/>
  <c r="R79" i="23"/>
  <c r="Q79" i="23"/>
  <c r="P79" i="23"/>
  <c r="P202" i="23" s="1"/>
  <c r="O79" i="23"/>
  <c r="O202" i="23" s="1"/>
  <c r="N79" i="23"/>
  <c r="N202" i="23" s="1"/>
  <c r="M79" i="23"/>
  <c r="M202" i="23" s="1"/>
  <c r="L79" i="23"/>
  <c r="L202" i="23" s="1"/>
  <c r="K79" i="23"/>
  <c r="K202" i="23" s="1"/>
  <c r="J79" i="23"/>
  <c r="I79" i="23"/>
  <c r="H79" i="23"/>
  <c r="H202" i="23" s="1"/>
  <c r="G79" i="23"/>
  <c r="G202" i="23" s="1"/>
  <c r="F79" i="23"/>
  <c r="F202" i="23" s="1"/>
  <c r="E79" i="23"/>
  <c r="E202" i="23" s="1"/>
  <c r="D79" i="23"/>
  <c r="D202" i="23" s="1"/>
  <c r="C79" i="23"/>
  <c r="C202" i="23" s="1"/>
  <c r="B79" i="23"/>
  <c r="W60" i="23"/>
  <c r="W201" i="23" s="1"/>
  <c r="V60" i="23"/>
  <c r="V201" i="23" s="1"/>
  <c r="U60" i="23"/>
  <c r="U201" i="23" s="1"/>
  <c r="T60" i="23"/>
  <c r="T201" i="23" s="1"/>
  <c r="S60" i="23"/>
  <c r="S201" i="23" s="1"/>
  <c r="R60" i="23"/>
  <c r="Q60" i="23"/>
  <c r="P60" i="23"/>
  <c r="P201" i="23" s="1"/>
  <c r="O60" i="23"/>
  <c r="O201" i="23" s="1"/>
  <c r="N60" i="23"/>
  <c r="N201" i="23" s="1"/>
  <c r="M60" i="23"/>
  <c r="M201" i="23" s="1"/>
  <c r="L60" i="23"/>
  <c r="L201" i="23" s="1"/>
  <c r="K60" i="23"/>
  <c r="K201" i="23" s="1"/>
  <c r="J60" i="23"/>
  <c r="I60" i="23"/>
  <c r="H60" i="23"/>
  <c r="H201" i="23" s="1"/>
  <c r="G60" i="23"/>
  <c r="G201" i="23" s="1"/>
  <c r="F60" i="23"/>
  <c r="F201" i="23" s="1"/>
  <c r="E60" i="23"/>
  <c r="E201" i="23" s="1"/>
  <c r="D60" i="23"/>
  <c r="D201" i="23" s="1"/>
  <c r="C60" i="23"/>
  <c r="C201" i="23" s="1"/>
  <c r="B60" i="23"/>
  <c r="V48" i="23"/>
  <c r="V161" i="23" s="1"/>
  <c r="M48" i="23"/>
  <c r="W33" i="23"/>
  <c r="W192" i="23" s="1"/>
  <c r="V33" i="23"/>
  <c r="V192" i="23" s="1"/>
  <c r="U33" i="23"/>
  <c r="U192" i="23" s="1"/>
  <c r="T33" i="23"/>
  <c r="T192" i="23" s="1"/>
  <c r="S33" i="23"/>
  <c r="R33" i="23"/>
  <c r="R192" i="23" s="1"/>
  <c r="Q33" i="23"/>
  <c r="Q192" i="23" s="1"/>
  <c r="P33" i="23"/>
  <c r="P192" i="23" s="1"/>
  <c r="O33" i="23"/>
  <c r="O192" i="23" s="1"/>
  <c r="N33" i="23"/>
  <c r="N192" i="23" s="1"/>
  <c r="M33" i="23"/>
  <c r="M192" i="23" s="1"/>
  <c r="L33" i="23"/>
  <c r="L192" i="23" s="1"/>
  <c r="K33" i="23"/>
  <c r="J33" i="23"/>
  <c r="J192" i="23" s="1"/>
  <c r="I33" i="23"/>
  <c r="I192" i="23" s="1"/>
  <c r="H33" i="23"/>
  <c r="H192" i="23" s="1"/>
  <c r="G33" i="23"/>
  <c r="G192" i="23" s="1"/>
  <c r="F33" i="23"/>
  <c r="F192" i="23" s="1"/>
  <c r="E33" i="23"/>
  <c r="E192" i="23" s="1"/>
  <c r="D33" i="23"/>
  <c r="D192" i="23" s="1"/>
  <c r="C33" i="23"/>
  <c r="B33" i="23"/>
  <c r="B192" i="23" s="1"/>
  <c r="V5" i="23"/>
  <c r="V137" i="23" s="1"/>
  <c r="U5" i="23"/>
  <c r="U143" i="23" s="1"/>
  <c r="R5" i="23"/>
  <c r="R144" i="23" s="1"/>
  <c r="Q5" i="23"/>
  <c r="Q143" i="23" s="1"/>
  <c r="M5" i="23"/>
  <c r="M137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V165" i="22" s="1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J171" i="22"/>
  <c r="B171" i="22"/>
  <c r="W170" i="22"/>
  <c r="W165" i="22" s="1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N165" i="22" s="1"/>
  <c r="M166" i="22"/>
  <c r="L166" i="22"/>
  <c r="K166" i="22"/>
  <c r="J166" i="22"/>
  <c r="I166" i="22"/>
  <c r="H166" i="22"/>
  <c r="G166" i="22"/>
  <c r="G165" i="22" s="1"/>
  <c r="F166" i="22"/>
  <c r="F165" i="22" s="1"/>
  <c r="E166" i="22"/>
  <c r="D166" i="22"/>
  <c r="C166" i="22"/>
  <c r="B166" i="22"/>
  <c r="O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Q160" i="22"/>
  <c r="H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B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L146" i="22" s="1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T146" i="22" s="1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E146" i="22" s="1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V146" i="22" s="1"/>
  <c r="U147" i="22"/>
  <c r="U146" i="22" s="1"/>
  <c r="T147" i="22"/>
  <c r="S147" i="22"/>
  <c r="R147" i="22"/>
  <c r="Q147" i="22"/>
  <c r="P147" i="22"/>
  <c r="O147" i="22"/>
  <c r="N147" i="22"/>
  <c r="M147" i="22"/>
  <c r="M146" i="22" s="1"/>
  <c r="L147" i="22"/>
  <c r="K147" i="22"/>
  <c r="J147" i="22"/>
  <c r="I147" i="22"/>
  <c r="H147" i="22"/>
  <c r="G147" i="22"/>
  <c r="F147" i="22"/>
  <c r="E147" i="22"/>
  <c r="D147" i="22"/>
  <c r="C147" i="22"/>
  <c r="B147" i="22"/>
  <c r="D146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S141" i="22"/>
  <c r="N141" i="22"/>
  <c r="K141" i="22"/>
  <c r="F141" i="22"/>
  <c r="C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R119" i="22"/>
  <c r="Q119" i="22"/>
  <c r="P119" i="22"/>
  <c r="P213" i="22" s="1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W110" i="22"/>
  <c r="W171" i="22" s="1"/>
  <c r="V110" i="22"/>
  <c r="V171" i="22" s="1"/>
  <c r="U110" i="22"/>
  <c r="T110" i="22"/>
  <c r="S110" i="22"/>
  <c r="R110" i="22"/>
  <c r="R171" i="22" s="1"/>
  <c r="Q110" i="22"/>
  <c r="Q171" i="22" s="1"/>
  <c r="P110" i="22"/>
  <c r="P171" i="22" s="1"/>
  <c r="O110" i="22"/>
  <c r="O171" i="22" s="1"/>
  <c r="N110" i="22"/>
  <c r="N171" i="22" s="1"/>
  <c r="M110" i="22"/>
  <c r="L110" i="22"/>
  <c r="K110" i="22"/>
  <c r="J110" i="22"/>
  <c r="I110" i="22"/>
  <c r="I171" i="22" s="1"/>
  <c r="H110" i="22"/>
  <c r="H171" i="22" s="1"/>
  <c r="G110" i="22"/>
  <c r="G171" i="22" s="1"/>
  <c r="F110" i="22"/>
  <c r="F171" i="22" s="1"/>
  <c r="E110" i="22"/>
  <c r="D110" i="22"/>
  <c r="C110" i="22"/>
  <c r="B110" i="22"/>
  <c r="W89" i="22"/>
  <c r="V89" i="22"/>
  <c r="U89" i="22"/>
  <c r="T89" i="22"/>
  <c r="S89" i="22"/>
  <c r="R89" i="22"/>
  <c r="Q89" i="22"/>
  <c r="P89" i="22"/>
  <c r="P160" i="22" s="1"/>
  <c r="O89" i="22"/>
  <c r="N89" i="22"/>
  <c r="M89" i="22"/>
  <c r="L89" i="22"/>
  <c r="K89" i="22"/>
  <c r="J89" i="22"/>
  <c r="I89" i="22"/>
  <c r="I160" i="22" s="1"/>
  <c r="H89" i="22"/>
  <c r="G89" i="22"/>
  <c r="F89" i="22"/>
  <c r="E89" i="22"/>
  <c r="D89" i="22"/>
  <c r="C89" i="22"/>
  <c r="B89" i="22"/>
  <c r="W79" i="22"/>
  <c r="W157" i="22" s="1"/>
  <c r="V79" i="22"/>
  <c r="V157" i="22" s="1"/>
  <c r="U79" i="22"/>
  <c r="T79" i="22"/>
  <c r="S79" i="22"/>
  <c r="R79" i="22"/>
  <c r="R157" i="22" s="1"/>
  <c r="Q79" i="22"/>
  <c r="Q157" i="22" s="1"/>
  <c r="P79" i="22"/>
  <c r="P157" i="22" s="1"/>
  <c r="O79" i="22"/>
  <c r="O157" i="22" s="1"/>
  <c r="N79" i="22"/>
  <c r="N157" i="22" s="1"/>
  <c r="M79" i="22"/>
  <c r="L79" i="22"/>
  <c r="K79" i="22"/>
  <c r="J79" i="22"/>
  <c r="J157" i="22" s="1"/>
  <c r="I79" i="22"/>
  <c r="I157" i="22" s="1"/>
  <c r="H79" i="22"/>
  <c r="H157" i="22" s="1"/>
  <c r="G79" i="22"/>
  <c r="G157" i="22" s="1"/>
  <c r="F79" i="22"/>
  <c r="F157" i="22" s="1"/>
  <c r="E79" i="22"/>
  <c r="E202" i="22" s="1"/>
  <c r="D79" i="22"/>
  <c r="C79" i="22"/>
  <c r="B79" i="22"/>
  <c r="W60" i="22"/>
  <c r="W153" i="22" s="1"/>
  <c r="V60" i="22"/>
  <c r="V153" i="22" s="1"/>
  <c r="U60" i="22"/>
  <c r="U153" i="22" s="1"/>
  <c r="T60" i="22"/>
  <c r="T153" i="22" s="1"/>
  <c r="S60" i="22"/>
  <c r="S201" i="22" s="1"/>
  <c r="R60" i="22"/>
  <c r="Q60" i="22"/>
  <c r="Q153" i="22" s="1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J60" i="22"/>
  <c r="I60" i="22"/>
  <c r="I153" i="22" s="1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B60" i="22"/>
  <c r="W33" i="22"/>
  <c r="V33" i="22"/>
  <c r="V141" i="22" s="1"/>
  <c r="U33" i="22"/>
  <c r="U141" i="22" s="1"/>
  <c r="U132" i="22" s="1"/>
  <c r="T33" i="22"/>
  <c r="T141" i="22" s="1"/>
  <c r="S33" i="22"/>
  <c r="R33" i="22"/>
  <c r="Q33" i="22"/>
  <c r="P33" i="22"/>
  <c r="O33" i="22"/>
  <c r="N33" i="22"/>
  <c r="M33" i="22"/>
  <c r="M141" i="22" s="1"/>
  <c r="L33" i="22"/>
  <c r="L141" i="22" s="1"/>
  <c r="K33" i="22"/>
  <c r="J33" i="22"/>
  <c r="I33" i="22"/>
  <c r="H33" i="22"/>
  <c r="G33" i="22"/>
  <c r="F33" i="22"/>
  <c r="E33" i="22"/>
  <c r="E141" i="22" s="1"/>
  <c r="D33" i="22"/>
  <c r="D141" i="22" s="1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I165" i="21" s="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K165" i="21" s="1"/>
  <c r="J166" i="21"/>
  <c r="J165" i="21" s="1"/>
  <c r="I166" i="21"/>
  <c r="H166" i="21"/>
  <c r="G166" i="21"/>
  <c r="F166" i="21"/>
  <c r="E166" i="21"/>
  <c r="D166" i="21"/>
  <c r="C166" i="21"/>
  <c r="C165" i="21" s="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T160" i="21"/>
  <c r="D160" i="21"/>
  <c r="C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P146" i="21" s="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J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3" i="21"/>
  <c r="G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F146" i="21" s="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W146" i="21" s="1"/>
  <c r="V147" i="21"/>
  <c r="V146" i="21" s="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G146" i="21" s="1"/>
  <c r="F147" i="21"/>
  <c r="E147" i="21"/>
  <c r="D147" i="21"/>
  <c r="C147" i="21"/>
  <c r="B147" i="21"/>
  <c r="O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V141" i="21"/>
  <c r="T141" i="21"/>
  <c r="M141" i="21"/>
  <c r="L141" i="21"/>
  <c r="I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W132" i="21" s="1"/>
  <c r="V135" i="21"/>
  <c r="U135" i="21"/>
  <c r="T135" i="21"/>
  <c r="S135" i="21"/>
  <c r="R135" i="21"/>
  <c r="Q135" i="21"/>
  <c r="P135" i="21"/>
  <c r="O135" i="21"/>
  <c r="O132" i="21" s="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G132" i="21" s="1"/>
  <c r="F133" i="21"/>
  <c r="E133" i="21"/>
  <c r="D133" i="21"/>
  <c r="C133" i="21"/>
  <c r="B133" i="21"/>
  <c r="W119" i="2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P119" i="21"/>
  <c r="O119" i="2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H119" i="21"/>
  <c r="G119" i="21"/>
  <c r="F119" i="21"/>
  <c r="F213" i="21" s="1"/>
  <c r="E119" i="21"/>
  <c r="E213" i="21" s="1"/>
  <c r="D119" i="21"/>
  <c r="D213" i="21" s="1"/>
  <c r="C119" i="21"/>
  <c r="C213" i="21" s="1"/>
  <c r="B119" i="21"/>
  <c r="B213" i="21" s="1"/>
  <c r="W110" i="21"/>
  <c r="V110" i="21"/>
  <c r="V211" i="21" s="1"/>
  <c r="U110" i="21"/>
  <c r="U211" i="21" s="1"/>
  <c r="T110" i="21"/>
  <c r="T211" i="21" s="1"/>
  <c r="S110" i="21"/>
  <c r="R110" i="21"/>
  <c r="R211" i="21" s="1"/>
  <c r="Q110" i="21"/>
  <c r="Q171" i="21" s="1"/>
  <c r="P110" i="21"/>
  <c r="O110" i="21"/>
  <c r="N110" i="21"/>
  <c r="N211" i="21" s="1"/>
  <c r="M110" i="21"/>
  <c r="M211" i="21" s="1"/>
  <c r="L110" i="21"/>
  <c r="L211" i="21" s="1"/>
  <c r="K110" i="21"/>
  <c r="J110" i="21"/>
  <c r="J211" i="21" s="1"/>
  <c r="I110" i="21"/>
  <c r="I171" i="21" s="1"/>
  <c r="H110" i="21"/>
  <c r="G110" i="21"/>
  <c r="F110" i="21"/>
  <c r="F211" i="21" s="1"/>
  <c r="E110" i="21"/>
  <c r="E211" i="21" s="1"/>
  <c r="D110" i="21"/>
  <c r="D211" i="21" s="1"/>
  <c r="C110" i="21"/>
  <c r="B110" i="21"/>
  <c r="B211" i="21" s="1"/>
  <c r="W89" i="21"/>
  <c r="W203" i="21" s="1"/>
  <c r="V89" i="21"/>
  <c r="U89" i="21"/>
  <c r="T89" i="21"/>
  <c r="T203" i="21" s="1"/>
  <c r="S89" i="21"/>
  <c r="S203" i="21" s="1"/>
  <c r="R89" i="21"/>
  <c r="R203" i="21" s="1"/>
  <c r="Q89" i="21"/>
  <c r="P89" i="21"/>
  <c r="P203" i="21" s="1"/>
  <c r="O89" i="21"/>
  <c r="O203" i="21" s="1"/>
  <c r="N89" i="21"/>
  <c r="M89" i="21"/>
  <c r="L89" i="21"/>
  <c r="L203" i="21" s="1"/>
  <c r="K89" i="21"/>
  <c r="K203" i="21" s="1"/>
  <c r="J89" i="21"/>
  <c r="J203" i="21" s="1"/>
  <c r="I89" i="21"/>
  <c r="H89" i="21"/>
  <c r="H203" i="21" s="1"/>
  <c r="G89" i="21"/>
  <c r="G203" i="21" s="1"/>
  <c r="F89" i="21"/>
  <c r="E89" i="21"/>
  <c r="D89" i="21"/>
  <c r="D203" i="21" s="1"/>
  <c r="C89" i="21"/>
  <c r="C203" i="21" s="1"/>
  <c r="B89" i="21"/>
  <c r="B203" i="21" s="1"/>
  <c r="W79" i="21"/>
  <c r="W202" i="21" s="1"/>
  <c r="V79" i="21"/>
  <c r="V202" i="21" s="1"/>
  <c r="U79" i="21"/>
  <c r="U202" i="21" s="1"/>
  <c r="T79" i="21"/>
  <c r="T202" i="21" s="1"/>
  <c r="S79" i="21"/>
  <c r="R79" i="21"/>
  <c r="R202" i="21" s="1"/>
  <c r="Q79" i="21"/>
  <c r="P79" i="21"/>
  <c r="O79" i="21"/>
  <c r="O202" i="21" s="1"/>
  <c r="N79" i="21"/>
  <c r="N202" i="21" s="1"/>
  <c r="M79" i="21"/>
  <c r="M202" i="21" s="1"/>
  <c r="L79" i="21"/>
  <c r="L202" i="21" s="1"/>
  <c r="K79" i="21"/>
  <c r="J79" i="21"/>
  <c r="J202" i="21" s="1"/>
  <c r="I79" i="21"/>
  <c r="H79" i="21"/>
  <c r="G79" i="21"/>
  <c r="G202" i="21" s="1"/>
  <c r="F79" i="21"/>
  <c r="F202" i="21" s="1"/>
  <c r="E79" i="21"/>
  <c r="E202" i="21" s="1"/>
  <c r="D79" i="21"/>
  <c r="D202" i="21" s="1"/>
  <c r="C79" i="21"/>
  <c r="B79" i="21"/>
  <c r="B202" i="21" s="1"/>
  <c r="W60" i="21"/>
  <c r="W201" i="21" s="1"/>
  <c r="V60" i="21"/>
  <c r="V201" i="21" s="1"/>
  <c r="U60" i="21"/>
  <c r="U201" i="21" s="1"/>
  <c r="T60" i="21"/>
  <c r="T201" i="21" s="1"/>
  <c r="S60" i="21"/>
  <c r="S153" i="21" s="1"/>
  <c r="R60" i="21"/>
  <c r="R201" i="21" s="1"/>
  <c r="Q60" i="21"/>
  <c r="P60" i="21"/>
  <c r="O60" i="21"/>
  <c r="O201" i="21" s="1"/>
  <c r="N60" i="21"/>
  <c r="N201" i="21" s="1"/>
  <c r="M60" i="21"/>
  <c r="M201" i="21" s="1"/>
  <c r="L60" i="21"/>
  <c r="L201" i="21" s="1"/>
  <c r="K60" i="21"/>
  <c r="K153" i="21" s="1"/>
  <c r="J60" i="21"/>
  <c r="J201" i="21" s="1"/>
  <c r="I60" i="21"/>
  <c r="H60" i="21"/>
  <c r="G60" i="21"/>
  <c r="G201" i="21" s="1"/>
  <c r="F60" i="21"/>
  <c r="F201" i="21" s="1"/>
  <c r="E60" i="21"/>
  <c r="E201" i="21" s="1"/>
  <c r="D60" i="21"/>
  <c r="D201" i="21" s="1"/>
  <c r="C60" i="21"/>
  <c r="C153" i="21" s="1"/>
  <c r="B60" i="21"/>
  <c r="B201" i="21" s="1"/>
  <c r="W33" i="21"/>
  <c r="W141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41" i="21" s="1"/>
  <c r="O33" i="21"/>
  <c r="O141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41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P71" i="20"/>
  <c r="R70" i="20"/>
  <c r="J70" i="20"/>
  <c r="Q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1" i="20"/>
  <c r="V114" i="4" s="1"/>
  <c r="V60" i="20"/>
  <c r="M60" i="20"/>
  <c r="W58" i="20"/>
  <c r="W42" i="7" s="1"/>
  <c r="V58" i="20"/>
  <c r="U58" i="20"/>
  <c r="T58" i="20"/>
  <c r="S58" i="20"/>
  <c r="R58" i="20"/>
  <c r="R42" i="7" s="1"/>
  <c r="Q58" i="20"/>
  <c r="P58" i="20"/>
  <c r="P42" i="7" s="1"/>
  <c r="O58" i="20"/>
  <c r="O42" i="7" s="1"/>
  <c r="N58" i="20"/>
  <c r="N42" i="7" s="1"/>
  <c r="M58" i="20"/>
  <c r="M42" i="7" s="1"/>
  <c r="L58" i="20"/>
  <c r="L42" i="7" s="1"/>
  <c r="K58" i="20"/>
  <c r="J58" i="20"/>
  <c r="J42" i="7" s="1"/>
  <c r="I58" i="20"/>
  <c r="H58" i="20"/>
  <c r="G58" i="20"/>
  <c r="F58" i="20"/>
  <c r="F42" i="7" s="1"/>
  <c r="E58" i="20"/>
  <c r="D58" i="20"/>
  <c r="C58" i="20"/>
  <c r="B58" i="20"/>
  <c r="W54" i="20"/>
  <c r="W71" i="20" s="1"/>
  <c r="V54" i="20"/>
  <c r="V71" i="20" s="1"/>
  <c r="U54" i="20"/>
  <c r="T54" i="20"/>
  <c r="T68" i="4" s="1"/>
  <c r="S54" i="20"/>
  <c r="S71" i="20" s="1"/>
  <c r="R54" i="20"/>
  <c r="R71" i="20" s="1"/>
  <c r="Q54" i="20"/>
  <c r="Q71" i="20" s="1"/>
  <c r="P54" i="20"/>
  <c r="O54" i="20"/>
  <c r="O71" i="20" s="1"/>
  <c r="N54" i="20"/>
  <c r="N71" i="20" s="1"/>
  <c r="M54" i="20"/>
  <c r="M71" i="20" s="1"/>
  <c r="L54" i="20"/>
  <c r="L71" i="20" s="1"/>
  <c r="K54" i="20"/>
  <c r="K68" i="4" s="1"/>
  <c r="J54" i="20"/>
  <c r="J71" i="20" s="1"/>
  <c r="I54" i="20"/>
  <c r="I71" i="20" s="1"/>
  <c r="H54" i="20"/>
  <c r="G54" i="20"/>
  <c r="G71" i="20" s="1"/>
  <c r="F54" i="20"/>
  <c r="F68" i="4" s="1"/>
  <c r="F141" i="4" s="1"/>
  <c r="E54" i="20"/>
  <c r="E68" i="4" s="1"/>
  <c r="E141" i="4" s="1"/>
  <c r="D54" i="20"/>
  <c r="D71" i="20" s="1"/>
  <c r="C54" i="20"/>
  <c r="B54" i="20"/>
  <c r="B71" i="20" s="1"/>
  <c r="W53" i="20"/>
  <c r="V53" i="20"/>
  <c r="U53" i="20"/>
  <c r="U70" i="20" s="1"/>
  <c r="T53" i="20"/>
  <c r="T70" i="20" s="1"/>
  <c r="S53" i="20"/>
  <c r="S70" i="20" s="1"/>
  <c r="R53" i="20"/>
  <c r="Q53" i="20"/>
  <c r="Q70" i="20" s="1"/>
  <c r="P53" i="20"/>
  <c r="P70" i="20" s="1"/>
  <c r="O53" i="20"/>
  <c r="N53" i="20"/>
  <c r="N70" i="20" s="1"/>
  <c r="M53" i="20"/>
  <c r="M70" i="20" s="1"/>
  <c r="L53" i="20"/>
  <c r="L70" i="20" s="1"/>
  <c r="K53" i="20"/>
  <c r="K70" i="20" s="1"/>
  <c r="J53" i="20"/>
  <c r="I53" i="20"/>
  <c r="I70" i="20" s="1"/>
  <c r="H53" i="20"/>
  <c r="H70" i="20" s="1"/>
  <c r="G53" i="20"/>
  <c r="G70" i="20" s="1"/>
  <c r="F53" i="20"/>
  <c r="F70" i="20" s="1"/>
  <c r="E53" i="20"/>
  <c r="D53" i="20"/>
  <c r="C53" i="20"/>
  <c r="C70" i="20" s="1"/>
  <c r="B53" i="20"/>
  <c r="B70" i="20" s="1"/>
  <c r="W52" i="20"/>
  <c r="V52" i="20"/>
  <c r="U52" i="20"/>
  <c r="T52" i="20"/>
  <c r="T69" i="20" s="1"/>
  <c r="S52" i="20"/>
  <c r="S69" i="20" s="1"/>
  <c r="R52" i="20"/>
  <c r="Q52" i="20"/>
  <c r="P52" i="20"/>
  <c r="O52" i="20"/>
  <c r="O66" i="4" s="1"/>
  <c r="N52" i="20"/>
  <c r="N66" i="4" s="1"/>
  <c r="M52" i="20"/>
  <c r="M77" i="20" s="1"/>
  <c r="L52" i="20"/>
  <c r="L69" i="20" s="1"/>
  <c r="K52" i="20"/>
  <c r="K69" i="20" s="1"/>
  <c r="J52" i="20"/>
  <c r="J69" i="20" s="1"/>
  <c r="I52" i="20"/>
  <c r="H52" i="20"/>
  <c r="H69" i="20" s="1"/>
  <c r="G52" i="20"/>
  <c r="F52" i="20"/>
  <c r="E52" i="20"/>
  <c r="D52" i="20"/>
  <c r="D69" i="20" s="1"/>
  <c r="C52" i="20"/>
  <c r="C69" i="20" s="1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U3" i="20"/>
  <c r="T3" i="20"/>
  <c r="T13" i="4" s="1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3" i="19"/>
  <c r="P203" i="19"/>
  <c r="H203" i="19"/>
  <c r="G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U197" i="19" s="1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T197" i="19" s="1"/>
  <c r="S198" i="19"/>
  <c r="R198" i="19"/>
  <c r="Q198" i="19"/>
  <c r="P198" i="19"/>
  <c r="O198" i="19"/>
  <c r="O197" i="19" s="1"/>
  <c r="N198" i="19"/>
  <c r="M198" i="19"/>
  <c r="M197" i="19" s="1"/>
  <c r="L198" i="19"/>
  <c r="L197" i="19" s="1"/>
  <c r="K198" i="19"/>
  <c r="J198" i="19"/>
  <c r="I198" i="19"/>
  <c r="H198" i="19"/>
  <c r="G198" i="19"/>
  <c r="F198" i="19"/>
  <c r="E198" i="19"/>
  <c r="E197" i="19" s="1"/>
  <c r="D198" i="19"/>
  <c r="D197" i="19" s="1"/>
  <c r="C198" i="19"/>
  <c r="B198" i="19"/>
  <c r="W197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D187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D183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K173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T142" i="19"/>
  <c r="S142" i="19"/>
  <c r="R142" i="19"/>
  <c r="Q142" i="19"/>
  <c r="Q209" i="19" s="1"/>
  <c r="P142" i="19"/>
  <c r="P209" i="19" s="1"/>
  <c r="O142" i="19"/>
  <c r="N142" i="19"/>
  <c r="M142" i="19"/>
  <c r="L142" i="19"/>
  <c r="K142" i="19"/>
  <c r="J142" i="19"/>
  <c r="I142" i="19"/>
  <c r="I209" i="19" s="1"/>
  <c r="H142" i="19"/>
  <c r="H209" i="19" s="1"/>
  <c r="G142" i="19"/>
  <c r="F142" i="19"/>
  <c r="E142" i="19"/>
  <c r="D142" i="19"/>
  <c r="C142" i="19"/>
  <c r="B142" i="19"/>
  <c r="W121" i="19"/>
  <c r="V121" i="19"/>
  <c r="U121" i="19"/>
  <c r="T121" i="19"/>
  <c r="S121" i="19"/>
  <c r="R121" i="19"/>
  <c r="Q121" i="19"/>
  <c r="P121" i="19"/>
  <c r="O121" i="19"/>
  <c r="O203" i="19" s="1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V61" i="19" s="1"/>
  <c r="U72" i="19"/>
  <c r="U61" i="19" s="1"/>
  <c r="T72" i="19"/>
  <c r="T61" i="19" s="1"/>
  <c r="T81" i="16" s="1"/>
  <c r="T110" i="4" s="1"/>
  <c r="S72" i="19"/>
  <c r="S61" i="19" s="1"/>
  <c r="R72" i="19"/>
  <c r="Q72" i="19"/>
  <c r="P72" i="19"/>
  <c r="O72" i="19"/>
  <c r="N72" i="19"/>
  <c r="N61" i="19" s="1"/>
  <c r="M72" i="19"/>
  <c r="M61" i="19" s="1"/>
  <c r="L72" i="19"/>
  <c r="L61" i="19" s="1"/>
  <c r="K72" i="19"/>
  <c r="K61" i="19" s="1"/>
  <c r="K81" i="16" s="1"/>
  <c r="J72" i="19"/>
  <c r="I72" i="19"/>
  <c r="H72" i="19"/>
  <c r="G72" i="19"/>
  <c r="G61" i="19" s="1"/>
  <c r="G81" i="16" s="1"/>
  <c r="G110" i="4" s="1"/>
  <c r="F72" i="19"/>
  <c r="F61" i="19" s="1"/>
  <c r="F81" i="16" s="1"/>
  <c r="F110" i="4" s="1"/>
  <c r="E72" i="19"/>
  <c r="E61" i="19" s="1"/>
  <c r="D72" i="19"/>
  <c r="C72" i="19"/>
  <c r="C61" i="19" s="1"/>
  <c r="B72" i="19"/>
  <c r="D61" i="19"/>
  <c r="D192" i="19" s="1"/>
  <c r="W44" i="19"/>
  <c r="W5" i="19" s="1"/>
  <c r="V44" i="19"/>
  <c r="U44" i="19"/>
  <c r="T44" i="19"/>
  <c r="S44" i="19"/>
  <c r="S5" i="19" s="1"/>
  <c r="R44" i="19"/>
  <c r="R5" i="19" s="1"/>
  <c r="Q44" i="19"/>
  <c r="Q5" i="19" s="1"/>
  <c r="Q80" i="16" s="1"/>
  <c r="Q109" i="4" s="1"/>
  <c r="P44" i="19"/>
  <c r="P5" i="19" s="1"/>
  <c r="O44" i="19"/>
  <c r="O5" i="19" s="1"/>
  <c r="N44" i="19"/>
  <c r="M44" i="19"/>
  <c r="L44" i="19"/>
  <c r="K44" i="19"/>
  <c r="J44" i="19"/>
  <c r="J5" i="19" s="1"/>
  <c r="I44" i="19"/>
  <c r="H44" i="19"/>
  <c r="G44" i="19"/>
  <c r="F44" i="19"/>
  <c r="E44" i="19"/>
  <c r="D44" i="19"/>
  <c r="C44" i="19"/>
  <c r="B44" i="19"/>
  <c r="K5" i="19"/>
  <c r="K80" i="16" s="1"/>
  <c r="I5" i="19"/>
  <c r="I173" i="19" s="1"/>
  <c r="H5" i="19"/>
  <c r="H165" i="19" s="1"/>
  <c r="G5" i="19"/>
  <c r="G165" i="19" s="1"/>
  <c r="B5" i="19"/>
  <c r="B80" i="16" s="1"/>
  <c r="B109" i="4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7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O235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Q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K209" i="18"/>
  <c r="C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3" i="18"/>
  <c r="O203" i="18"/>
  <c r="G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L197" i="18" s="1"/>
  <c r="K198" i="18"/>
  <c r="J198" i="18"/>
  <c r="I198" i="18"/>
  <c r="H198" i="18"/>
  <c r="G198" i="18"/>
  <c r="F198" i="18"/>
  <c r="E198" i="18"/>
  <c r="D198" i="18"/>
  <c r="C198" i="18"/>
  <c r="B198" i="18"/>
  <c r="T197" i="18"/>
  <c r="D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B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Q178" i="18" s="1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4" i="18"/>
  <c r="V184" i="18"/>
  <c r="U184" i="18"/>
  <c r="O184" i="18"/>
  <c r="N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J178" i="18" s="1"/>
  <c r="I181" i="18"/>
  <c r="H181" i="18"/>
  <c r="G181" i="18"/>
  <c r="F181" i="18"/>
  <c r="E181" i="18"/>
  <c r="D181" i="18"/>
  <c r="C181" i="18"/>
  <c r="B181" i="18"/>
  <c r="B178" i="18" s="1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R178" i="18" s="1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W209" i="18" s="1"/>
  <c r="V142" i="18"/>
  <c r="V209" i="18" s="1"/>
  <c r="U142" i="18"/>
  <c r="U209" i="18" s="1"/>
  <c r="T142" i="18"/>
  <c r="S142" i="18"/>
  <c r="S209" i="18" s="1"/>
  <c r="R142" i="18"/>
  <c r="R209" i="18" s="1"/>
  <c r="Q142" i="18"/>
  <c r="P142" i="18"/>
  <c r="P209" i="18" s="1"/>
  <c r="O142" i="18"/>
  <c r="N142" i="18"/>
  <c r="N209" i="18" s="1"/>
  <c r="M142" i="18"/>
  <c r="M209" i="18" s="1"/>
  <c r="L142" i="18"/>
  <c r="L209" i="18" s="1"/>
  <c r="K142" i="18"/>
  <c r="J142" i="18"/>
  <c r="J209" i="18" s="1"/>
  <c r="I142" i="18"/>
  <c r="H142" i="18"/>
  <c r="G142" i="18"/>
  <c r="F142" i="18"/>
  <c r="E142" i="18"/>
  <c r="E248" i="18" s="1"/>
  <c r="D142" i="18"/>
  <c r="C142" i="18"/>
  <c r="B142" i="18"/>
  <c r="B209" i="18" s="1"/>
  <c r="W121" i="18"/>
  <c r="V121" i="18"/>
  <c r="V203" i="18" s="1"/>
  <c r="U121" i="18"/>
  <c r="T121" i="18"/>
  <c r="T203" i="18" s="1"/>
  <c r="S121" i="18"/>
  <c r="S203" i="18" s="1"/>
  <c r="R121" i="18"/>
  <c r="R203" i="18" s="1"/>
  <c r="Q121" i="18"/>
  <c r="Q203" i="18" s="1"/>
  <c r="P121" i="18"/>
  <c r="O121" i="18"/>
  <c r="N121" i="18"/>
  <c r="N203" i="18" s="1"/>
  <c r="M121" i="18"/>
  <c r="L121" i="18"/>
  <c r="L203" i="18" s="1"/>
  <c r="K121" i="18"/>
  <c r="K203" i="18" s="1"/>
  <c r="J121" i="18"/>
  <c r="J203" i="18" s="1"/>
  <c r="I121" i="18"/>
  <c r="I203" i="18" s="1"/>
  <c r="H121" i="18"/>
  <c r="H203" i="18" s="1"/>
  <c r="G121" i="18"/>
  <c r="F121" i="18"/>
  <c r="F203" i="18" s="1"/>
  <c r="E121" i="18"/>
  <c r="D121" i="18"/>
  <c r="C121" i="18"/>
  <c r="C246" i="18" s="1"/>
  <c r="B121" i="18"/>
  <c r="W93" i="18"/>
  <c r="W190" i="18" s="1"/>
  <c r="V93" i="18"/>
  <c r="U93" i="18"/>
  <c r="U190" i="18" s="1"/>
  <c r="T93" i="18"/>
  <c r="T190" i="18" s="1"/>
  <c r="S93" i="18"/>
  <c r="R93" i="18"/>
  <c r="R190" i="18" s="1"/>
  <c r="Q93" i="18"/>
  <c r="Q237" i="18" s="1"/>
  <c r="P93" i="18"/>
  <c r="O93" i="18"/>
  <c r="N93" i="18"/>
  <c r="M93" i="18"/>
  <c r="M190" i="18" s="1"/>
  <c r="L93" i="18"/>
  <c r="L190" i="18" s="1"/>
  <c r="K93" i="18"/>
  <c r="J93" i="18"/>
  <c r="J190" i="18" s="1"/>
  <c r="I93" i="18"/>
  <c r="I190" i="18" s="1"/>
  <c r="H93" i="18"/>
  <c r="G93" i="18"/>
  <c r="F93" i="18"/>
  <c r="E93" i="18"/>
  <c r="E190" i="18" s="1"/>
  <c r="D93" i="18"/>
  <c r="D190" i="18" s="1"/>
  <c r="C93" i="18"/>
  <c r="B93" i="18"/>
  <c r="W72" i="18"/>
  <c r="V72" i="18"/>
  <c r="U72" i="18"/>
  <c r="T72" i="18"/>
  <c r="S72" i="18"/>
  <c r="R72" i="18"/>
  <c r="Q72" i="18"/>
  <c r="P72" i="18"/>
  <c r="P184" i="18" s="1"/>
  <c r="O72" i="18"/>
  <c r="N72" i="18"/>
  <c r="M72" i="18"/>
  <c r="M184" i="18" s="1"/>
  <c r="L72" i="18"/>
  <c r="L235" i="18" s="1"/>
  <c r="K72" i="18"/>
  <c r="J72" i="18"/>
  <c r="J184" i="18" s="1"/>
  <c r="I72" i="18"/>
  <c r="H72" i="18"/>
  <c r="H184" i="18" s="1"/>
  <c r="G72" i="18"/>
  <c r="G184" i="18" s="1"/>
  <c r="F72" i="18"/>
  <c r="F184" i="18" s="1"/>
  <c r="E72" i="18"/>
  <c r="E184" i="18" s="1"/>
  <c r="D72" i="18"/>
  <c r="C72" i="18"/>
  <c r="B72" i="18"/>
  <c r="B184" i="18" s="1"/>
  <c r="W44" i="18"/>
  <c r="V44" i="18"/>
  <c r="U44" i="18"/>
  <c r="T44" i="18"/>
  <c r="S44" i="18"/>
  <c r="R44" i="18"/>
  <c r="Q44" i="18"/>
  <c r="P44" i="18"/>
  <c r="O44" i="18"/>
  <c r="N44" i="18"/>
  <c r="M44" i="18"/>
  <c r="M226" i="18" s="1"/>
  <c r="L44" i="18"/>
  <c r="K44" i="18"/>
  <c r="J44" i="18"/>
  <c r="J226" i="18" s="1"/>
  <c r="I44" i="18"/>
  <c r="H44" i="18"/>
  <c r="G44" i="18"/>
  <c r="F44" i="18"/>
  <c r="E44" i="18"/>
  <c r="E226" i="18" s="1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96" i="16" s="1"/>
  <c r="V16" i="18"/>
  <c r="V223" i="18" s="1"/>
  <c r="U16" i="18"/>
  <c r="U96" i="16" s="1"/>
  <c r="T16" i="18"/>
  <c r="T223" i="18" s="1"/>
  <c r="S16" i="18"/>
  <c r="S223" i="18" s="1"/>
  <c r="R16" i="18"/>
  <c r="Q16" i="18"/>
  <c r="Q96" i="16" s="1"/>
  <c r="P16" i="18"/>
  <c r="P5" i="18" s="1"/>
  <c r="O16" i="18"/>
  <c r="O96" i="16" s="1"/>
  <c r="N16" i="18"/>
  <c r="N223" i="18" s="1"/>
  <c r="M16" i="18"/>
  <c r="M96" i="16" s="1"/>
  <c r="L16" i="18"/>
  <c r="L223" i="18" s="1"/>
  <c r="K16" i="18"/>
  <c r="K223" i="18" s="1"/>
  <c r="J16" i="18"/>
  <c r="I16" i="18"/>
  <c r="I96" i="16" s="1"/>
  <c r="H16" i="18"/>
  <c r="H5" i="18" s="1"/>
  <c r="G16" i="18"/>
  <c r="G96" i="16" s="1"/>
  <c r="F16" i="18"/>
  <c r="F223" i="18" s="1"/>
  <c r="E16" i="18"/>
  <c r="D16" i="18"/>
  <c r="D223" i="18" s="1"/>
  <c r="C16" i="18"/>
  <c r="C223" i="18" s="1"/>
  <c r="B16" i="18"/>
  <c r="B5" i="18" s="1"/>
  <c r="C5" i="18"/>
  <c r="C165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T237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U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P203" i="17"/>
  <c r="B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U197" i="17" s="1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L197" i="17" s="1"/>
  <c r="K198" i="17"/>
  <c r="J198" i="17"/>
  <c r="I198" i="17"/>
  <c r="H198" i="17"/>
  <c r="G198" i="17"/>
  <c r="F198" i="17"/>
  <c r="E198" i="17"/>
  <c r="D198" i="17"/>
  <c r="C198" i="17"/>
  <c r="B198" i="17"/>
  <c r="T197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R190" i="17"/>
  <c r="Q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R178" i="17" s="1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R184" i="17"/>
  <c r="P184" i="17"/>
  <c r="O184" i="17"/>
  <c r="J184" i="17"/>
  <c r="G184" i="17"/>
  <c r="F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H174" i="17"/>
  <c r="M172" i="17"/>
  <c r="E172" i="17"/>
  <c r="H171" i="17"/>
  <c r="F171" i="17"/>
  <c r="M169" i="17"/>
  <c r="M161" i="17"/>
  <c r="W142" i="17"/>
  <c r="V142" i="17"/>
  <c r="U142" i="17"/>
  <c r="U248" i="17" s="1"/>
  <c r="T142" i="17"/>
  <c r="T248" i="17" s="1"/>
  <c r="S142" i="17"/>
  <c r="R142" i="17"/>
  <c r="Q142" i="17"/>
  <c r="P142" i="17"/>
  <c r="P209" i="17" s="1"/>
  <c r="O142" i="17"/>
  <c r="N142" i="17"/>
  <c r="M142" i="17"/>
  <c r="M248" i="17" s="1"/>
  <c r="L142" i="17"/>
  <c r="L248" i="17" s="1"/>
  <c r="K142" i="17"/>
  <c r="J142" i="17"/>
  <c r="I142" i="17"/>
  <c r="H142" i="17"/>
  <c r="H209" i="17" s="1"/>
  <c r="G142" i="17"/>
  <c r="F142" i="17"/>
  <c r="E142" i="17"/>
  <c r="E248" i="17" s="1"/>
  <c r="D142" i="17"/>
  <c r="D248" i="17" s="1"/>
  <c r="C142" i="17"/>
  <c r="B142" i="17"/>
  <c r="W121" i="17"/>
  <c r="V121" i="17"/>
  <c r="U121" i="17"/>
  <c r="T121" i="17"/>
  <c r="T203" i="17" s="1"/>
  <c r="S121" i="17"/>
  <c r="S203" i="17" s="1"/>
  <c r="R121" i="17"/>
  <c r="R246" i="17" s="1"/>
  <c r="Q121" i="17"/>
  <c r="Q246" i="17" s="1"/>
  <c r="P121" i="17"/>
  <c r="P246" i="17" s="1"/>
  <c r="O121" i="17"/>
  <c r="N121" i="17"/>
  <c r="M121" i="17"/>
  <c r="L121" i="17"/>
  <c r="L203" i="17" s="1"/>
  <c r="K121" i="17"/>
  <c r="K203" i="17" s="1"/>
  <c r="J121" i="17"/>
  <c r="J246" i="17" s="1"/>
  <c r="I121" i="17"/>
  <c r="I246" i="17" s="1"/>
  <c r="H121" i="17"/>
  <c r="H246" i="17" s="1"/>
  <c r="G121" i="17"/>
  <c r="F121" i="17"/>
  <c r="E121" i="17"/>
  <c r="D121" i="17"/>
  <c r="D203" i="17" s="1"/>
  <c r="C121" i="17"/>
  <c r="C203" i="17" s="1"/>
  <c r="B121" i="17"/>
  <c r="B246" i="17" s="1"/>
  <c r="W93" i="17"/>
  <c r="V93" i="17"/>
  <c r="V237" i="17" s="1"/>
  <c r="U93" i="17"/>
  <c r="U237" i="17" s="1"/>
  <c r="T93" i="17"/>
  <c r="T190" i="17" s="1"/>
  <c r="S93" i="17"/>
  <c r="R93" i="17"/>
  <c r="R237" i="17" s="1"/>
  <c r="Q93" i="17"/>
  <c r="Q237" i="17" s="1"/>
  <c r="P93" i="17"/>
  <c r="O93" i="17"/>
  <c r="N93" i="17"/>
  <c r="N237" i="17" s="1"/>
  <c r="M93" i="17"/>
  <c r="M237" i="17" s="1"/>
  <c r="L93" i="17"/>
  <c r="L237" i="17" s="1"/>
  <c r="K93" i="17"/>
  <c r="J93" i="17"/>
  <c r="J237" i="17" s="1"/>
  <c r="I93" i="17"/>
  <c r="I237" i="17" s="1"/>
  <c r="H93" i="17"/>
  <c r="G93" i="17"/>
  <c r="F93" i="17"/>
  <c r="F237" i="17" s="1"/>
  <c r="E93" i="17"/>
  <c r="E237" i="17" s="1"/>
  <c r="D93" i="17"/>
  <c r="D237" i="18" s="1"/>
  <c r="C93" i="17"/>
  <c r="B93" i="17"/>
  <c r="B237" i="17" s="1"/>
  <c r="W72" i="17"/>
  <c r="W235" i="17" s="1"/>
  <c r="V72" i="17"/>
  <c r="V235" i="17" s="1"/>
  <c r="U72" i="17"/>
  <c r="U235" i="17" s="1"/>
  <c r="T72" i="17"/>
  <c r="S72" i="17"/>
  <c r="R72" i="17"/>
  <c r="R235" i="17" s="1"/>
  <c r="Q72" i="17"/>
  <c r="P72" i="17"/>
  <c r="P235" i="17" s="1"/>
  <c r="O72" i="17"/>
  <c r="O235" i="17" s="1"/>
  <c r="N72" i="17"/>
  <c r="N235" i="17" s="1"/>
  <c r="M72" i="17"/>
  <c r="M235" i="17" s="1"/>
  <c r="L72" i="17"/>
  <c r="K72" i="17"/>
  <c r="J72" i="17"/>
  <c r="J235" i="17" s="1"/>
  <c r="I72" i="17"/>
  <c r="H72" i="17"/>
  <c r="H235" i="17" s="1"/>
  <c r="G72" i="17"/>
  <c r="G235" i="17" s="1"/>
  <c r="F72" i="17"/>
  <c r="F235" i="17" s="1"/>
  <c r="E72" i="17"/>
  <c r="E235" i="17" s="1"/>
  <c r="D72" i="17"/>
  <c r="C72" i="17"/>
  <c r="B72" i="17"/>
  <c r="B235" i="17" s="1"/>
  <c r="W44" i="17"/>
  <c r="V44" i="17"/>
  <c r="V226" i="17" s="1"/>
  <c r="U44" i="17"/>
  <c r="U226" i="17" s="1"/>
  <c r="T44" i="17"/>
  <c r="T226" i="17" s="1"/>
  <c r="S44" i="17"/>
  <c r="R44" i="17"/>
  <c r="R226" i="17" s="1"/>
  <c r="Q44" i="17"/>
  <c r="Q226" i="17" s="1"/>
  <c r="P44" i="17"/>
  <c r="O44" i="17"/>
  <c r="N44" i="17"/>
  <c r="N226" i="17" s="1"/>
  <c r="M44" i="17"/>
  <c r="M226" i="17" s="1"/>
  <c r="L44" i="17"/>
  <c r="L226" i="17" s="1"/>
  <c r="K44" i="17"/>
  <c r="J44" i="17"/>
  <c r="J226" i="17" s="1"/>
  <c r="I44" i="17"/>
  <c r="I226" i="17" s="1"/>
  <c r="H44" i="17"/>
  <c r="H226" i="17" s="1"/>
  <c r="G44" i="17"/>
  <c r="F44" i="17"/>
  <c r="F226" i="17" s="1"/>
  <c r="E44" i="17"/>
  <c r="E226" i="17" s="1"/>
  <c r="D44" i="17"/>
  <c r="D226" i="17" s="1"/>
  <c r="C44" i="17"/>
  <c r="B44" i="17"/>
  <c r="B226" i="17" s="1"/>
  <c r="M5" i="17"/>
  <c r="M174" i="17" s="1"/>
  <c r="L5" i="17"/>
  <c r="H5" i="17"/>
  <c r="H172" i="17" s="1"/>
  <c r="F5" i="17"/>
  <c r="F175" i="17" s="1"/>
  <c r="E5" i="17"/>
  <c r="E169" i="17" s="1"/>
  <c r="A1" i="17"/>
  <c r="G103" i="16"/>
  <c r="G166" i="4" s="1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V96" i="16"/>
  <c r="T96" i="16"/>
  <c r="S96" i="16"/>
  <c r="R96" i="16"/>
  <c r="P96" i="16"/>
  <c r="E96" i="16"/>
  <c r="C96" i="16"/>
  <c r="B96" i="16"/>
  <c r="G93" i="16"/>
  <c r="F93" i="16"/>
  <c r="D93" i="16"/>
  <c r="N92" i="16"/>
  <c r="L92" i="16"/>
  <c r="D92" i="16"/>
  <c r="I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P82" i="16"/>
  <c r="O82" i="16"/>
  <c r="O111" i="4" s="1"/>
  <c r="N82" i="16"/>
  <c r="N111" i="4" s="1"/>
  <c r="M82" i="16"/>
  <c r="M111" i="4" s="1"/>
  <c r="L82" i="16"/>
  <c r="K82" i="16"/>
  <c r="K111" i="4" s="1"/>
  <c r="J82" i="16"/>
  <c r="I82" i="16"/>
  <c r="H82" i="16"/>
  <c r="G82" i="16"/>
  <c r="G111" i="4" s="1"/>
  <c r="F82" i="16"/>
  <c r="E82" i="16"/>
  <c r="E111" i="4" s="1"/>
  <c r="D82" i="16"/>
  <c r="C82" i="16"/>
  <c r="C111" i="4" s="1"/>
  <c r="B82" i="16"/>
  <c r="D81" i="16"/>
  <c r="D110" i="4" s="1"/>
  <c r="W78" i="16"/>
  <c r="V78" i="16"/>
  <c r="V41" i="7" s="1"/>
  <c r="U78" i="16"/>
  <c r="T78" i="16"/>
  <c r="T41" i="7" s="1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I78" i="16"/>
  <c r="I41" i="7" s="1"/>
  <c r="H78" i="16"/>
  <c r="G78" i="16"/>
  <c r="F78" i="16"/>
  <c r="F41" i="7" s="1"/>
  <c r="E78" i="16"/>
  <c r="D78" i="16"/>
  <c r="C78" i="16"/>
  <c r="B78" i="16"/>
  <c r="A74" i="16"/>
  <c r="A73" i="16"/>
  <c r="W72" i="16"/>
  <c r="W90" i="16" s="1"/>
  <c r="V72" i="16"/>
  <c r="V71" i="16" s="1"/>
  <c r="U72" i="16"/>
  <c r="U90" i="16" s="1"/>
  <c r="T72" i="16"/>
  <c r="T71" i="16" s="1"/>
  <c r="S72" i="16"/>
  <c r="S90" i="16" s="1"/>
  <c r="R72" i="16"/>
  <c r="R90" i="16" s="1"/>
  <c r="Q72" i="16"/>
  <c r="Q90" i="16" s="1"/>
  <c r="P72" i="16"/>
  <c r="O72" i="16"/>
  <c r="O90" i="16" s="1"/>
  <c r="N72" i="16"/>
  <c r="N71" i="16" s="1"/>
  <c r="M72" i="16"/>
  <c r="M90" i="16" s="1"/>
  <c r="L72" i="16"/>
  <c r="L71" i="16" s="1"/>
  <c r="K72" i="16"/>
  <c r="K90" i="16" s="1"/>
  <c r="J72" i="16"/>
  <c r="J90" i="16" s="1"/>
  <c r="I72" i="16"/>
  <c r="H72" i="16"/>
  <c r="G72" i="16"/>
  <c r="G90" i="16" s="1"/>
  <c r="F72" i="16"/>
  <c r="F71" i="16" s="1"/>
  <c r="E72" i="16"/>
  <c r="E90" i="16" s="1"/>
  <c r="D72" i="16"/>
  <c r="D71" i="16" s="1"/>
  <c r="C72" i="16"/>
  <c r="C90" i="16" s="1"/>
  <c r="B72" i="16"/>
  <c r="B90" i="16" s="1"/>
  <c r="A72" i="16"/>
  <c r="O71" i="16"/>
  <c r="I71" i="16"/>
  <c r="G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103" i="16" s="1"/>
  <c r="V166" i="4" s="1"/>
  <c r="U55" i="16"/>
  <c r="U103" i="16" s="1"/>
  <c r="U166" i="4" s="1"/>
  <c r="T55" i="16"/>
  <c r="T93" i="16" s="1"/>
  <c r="S55" i="16"/>
  <c r="S103" i="16" s="1"/>
  <c r="S166" i="4" s="1"/>
  <c r="R55" i="16"/>
  <c r="Q55" i="16"/>
  <c r="P55" i="16"/>
  <c r="P93" i="16" s="1"/>
  <c r="O55" i="16"/>
  <c r="N55" i="16"/>
  <c r="N103" i="16" s="1"/>
  <c r="N166" i="4" s="1"/>
  <c r="M55" i="16"/>
  <c r="M64" i="4" s="1"/>
  <c r="M137" i="4" s="1"/>
  <c r="L55" i="16"/>
  <c r="L64" i="4" s="1"/>
  <c r="L137" i="4" s="1"/>
  <c r="K55" i="16"/>
  <c r="J55" i="16"/>
  <c r="J64" i="4" s="1"/>
  <c r="I55" i="16"/>
  <c r="I64" i="4" s="1"/>
  <c r="H55" i="16"/>
  <c r="H103" i="16" s="1"/>
  <c r="H166" i="4" s="1"/>
  <c r="G55" i="16"/>
  <c r="F55" i="16"/>
  <c r="E55" i="16"/>
  <c r="E93" i="16" s="1"/>
  <c r="D55" i="16"/>
  <c r="C55" i="16"/>
  <c r="B55" i="16"/>
  <c r="W54" i="16"/>
  <c r="V54" i="16"/>
  <c r="V92" i="16" s="1"/>
  <c r="U54" i="16"/>
  <c r="T54" i="16"/>
  <c r="S54" i="16"/>
  <c r="S92" i="16" s="1"/>
  <c r="R54" i="16"/>
  <c r="R92" i="16" s="1"/>
  <c r="Q54" i="16"/>
  <c r="P54" i="16"/>
  <c r="P92" i="16" s="1"/>
  <c r="O54" i="16"/>
  <c r="N54" i="16"/>
  <c r="M54" i="16"/>
  <c r="M92" i="16" s="1"/>
  <c r="L54" i="16"/>
  <c r="K54" i="16"/>
  <c r="K92" i="16" s="1"/>
  <c r="J54" i="16"/>
  <c r="J92" i="16" s="1"/>
  <c r="I54" i="16"/>
  <c r="I92" i="16" s="1"/>
  <c r="H54" i="16"/>
  <c r="H92" i="16" s="1"/>
  <c r="G54" i="16"/>
  <c r="F54" i="16"/>
  <c r="F92" i="16" s="1"/>
  <c r="E54" i="16"/>
  <c r="E92" i="16" s="1"/>
  <c r="D54" i="16"/>
  <c r="C54" i="16"/>
  <c r="B54" i="16"/>
  <c r="B92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U4" i="16"/>
  <c r="T4" i="16"/>
  <c r="T3" i="16" s="1"/>
  <c r="S4" i="16"/>
  <c r="S3" i="16" s="1"/>
  <c r="S9" i="4" s="1"/>
  <c r="R4" i="16"/>
  <c r="R3" i="16" s="1"/>
  <c r="R9" i="4" s="1"/>
  <c r="Q4" i="16"/>
  <c r="Q3" i="16" s="1"/>
  <c r="P4" i="16"/>
  <c r="P3" i="16" s="1"/>
  <c r="O4" i="16"/>
  <c r="O3" i="16" s="1"/>
  <c r="N4" i="16"/>
  <c r="N3" i="16" s="1"/>
  <c r="M4" i="16"/>
  <c r="M3" i="16" s="1"/>
  <c r="L4" i="16"/>
  <c r="L3" i="16" s="1"/>
  <c r="K4" i="16"/>
  <c r="J4" i="16"/>
  <c r="I4" i="16"/>
  <c r="I3" i="16" s="1"/>
  <c r="H4" i="16"/>
  <c r="H3" i="16" s="1"/>
  <c r="G4" i="16"/>
  <c r="G3" i="16" s="1"/>
  <c r="F4" i="16"/>
  <c r="F3" i="16" s="1"/>
  <c r="E4" i="16"/>
  <c r="E3" i="16" s="1"/>
  <c r="D4" i="16"/>
  <c r="D3" i="16" s="1"/>
  <c r="C4" i="16"/>
  <c r="C3" i="16" s="1"/>
  <c r="B4" i="16"/>
  <c r="V3" i="16"/>
  <c r="V9" i="4" s="1"/>
  <c r="U3" i="16"/>
  <c r="U9" i="4" s="1"/>
  <c r="K3" i="16"/>
  <c r="J3" i="16"/>
  <c r="B3" i="16"/>
  <c r="B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P241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U187" i="15" s="1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R187" i="15" s="1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S187" i="15" s="1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M187" i="15" s="1"/>
  <c r="L189" i="15"/>
  <c r="K189" i="15"/>
  <c r="J189" i="15"/>
  <c r="I189" i="15"/>
  <c r="H189" i="15"/>
  <c r="G189" i="15"/>
  <c r="F189" i="15"/>
  <c r="F187" i="15" s="1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G187" i="15" s="1"/>
  <c r="F188" i="15"/>
  <c r="E188" i="15"/>
  <c r="E187" i="15" s="1"/>
  <c r="D188" i="15"/>
  <c r="C188" i="15"/>
  <c r="B188" i="15"/>
  <c r="B187" i="15" s="1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P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M171" i="15" s="1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E171" i="15" s="1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W171" i="15" s="1"/>
  <c r="V172" i="15"/>
  <c r="U172" i="15"/>
  <c r="U171" i="15" s="1"/>
  <c r="T172" i="15"/>
  <c r="S172" i="15"/>
  <c r="S171" i="15" s="1"/>
  <c r="R172" i="15"/>
  <c r="Q172" i="15"/>
  <c r="P172" i="15"/>
  <c r="O172" i="15"/>
  <c r="O171" i="15" s="1"/>
  <c r="N172" i="15"/>
  <c r="M172" i="15"/>
  <c r="L172" i="15"/>
  <c r="K172" i="15"/>
  <c r="K171" i="15" s="1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T162" i="15" s="1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E162" i="15" s="1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P162" i="15" s="1"/>
  <c r="O164" i="15"/>
  <c r="N164" i="15"/>
  <c r="M164" i="15"/>
  <c r="L164" i="15"/>
  <c r="K164" i="15"/>
  <c r="J164" i="15"/>
  <c r="I164" i="15"/>
  <c r="H164" i="15"/>
  <c r="H162" i="15" s="1"/>
  <c r="G164" i="15"/>
  <c r="F164" i="15"/>
  <c r="E164" i="15"/>
  <c r="D164" i="15"/>
  <c r="C164" i="15"/>
  <c r="B164" i="15"/>
  <c r="W163" i="15"/>
  <c r="V163" i="15"/>
  <c r="U163" i="15"/>
  <c r="U162" i="15" s="1"/>
  <c r="T163" i="15"/>
  <c r="S163" i="15"/>
  <c r="R163" i="15"/>
  <c r="Q163" i="15"/>
  <c r="P163" i="15"/>
  <c r="O163" i="15"/>
  <c r="N163" i="15"/>
  <c r="M163" i="15"/>
  <c r="M162" i="15" s="1"/>
  <c r="L163" i="15"/>
  <c r="L162" i="15" s="1"/>
  <c r="K163" i="15"/>
  <c r="J163" i="15"/>
  <c r="I163" i="15"/>
  <c r="H163" i="15"/>
  <c r="G163" i="15"/>
  <c r="G162" i="15" s="1"/>
  <c r="F163" i="15"/>
  <c r="F162" i="15" s="1"/>
  <c r="E163" i="15"/>
  <c r="D163" i="15"/>
  <c r="C163" i="15"/>
  <c r="C162" i="15" s="1"/>
  <c r="B163" i="15"/>
  <c r="B162" i="15" s="1"/>
  <c r="W141" i="15"/>
  <c r="W115" i="15" s="1"/>
  <c r="V141" i="15"/>
  <c r="V115" i="15" s="1"/>
  <c r="V211" i="15" s="1"/>
  <c r="U141" i="15"/>
  <c r="T141" i="15"/>
  <c r="S141" i="15"/>
  <c r="R141" i="15"/>
  <c r="Q141" i="15"/>
  <c r="P141" i="15"/>
  <c r="P115" i="15" s="1"/>
  <c r="O141" i="15"/>
  <c r="N141" i="15"/>
  <c r="M141" i="15"/>
  <c r="L141" i="15"/>
  <c r="K141" i="15"/>
  <c r="J141" i="15"/>
  <c r="I141" i="15"/>
  <c r="I261" i="15" s="1"/>
  <c r="H141" i="15"/>
  <c r="H115" i="15" s="1"/>
  <c r="H78" i="12" s="1"/>
  <c r="H107" i="4" s="1"/>
  <c r="G141" i="15"/>
  <c r="G115" i="15" s="1"/>
  <c r="G216" i="15" s="1"/>
  <c r="F141" i="15"/>
  <c r="E141" i="15"/>
  <c r="D141" i="15"/>
  <c r="C141" i="15"/>
  <c r="B141" i="15"/>
  <c r="T115" i="15"/>
  <c r="T214" i="15" s="1"/>
  <c r="Q115" i="15"/>
  <c r="Q253" i="15" s="1"/>
  <c r="W97" i="15"/>
  <c r="W199" i="15" s="1"/>
  <c r="V97" i="15"/>
  <c r="U97" i="15"/>
  <c r="T97" i="15"/>
  <c r="S97" i="15"/>
  <c r="S199" i="15" s="1"/>
  <c r="R97" i="15"/>
  <c r="R199" i="15" s="1"/>
  <c r="Q97" i="15"/>
  <c r="Q199" i="15" s="1"/>
  <c r="P97" i="15"/>
  <c r="P199" i="15" s="1"/>
  <c r="O97" i="15"/>
  <c r="O199" i="15" s="1"/>
  <c r="N97" i="15"/>
  <c r="M97" i="15"/>
  <c r="L97" i="15"/>
  <c r="K97" i="15"/>
  <c r="K199" i="15" s="1"/>
  <c r="J97" i="15"/>
  <c r="J251" i="15" s="1"/>
  <c r="I97" i="15"/>
  <c r="I199" i="15" s="1"/>
  <c r="H97" i="15"/>
  <c r="H199" i="15" s="1"/>
  <c r="G97" i="15"/>
  <c r="G251" i="15" s="1"/>
  <c r="F97" i="15"/>
  <c r="E97" i="15"/>
  <c r="D97" i="15"/>
  <c r="C97" i="15"/>
  <c r="C199" i="15" s="1"/>
  <c r="B97" i="15"/>
  <c r="B251" i="15" s="1"/>
  <c r="W53" i="15"/>
  <c r="W34" i="15" s="1"/>
  <c r="W71" i="12" s="1"/>
  <c r="W70" i="12" s="1"/>
  <c r="V53" i="15"/>
  <c r="V241" i="15" s="1"/>
  <c r="U53" i="15"/>
  <c r="U181" i="15" s="1"/>
  <c r="T53" i="15"/>
  <c r="S53" i="15"/>
  <c r="S241" i="15" s="1"/>
  <c r="R53" i="15"/>
  <c r="R241" i="15" s="1"/>
  <c r="Q53" i="15"/>
  <c r="Q241" i="15" s="1"/>
  <c r="P53" i="15"/>
  <c r="P34" i="15" s="1"/>
  <c r="O53" i="15"/>
  <c r="O34" i="15" s="1"/>
  <c r="N53" i="15"/>
  <c r="N241" i="15" s="1"/>
  <c r="M53" i="15"/>
  <c r="M181" i="15" s="1"/>
  <c r="L53" i="15"/>
  <c r="K53" i="15"/>
  <c r="K241" i="15" s="1"/>
  <c r="J53" i="15"/>
  <c r="J241" i="15" s="1"/>
  <c r="I53" i="15"/>
  <c r="I241" i="15" s="1"/>
  <c r="H53" i="15"/>
  <c r="H241" i="15" s="1"/>
  <c r="G53" i="15"/>
  <c r="G34" i="15" s="1"/>
  <c r="G71" i="12" s="1"/>
  <c r="F53" i="15"/>
  <c r="F241" i="15" s="1"/>
  <c r="E53" i="15"/>
  <c r="E181" i="15" s="1"/>
  <c r="D53" i="15"/>
  <c r="C53" i="15"/>
  <c r="C241" i="15" s="1"/>
  <c r="B53" i="15"/>
  <c r="B241" i="15" s="1"/>
  <c r="V34" i="15"/>
  <c r="V233" i="15" s="1"/>
  <c r="S34" i="15"/>
  <c r="S233" i="15" s="1"/>
  <c r="R34" i="15"/>
  <c r="R233" i="15" s="1"/>
  <c r="N34" i="15"/>
  <c r="N233" i="15" s="1"/>
  <c r="J34" i="15"/>
  <c r="J233" i="15" s="1"/>
  <c r="F34" i="15"/>
  <c r="F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M241" i="14"/>
  <c r="E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F204" i="14" s="1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V216" i="14"/>
  <c r="U216" i="14"/>
  <c r="M216" i="14"/>
  <c r="F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N204" i="14" s="1"/>
  <c r="M207" i="14"/>
  <c r="L207" i="14"/>
  <c r="K207" i="14"/>
  <c r="J207" i="14"/>
  <c r="I207" i="14"/>
  <c r="H207" i="14"/>
  <c r="G207" i="14"/>
  <c r="F207" i="14"/>
  <c r="E207" i="14"/>
  <c r="E204" i="14" s="1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B204" i="14" s="1"/>
  <c r="W205" i="14"/>
  <c r="V205" i="14"/>
  <c r="V204" i="14" s="1"/>
  <c r="U205" i="14"/>
  <c r="U204" i="14" s="1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F187" i="14" s="1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U187" i="14" s="1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N187" i="14" s="1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I187" i="14" s="1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V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Q181" i="14"/>
  <c r="J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R171" i="14" s="1"/>
  <c r="Q175" i="14"/>
  <c r="P175" i="14"/>
  <c r="O175" i="14"/>
  <c r="N175" i="14"/>
  <c r="M175" i="14"/>
  <c r="L175" i="14"/>
  <c r="K175" i="14"/>
  <c r="J175" i="14"/>
  <c r="I175" i="14"/>
  <c r="I171" i="14" s="1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J171" i="14" s="1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B171" i="14" s="1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N162" i="14" s="1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B162" i="14" s="1"/>
  <c r="W163" i="14"/>
  <c r="V163" i="14"/>
  <c r="U163" i="14"/>
  <c r="T163" i="14"/>
  <c r="S163" i="14"/>
  <c r="R163" i="14"/>
  <c r="R162" i="14" s="1"/>
  <c r="Q163" i="14"/>
  <c r="P163" i="14"/>
  <c r="O163" i="14"/>
  <c r="N163" i="14"/>
  <c r="M163" i="14"/>
  <c r="L163" i="14"/>
  <c r="K163" i="14"/>
  <c r="K162" i="14" s="1"/>
  <c r="J163" i="14"/>
  <c r="J162" i="14" s="1"/>
  <c r="I163" i="14"/>
  <c r="H163" i="14"/>
  <c r="H162" i="14" s="1"/>
  <c r="G163" i="14"/>
  <c r="F163" i="14"/>
  <c r="E163" i="14"/>
  <c r="D163" i="14"/>
  <c r="C163" i="14"/>
  <c r="B163" i="14"/>
  <c r="W141" i="14"/>
  <c r="V141" i="14"/>
  <c r="U141" i="14"/>
  <c r="T141" i="14"/>
  <c r="S141" i="14"/>
  <c r="S261" i="14" s="1"/>
  <c r="R141" i="14"/>
  <c r="R216" i="14" s="1"/>
  <c r="Q141" i="14"/>
  <c r="Q216" i="14" s="1"/>
  <c r="P141" i="14"/>
  <c r="P216" i="14" s="1"/>
  <c r="O141" i="14"/>
  <c r="N141" i="14"/>
  <c r="N261" i="14" s="1"/>
  <c r="M141" i="14"/>
  <c r="M261" i="14" s="1"/>
  <c r="L141" i="14"/>
  <c r="L261" i="14" s="1"/>
  <c r="K141" i="14"/>
  <c r="J141" i="14"/>
  <c r="J216" i="14" s="1"/>
  <c r="I141" i="14"/>
  <c r="I216" i="14" s="1"/>
  <c r="H141" i="14"/>
  <c r="H216" i="14" s="1"/>
  <c r="G141" i="14"/>
  <c r="F141" i="14"/>
  <c r="E141" i="14"/>
  <c r="E216" i="14" s="1"/>
  <c r="D141" i="14"/>
  <c r="C141" i="14"/>
  <c r="B141" i="14"/>
  <c r="B216" i="14" s="1"/>
  <c r="W97" i="14"/>
  <c r="W199" i="14" s="1"/>
  <c r="V97" i="14"/>
  <c r="V199" i="14" s="1"/>
  <c r="U97" i="14"/>
  <c r="T97" i="14"/>
  <c r="S97" i="14"/>
  <c r="R97" i="14"/>
  <c r="R199" i="14" s="1"/>
  <c r="Q97" i="14"/>
  <c r="Q199" i="14" s="1"/>
  <c r="P97" i="14"/>
  <c r="P199" i="14" s="1"/>
  <c r="O97" i="14"/>
  <c r="O199" i="14" s="1"/>
  <c r="N97" i="14"/>
  <c r="N199" i="14" s="1"/>
  <c r="M97" i="14"/>
  <c r="L97" i="14"/>
  <c r="K97" i="14"/>
  <c r="J97" i="14"/>
  <c r="J199" i="14" s="1"/>
  <c r="I97" i="14"/>
  <c r="I199" i="14" s="1"/>
  <c r="H97" i="14"/>
  <c r="H199" i="14" s="1"/>
  <c r="G97" i="14"/>
  <c r="G199" i="14" s="1"/>
  <c r="F97" i="14"/>
  <c r="F199" i="14" s="1"/>
  <c r="E97" i="14"/>
  <c r="D97" i="14"/>
  <c r="D251" i="14" s="1"/>
  <c r="C97" i="14"/>
  <c r="B97" i="14"/>
  <c r="B199" i="14" s="1"/>
  <c r="W53" i="14"/>
  <c r="W241" i="14" s="1"/>
  <c r="V53" i="14"/>
  <c r="V241" i="14" s="1"/>
  <c r="U53" i="14"/>
  <c r="U181" i="14" s="1"/>
  <c r="T53" i="14"/>
  <c r="T241" i="14" s="1"/>
  <c r="S53" i="14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181" i="14" s="1"/>
  <c r="L53" i="14"/>
  <c r="L241" i="14" s="1"/>
  <c r="K53" i="14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181" i="14" s="1"/>
  <c r="D53" i="14"/>
  <c r="D241" i="14" s="1"/>
  <c r="C53" i="14"/>
  <c r="B53" i="14"/>
  <c r="B241" i="14" s="1"/>
  <c r="A1" i="14"/>
  <c r="B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V253" i="13" s="1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H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T243" i="13" s="1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H243" i="13" s="1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G224" i="13" s="1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F224" i="13" s="1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I224" i="13" s="1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G204" i="13" s="1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6" i="13"/>
  <c r="V216" i="13"/>
  <c r="N216" i="13"/>
  <c r="G216" i="13"/>
  <c r="F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Q204" i="13" s="1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O204" i="13" s="1"/>
  <c r="N208" i="13"/>
  <c r="M208" i="13"/>
  <c r="L208" i="13"/>
  <c r="K208" i="13"/>
  <c r="J208" i="13"/>
  <c r="I208" i="13"/>
  <c r="H208" i="13"/>
  <c r="G208" i="13"/>
  <c r="F208" i="13"/>
  <c r="F204" i="13" s="1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W204" i="13" s="1"/>
  <c r="V205" i="13"/>
  <c r="V204" i="13" s="1"/>
  <c r="U205" i="13"/>
  <c r="T205" i="13"/>
  <c r="S205" i="13"/>
  <c r="S204" i="13" s="1"/>
  <c r="R205" i="13"/>
  <c r="Q205" i="13"/>
  <c r="P205" i="13"/>
  <c r="P204" i="13" s="1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I204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N187" i="13" s="1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V187" i="13" s="1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Q187" i="13" s="1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W187" i="13" s="1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I187" i="13" s="1"/>
  <c r="H188" i="13"/>
  <c r="G188" i="13"/>
  <c r="F188" i="13"/>
  <c r="E188" i="13"/>
  <c r="E187" i="13" s="1"/>
  <c r="D188" i="13"/>
  <c r="C188" i="13"/>
  <c r="B188" i="13"/>
  <c r="O187" i="13"/>
  <c r="G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V181" i="13"/>
  <c r="B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R171" i="13" s="1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C171" i="13" s="1"/>
  <c r="B177" i="13"/>
  <c r="W176" i="13"/>
  <c r="V176" i="13"/>
  <c r="U176" i="13"/>
  <c r="T176" i="13"/>
  <c r="S176" i="13"/>
  <c r="S171" i="13" s="1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K171" i="13" s="1"/>
  <c r="J173" i="13"/>
  <c r="J171" i="13" s="1"/>
  <c r="I173" i="13"/>
  <c r="H173" i="13"/>
  <c r="G173" i="13"/>
  <c r="F173" i="13"/>
  <c r="E173" i="13"/>
  <c r="D173" i="13"/>
  <c r="C173" i="13"/>
  <c r="B173" i="13"/>
  <c r="W172" i="13"/>
  <c r="W171" i="13" s="1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D171" i="13" s="1"/>
  <c r="C172" i="13"/>
  <c r="B172" i="13"/>
  <c r="B171" i="13" s="1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K162" i="13" s="1"/>
  <c r="J166" i="13"/>
  <c r="J162" i="13" s="1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S162" i="13" s="1"/>
  <c r="R163" i="13"/>
  <c r="R162" i="13" s="1"/>
  <c r="Q163" i="13"/>
  <c r="P163" i="13"/>
  <c r="O163" i="13"/>
  <c r="O162" i="13" s="1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C162" i="13"/>
  <c r="B162" i="13"/>
  <c r="W141" i="13"/>
  <c r="W261" i="13" s="1"/>
  <c r="V141" i="13"/>
  <c r="V261" i="13" s="1"/>
  <c r="U141" i="13"/>
  <c r="U261" i="13" s="1"/>
  <c r="T141" i="13"/>
  <c r="T261" i="13" s="1"/>
  <c r="S141" i="13"/>
  <c r="S216" i="13" s="1"/>
  <c r="R141" i="13"/>
  <c r="R216" i="13" s="1"/>
  <c r="Q141" i="13"/>
  <c r="Q216" i="13" s="1"/>
  <c r="P141" i="13"/>
  <c r="O141" i="13"/>
  <c r="O261" i="13" s="1"/>
  <c r="N141" i="13"/>
  <c r="N261" i="13" s="1"/>
  <c r="M141" i="13"/>
  <c r="M261" i="13" s="1"/>
  <c r="L141" i="13"/>
  <c r="L261" i="13" s="1"/>
  <c r="K141" i="13"/>
  <c r="K216" i="13" s="1"/>
  <c r="J141" i="13"/>
  <c r="J216" i="13" s="1"/>
  <c r="I141" i="13"/>
  <c r="I216" i="13" s="1"/>
  <c r="H141" i="13"/>
  <c r="G141" i="13"/>
  <c r="G261" i="13" s="1"/>
  <c r="F141" i="13"/>
  <c r="F261" i="13" s="1"/>
  <c r="E141" i="13"/>
  <c r="E261" i="13" s="1"/>
  <c r="D141" i="13"/>
  <c r="D261" i="13" s="1"/>
  <c r="C141" i="13"/>
  <c r="C216" i="13" s="1"/>
  <c r="B141" i="13"/>
  <c r="B216" i="13" s="1"/>
  <c r="W97" i="13"/>
  <c r="W199" i="13" s="1"/>
  <c r="V97" i="13"/>
  <c r="V251" i="13" s="1"/>
  <c r="U97" i="13"/>
  <c r="U251" i="13" s="1"/>
  <c r="T97" i="13"/>
  <c r="T251" i="13" s="1"/>
  <c r="S97" i="13"/>
  <c r="S199" i="13" s="1"/>
  <c r="R97" i="13"/>
  <c r="R199" i="13" s="1"/>
  <c r="Q97" i="13"/>
  <c r="Q199" i="13" s="1"/>
  <c r="P97" i="13"/>
  <c r="P199" i="13" s="1"/>
  <c r="O97" i="13"/>
  <c r="O199" i="13" s="1"/>
  <c r="N97" i="13"/>
  <c r="N251" i="13" s="1"/>
  <c r="M97" i="13"/>
  <c r="M251" i="13" s="1"/>
  <c r="L97" i="13"/>
  <c r="L251" i="13" s="1"/>
  <c r="K97" i="13"/>
  <c r="K199" i="13" s="1"/>
  <c r="J97" i="13"/>
  <c r="J199" i="13" s="1"/>
  <c r="I97" i="13"/>
  <c r="I199" i="13" s="1"/>
  <c r="H97" i="13"/>
  <c r="H199" i="13" s="1"/>
  <c r="G97" i="13"/>
  <c r="G199" i="13" s="1"/>
  <c r="F97" i="13"/>
  <c r="F251" i="13" s="1"/>
  <c r="E97" i="13"/>
  <c r="E251" i="13" s="1"/>
  <c r="D97" i="13"/>
  <c r="D251" i="13" s="1"/>
  <c r="C97" i="13"/>
  <c r="C199" i="13" s="1"/>
  <c r="B97" i="13"/>
  <c r="B199" i="13" s="1"/>
  <c r="W53" i="13"/>
  <c r="W241" i="13" s="1"/>
  <c r="V53" i="13"/>
  <c r="V241" i="13" s="1"/>
  <c r="U53" i="13"/>
  <c r="U241" i="13" s="1"/>
  <c r="T53" i="13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D53" i="13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D88" i="12"/>
  <c r="V87" i="12"/>
  <c r="U87" i="12"/>
  <c r="F87" i="12"/>
  <c r="E87" i="12"/>
  <c r="R85" i="12"/>
  <c r="Q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8" i="12"/>
  <c r="W107" i="4" s="1"/>
  <c r="V78" i="12"/>
  <c r="W77" i="12"/>
  <c r="V77" i="12"/>
  <c r="U77" i="12"/>
  <c r="U106" i="4" s="1"/>
  <c r="T77" i="12"/>
  <c r="T106" i="4" s="1"/>
  <c r="S77" i="12"/>
  <c r="S106" i="4" s="1"/>
  <c r="R77" i="12"/>
  <c r="R106" i="4" s="1"/>
  <c r="Q77" i="12"/>
  <c r="Q106" i="4" s="1"/>
  <c r="P77" i="12"/>
  <c r="P106" i="4" s="1"/>
  <c r="O77" i="12"/>
  <c r="N77" i="12"/>
  <c r="M77" i="12"/>
  <c r="M106" i="4" s="1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B77" i="12"/>
  <c r="V76" i="12"/>
  <c r="V75" i="12" s="1"/>
  <c r="R76" i="12"/>
  <c r="R75" i="12" s="1"/>
  <c r="R104" i="4" s="1"/>
  <c r="N76" i="12"/>
  <c r="N105" i="4" s="1"/>
  <c r="W74" i="12"/>
  <c r="W103" i="4" s="1"/>
  <c r="V74" i="12"/>
  <c r="U74" i="12"/>
  <c r="U103" i="4" s="1"/>
  <c r="T74" i="12"/>
  <c r="T103" i="4" s="1"/>
  <c r="S74" i="12"/>
  <c r="S103" i="4" s="1"/>
  <c r="R74" i="12"/>
  <c r="Q74" i="12"/>
  <c r="P74" i="12"/>
  <c r="O74" i="12"/>
  <c r="O103" i="4" s="1"/>
  <c r="N74" i="12"/>
  <c r="M74" i="12"/>
  <c r="L74" i="12"/>
  <c r="K74" i="12"/>
  <c r="J74" i="12"/>
  <c r="J103" i="4" s="1"/>
  <c r="I74" i="12"/>
  <c r="H74" i="12"/>
  <c r="H103" i="4" s="1"/>
  <c r="G74" i="12"/>
  <c r="G103" i="4" s="1"/>
  <c r="F74" i="12"/>
  <c r="E74" i="12"/>
  <c r="D74" i="12"/>
  <c r="D103" i="4" s="1"/>
  <c r="C74" i="12"/>
  <c r="C103" i="4" s="1"/>
  <c r="B74" i="12"/>
  <c r="B103" i="4" s="1"/>
  <c r="W72" i="12"/>
  <c r="V72" i="12"/>
  <c r="V40" i="7" s="1"/>
  <c r="U72" i="12"/>
  <c r="U40" i="7" s="1"/>
  <c r="T72" i="12"/>
  <c r="S72" i="12"/>
  <c r="S40" i="7" s="1"/>
  <c r="R72" i="12"/>
  <c r="R40" i="7" s="1"/>
  <c r="Q72" i="12"/>
  <c r="P72" i="12"/>
  <c r="P40" i="7" s="1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E72" i="12"/>
  <c r="D72" i="12"/>
  <c r="D40" i="7" s="1"/>
  <c r="C72" i="12"/>
  <c r="C40" i="7" s="1"/>
  <c r="B72" i="12"/>
  <c r="B40" i="7" s="1"/>
  <c r="W68" i="12"/>
  <c r="W60" i="4" s="1"/>
  <c r="V68" i="12"/>
  <c r="V89" i="12" s="1"/>
  <c r="U68" i="12"/>
  <c r="U89" i="12" s="1"/>
  <c r="T68" i="12"/>
  <c r="T89" i="12" s="1"/>
  <c r="S68" i="12"/>
  <c r="S60" i="4" s="1"/>
  <c r="R68" i="12"/>
  <c r="R89" i="12" s="1"/>
  <c r="Q68" i="12"/>
  <c r="P68" i="12"/>
  <c r="P60" i="4" s="1"/>
  <c r="O68" i="12"/>
  <c r="O60" i="4" s="1"/>
  <c r="N68" i="12"/>
  <c r="M68" i="12"/>
  <c r="M60" i="4" s="1"/>
  <c r="M133" i="4" s="1"/>
  <c r="L68" i="12"/>
  <c r="L89" i="12" s="1"/>
  <c r="K68" i="12"/>
  <c r="J68" i="12"/>
  <c r="J89" i="12" s="1"/>
  <c r="I68" i="12"/>
  <c r="H68" i="12"/>
  <c r="H89" i="12" s="1"/>
  <c r="G68" i="12"/>
  <c r="G60" i="4" s="1"/>
  <c r="F68" i="12"/>
  <c r="F89" i="12" s="1"/>
  <c r="E68" i="12"/>
  <c r="E89" i="12" s="1"/>
  <c r="D68" i="12"/>
  <c r="D89" i="12" s="1"/>
  <c r="C68" i="12"/>
  <c r="C60" i="4" s="1"/>
  <c r="B68" i="12"/>
  <c r="B60" i="4" s="1"/>
  <c r="W67" i="12"/>
  <c r="W88" i="12" s="1"/>
  <c r="V67" i="12"/>
  <c r="V88" i="12" s="1"/>
  <c r="U67" i="12"/>
  <c r="U65" i="12" s="1"/>
  <c r="U57" i="4" s="1"/>
  <c r="T67" i="12"/>
  <c r="T88" i="12" s="1"/>
  <c r="S67" i="12"/>
  <c r="R67" i="12"/>
  <c r="R88" i="12" s="1"/>
  <c r="Q67" i="12"/>
  <c r="Q59" i="4" s="1"/>
  <c r="P67" i="12"/>
  <c r="P100" i="12" s="1"/>
  <c r="P161" i="4" s="1"/>
  <c r="O67" i="12"/>
  <c r="O88" i="12" s="1"/>
  <c r="N67" i="12"/>
  <c r="N88" i="12" s="1"/>
  <c r="M67" i="12"/>
  <c r="M59" i="4" s="1"/>
  <c r="L67" i="12"/>
  <c r="L59" i="4" s="1"/>
  <c r="K67" i="12"/>
  <c r="K59" i="4" s="1"/>
  <c r="J67" i="12"/>
  <c r="J88" i="12" s="1"/>
  <c r="I67" i="12"/>
  <c r="I65" i="12" s="1"/>
  <c r="H67" i="12"/>
  <c r="G67" i="12"/>
  <c r="G88" i="12" s="1"/>
  <c r="F67" i="12"/>
  <c r="F88" i="12" s="1"/>
  <c r="E67" i="12"/>
  <c r="D67" i="12"/>
  <c r="C67" i="12"/>
  <c r="B67" i="12"/>
  <c r="B88" i="12" s="1"/>
  <c r="W66" i="12"/>
  <c r="W58" i="4" s="1"/>
  <c r="V66" i="12"/>
  <c r="V99" i="12" s="1"/>
  <c r="U66" i="12"/>
  <c r="U99" i="12" s="1"/>
  <c r="U160" i="4" s="1"/>
  <c r="T66" i="12"/>
  <c r="T87" i="12" s="1"/>
  <c r="S66" i="12"/>
  <c r="S58" i="4" s="1"/>
  <c r="R66" i="12"/>
  <c r="R99" i="12" s="1"/>
  <c r="Q66" i="12"/>
  <c r="Q99" i="12" s="1"/>
  <c r="Q160" i="4" s="1"/>
  <c r="P66" i="12"/>
  <c r="P87" i="12" s="1"/>
  <c r="O66" i="12"/>
  <c r="N66" i="12"/>
  <c r="N99" i="12" s="1"/>
  <c r="N160" i="4" s="1"/>
  <c r="M66" i="12"/>
  <c r="M99" i="12" s="1"/>
  <c r="M160" i="4" s="1"/>
  <c r="L66" i="12"/>
  <c r="L58" i="4" s="1"/>
  <c r="K66" i="12"/>
  <c r="K58" i="4" s="1"/>
  <c r="J66" i="12"/>
  <c r="J99" i="12" s="1"/>
  <c r="J160" i="4" s="1"/>
  <c r="I66" i="12"/>
  <c r="I99" i="12" s="1"/>
  <c r="I160" i="4" s="1"/>
  <c r="H66" i="12"/>
  <c r="H87" i="12" s="1"/>
  <c r="G66" i="12"/>
  <c r="F66" i="12"/>
  <c r="F99" i="12" s="1"/>
  <c r="F160" i="4" s="1"/>
  <c r="E66" i="12"/>
  <c r="E99" i="12" s="1"/>
  <c r="E160" i="4" s="1"/>
  <c r="D66" i="12"/>
  <c r="D87" i="12" s="1"/>
  <c r="C66" i="12"/>
  <c r="B66" i="12"/>
  <c r="B99" i="12" s="1"/>
  <c r="B160" i="4" s="1"/>
  <c r="V65" i="12"/>
  <c r="V57" i="4" s="1"/>
  <c r="W64" i="12"/>
  <c r="W56" i="4" s="1"/>
  <c r="W131" i="4" s="1"/>
  <c r="V64" i="12"/>
  <c r="V97" i="12" s="1"/>
  <c r="V158" i="4" s="1"/>
  <c r="U64" i="12"/>
  <c r="U56" i="4" s="1"/>
  <c r="U131" i="4" s="1"/>
  <c r="T64" i="12"/>
  <c r="T85" i="12" s="1"/>
  <c r="S64" i="12"/>
  <c r="S85" i="12" s="1"/>
  <c r="R64" i="12"/>
  <c r="R97" i="12" s="1"/>
  <c r="Q64" i="12"/>
  <c r="Q97" i="12" s="1"/>
  <c r="P64" i="12"/>
  <c r="P85" i="12" s="1"/>
  <c r="O64" i="12"/>
  <c r="O56" i="4" s="1"/>
  <c r="O131" i="4" s="1"/>
  <c r="N64" i="12"/>
  <c r="N97" i="12" s="1"/>
  <c r="N158" i="4" s="1"/>
  <c r="M64" i="12"/>
  <c r="M56" i="4" s="1"/>
  <c r="M131" i="4" s="1"/>
  <c r="L64" i="12"/>
  <c r="L85" i="12" s="1"/>
  <c r="K64" i="12"/>
  <c r="K85" i="12" s="1"/>
  <c r="J64" i="12"/>
  <c r="J97" i="12" s="1"/>
  <c r="I64" i="12"/>
  <c r="I97" i="12" s="1"/>
  <c r="I158" i="4" s="1"/>
  <c r="H64" i="12"/>
  <c r="H85" i="12" s="1"/>
  <c r="G64" i="12"/>
  <c r="G56" i="4" s="1"/>
  <c r="G131" i="4" s="1"/>
  <c r="F64" i="12"/>
  <c r="F97" i="12" s="1"/>
  <c r="F158" i="4" s="1"/>
  <c r="E64" i="12"/>
  <c r="D64" i="12"/>
  <c r="D85" i="12" s="1"/>
  <c r="C64" i="12"/>
  <c r="C85" i="12" s="1"/>
  <c r="B64" i="12"/>
  <c r="B97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W37" i="12" s="1"/>
  <c r="V39" i="12"/>
  <c r="U39" i="12"/>
  <c r="T39" i="12"/>
  <c r="S39" i="12"/>
  <c r="R39" i="12"/>
  <c r="Q39" i="12"/>
  <c r="P39" i="12"/>
  <c r="O39" i="12"/>
  <c r="N39" i="12"/>
  <c r="M39" i="12"/>
  <c r="L39" i="12"/>
  <c r="L37" i="12" s="1"/>
  <c r="K39" i="12"/>
  <c r="K37" i="12" s="1"/>
  <c r="J39" i="12"/>
  <c r="I39" i="12"/>
  <c r="H39" i="12"/>
  <c r="G39" i="12"/>
  <c r="F39" i="12"/>
  <c r="E39" i="12"/>
  <c r="D39" i="12"/>
  <c r="C39" i="12"/>
  <c r="B39" i="12"/>
  <c r="W38" i="12"/>
  <c r="V38" i="12"/>
  <c r="V37" i="12" s="1"/>
  <c r="U38" i="12"/>
  <c r="T38" i="12"/>
  <c r="S38" i="12"/>
  <c r="R38" i="12"/>
  <c r="R37" i="12" s="1"/>
  <c r="Q38" i="12"/>
  <c r="Q37" i="12" s="1"/>
  <c r="P38" i="12"/>
  <c r="O38" i="12"/>
  <c r="O37" i="12" s="1"/>
  <c r="N38" i="12"/>
  <c r="M38" i="12"/>
  <c r="L38" i="12"/>
  <c r="K38" i="12"/>
  <c r="J38" i="12"/>
  <c r="I38" i="12"/>
  <c r="H38" i="12"/>
  <c r="H37" i="12" s="1"/>
  <c r="G38" i="12"/>
  <c r="F38" i="12"/>
  <c r="F37" i="12" s="1"/>
  <c r="E38" i="12"/>
  <c r="D38" i="12"/>
  <c r="C38" i="12"/>
  <c r="B38" i="12"/>
  <c r="P37" i="12"/>
  <c r="N37" i="12"/>
  <c r="M37" i="12"/>
  <c r="G37" i="12"/>
  <c r="D37" i="12"/>
  <c r="C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R31" i="12" s="1"/>
  <c r="Q33" i="12"/>
  <c r="P33" i="12"/>
  <c r="P31" i="12" s="1"/>
  <c r="O33" i="12"/>
  <c r="N33" i="12"/>
  <c r="N31" i="12" s="1"/>
  <c r="M33" i="12"/>
  <c r="L33" i="12"/>
  <c r="K33" i="12"/>
  <c r="J33" i="12"/>
  <c r="I33" i="12"/>
  <c r="H33" i="12"/>
  <c r="G33" i="12"/>
  <c r="G31" i="12" s="1"/>
  <c r="F33" i="12"/>
  <c r="E33" i="12"/>
  <c r="D33" i="12"/>
  <c r="C33" i="12"/>
  <c r="W32" i="12"/>
  <c r="V32" i="12"/>
  <c r="U32" i="12"/>
  <c r="T32" i="12"/>
  <c r="S32" i="12"/>
  <c r="R32" i="12"/>
  <c r="Q32" i="12"/>
  <c r="P32" i="12"/>
  <c r="O32" i="12"/>
  <c r="O31" i="12" s="1"/>
  <c r="N32" i="12"/>
  <c r="M32" i="12"/>
  <c r="L32" i="12"/>
  <c r="K32" i="12"/>
  <c r="J32" i="12"/>
  <c r="J31" i="12" s="1"/>
  <c r="I32" i="12"/>
  <c r="I31" i="12" s="1"/>
  <c r="H32" i="12"/>
  <c r="H31" i="12" s="1"/>
  <c r="G32" i="12"/>
  <c r="F32" i="12"/>
  <c r="F31" i="12" s="1"/>
  <c r="E32" i="12"/>
  <c r="D32" i="12"/>
  <c r="C32" i="12"/>
  <c r="C31" i="12" s="1"/>
  <c r="V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W5" i="12"/>
  <c r="V5" i="12"/>
  <c r="V3" i="12" s="1"/>
  <c r="V5" i="4" s="1"/>
  <c r="U5" i="12"/>
  <c r="U3" i="12" s="1"/>
  <c r="U5" i="4" s="1"/>
  <c r="T5" i="12"/>
  <c r="S5" i="12"/>
  <c r="R5" i="12"/>
  <c r="Q5" i="12"/>
  <c r="P5" i="12"/>
  <c r="P3" i="12" s="1"/>
  <c r="O5" i="12"/>
  <c r="N5" i="12"/>
  <c r="N3" i="12" s="1"/>
  <c r="N5" i="4" s="1"/>
  <c r="M5" i="12"/>
  <c r="M3" i="12" s="1"/>
  <c r="M5" i="4" s="1"/>
  <c r="L5" i="12"/>
  <c r="L3" i="12" s="1"/>
  <c r="K5" i="12"/>
  <c r="K7" i="4" s="1"/>
  <c r="J5" i="12"/>
  <c r="J3" i="12" s="1"/>
  <c r="I5" i="12"/>
  <c r="I3" i="12" s="1"/>
  <c r="I5" i="4" s="1"/>
  <c r="H5" i="12"/>
  <c r="H7" i="4" s="1"/>
  <c r="G5" i="12"/>
  <c r="G3" i="12" s="1"/>
  <c r="G5" i="4" s="1"/>
  <c r="F5" i="12"/>
  <c r="F3" i="12" s="1"/>
  <c r="E5" i="12"/>
  <c r="E3" i="12" s="1"/>
  <c r="D5" i="12"/>
  <c r="D82" i="12" s="1"/>
  <c r="C5" i="12"/>
  <c r="C82" i="12" s="1"/>
  <c r="B5" i="12"/>
  <c r="B82" i="12" s="1"/>
  <c r="W3" i="12"/>
  <c r="W5" i="4" s="1"/>
  <c r="R3" i="12"/>
  <c r="R5" i="4" s="1"/>
  <c r="O3" i="12"/>
  <c r="O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K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H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H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L100" i="11" s="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T100" i="11" s="1"/>
  <c r="S101" i="11"/>
  <c r="R101" i="11"/>
  <c r="R100" i="11" s="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W56" i="8" s="1"/>
  <c r="W101" i="4" s="1"/>
  <c r="V79" i="11"/>
  <c r="V54" i="11" s="1"/>
  <c r="U79" i="11"/>
  <c r="T79" i="11"/>
  <c r="T54" i="11" s="1"/>
  <c r="S79" i="11"/>
  <c r="R79" i="11"/>
  <c r="R156" i="11" s="1"/>
  <c r="Q79" i="11"/>
  <c r="Q156" i="11" s="1"/>
  <c r="P79" i="11"/>
  <c r="P54" i="11" s="1"/>
  <c r="O79" i="11"/>
  <c r="N79" i="11"/>
  <c r="N54" i="11" s="1"/>
  <c r="M79" i="11"/>
  <c r="L79" i="11"/>
  <c r="L54" i="11" s="1"/>
  <c r="K79" i="11"/>
  <c r="J79" i="11"/>
  <c r="I79" i="11"/>
  <c r="I54" i="11" s="1"/>
  <c r="I56" i="8" s="1"/>
  <c r="I101" i="4" s="1"/>
  <c r="H79" i="11"/>
  <c r="G79" i="11"/>
  <c r="F79" i="11"/>
  <c r="F54" i="11" s="1"/>
  <c r="F126" i="11" s="1"/>
  <c r="E79" i="11"/>
  <c r="D79" i="11"/>
  <c r="C79" i="11"/>
  <c r="B79" i="11"/>
  <c r="H54" i="11"/>
  <c r="H132" i="11" s="1"/>
  <c r="G54" i="11"/>
  <c r="G56" i="8" s="1"/>
  <c r="G101" i="4" s="1"/>
  <c r="D54" i="11"/>
  <c r="D132" i="11" s="1"/>
  <c r="W35" i="11"/>
  <c r="V35" i="11"/>
  <c r="V145" i="11" s="1"/>
  <c r="U35" i="11"/>
  <c r="U145" i="11" s="1"/>
  <c r="T35" i="11"/>
  <c r="T111" i="11" s="1"/>
  <c r="S35" i="11"/>
  <c r="S145" i="11" s="1"/>
  <c r="R35" i="11"/>
  <c r="R5" i="11" s="1"/>
  <c r="R136" i="11" s="1"/>
  <c r="Q35" i="11"/>
  <c r="Q145" i="11" s="1"/>
  <c r="P35" i="11"/>
  <c r="P145" i="11" s="1"/>
  <c r="O35" i="11"/>
  <c r="N35" i="11"/>
  <c r="N111" i="11" s="1"/>
  <c r="M35" i="11"/>
  <c r="M145" i="11" s="1"/>
  <c r="L35" i="11"/>
  <c r="L145" i="11" s="1"/>
  <c r="K35" i="11"/>
  <c r="K111" i="11" s="1"/>
  <c r="J35" i="11"/>
  <c r="J5" i="11" s="1"/>
  <c r="I35" i="11"/>
  <c r="H35" i="11"/>
  <c r="G35" i="11"/>
  <c r="F35" i="11"/>
  <c r="E35" i="11"/>
  <c r="D35" i="11"/>
  <c r="C35" i="11"/>
  <c r="C111" i="11" s="1"/>
  <c r="B35" i="11"/>
  <c r="B5" i="11" s="1"/>
  <c r="S5" i="11"/>
  <c r="S136" i="11" s="1"/>
  <c r="L5" i="11"/>
  <c r="L136" i="11" s="1"/>
  <c r="K5" i="11"/>
  <c r="K136" i="11" s="1"/>
  <c r="H5" i="11"/>
  <c r="H107" i="11" s="1"/>
  <c r="E5" i="11"/>
  <c r="D5" i="11"/>
  <c r="D115" i="11" s="1"/>
  <c r="C5" i="11"/>
  <c r="C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T128" i="10"/>
  <c r="F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H117" i="10" s="1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G117" i="10" s="1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W117" i="10" s="1"/>
  <c r="V118" i="10"/>
  <c r="U118" i="10"/>
  <c r="T118" i="10"/>
  <c r="S118" i="10"/>
  <c r="R118" i="10"/>
  <c r="R117" i="10" s="1"/>
  <c r="Q118" i="10"/>
  <c r="P118" i="10"/>
  <c r="O118" i="10"/>
  <c r="O117" i="10" s="1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S111" i="10"/>
  <c r="O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I100" i="10" s="1"/>
  <c r="H103" i="10"/>
  <c r="G103" i="10"/>
  <c r="F103" i="10"/>
  <c r="E103" i="10"/>
  <c r="D103" i="10"/>
  <c r="C103" i="10"/>
  <c r="B103" i="10"/>
  <c r="W102" i="10"/>
  <c r="V102" i="10"/>
  <c r="U102" i="10"/>
  <c r="U100" i="10" s="1"/>
  <c r="T102" i="10"/>
  <c r="S102" i="10"/>
  <c r="R102" i="10"/>
  <c r="Q102" i="10"/>
  <c r="P102" i="10"/>
  <c r="O102" i="10"/>
  <c r="N102" i="10"/>
  <c r="M102" i="10"/>
  <c r="M100" i="10" s="1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R100" i="10" s="1"/>
  <c r="Q101" i="10"/>
  <c r="Q100" i="10" s="1"/>
  <c r="P101" i="10"/>
  <c r="O101" i="10"/>
  <c r="N101" i="10"/>
  <c r="M101" i="10"/>
  <c r="L101" i="10"/>
  <c r="K101" i="10"/>
  <c r="J101" i="10"/>
  <c r="I101" i="10"/>
  <c r="H101" i="10"/>
  <c r="G101" i="10"/>
  <c r="G100" i="10" s="1"/>
  <c r="F101" i="10"/>
  <c r="E101" i="10"/>
  <c r="D101" i="10"/>
  <c r="C101" i="10"/>
  <c r="B101" i="10"/>
  <c r="W79" i="10"/>
  <c r="V79" i="10"/>
  <c r="V156" i="10" s="1"/>
  <c r="U79" i="10"/>
  <c r="U156" i="10" s="1"/>
  <c r="T79" i="10"/>
  <c r="S79" i="10"/>
  <c r="S128" i="10" s="1"/>
  <c r="R79" i="10"/>
  <c r="R128" i="10" s="1"/>
  <c r="Q79" i="10"/>
  <c r="P79" i="10"/>
  <c r="O79" i="10"/>
  <c r="N79" i="10"/>
  <c r="N156" i="10" s="1"/>
  <c r="M79" i="10"/>
  <c r="M156" i="10" s="1"/>
  <c r="L79" i="10"/>
  <c r="L128" i="10" s="1"/>
  <c r="K79" i="10"/>
  <c r="K128" i="10" s="1"/>
  <c r="J79" i="10"/>
  <c r="J128" i="10" s="1"/>
  <c r="I79" i="10"/>
  <c r="H79" i="10"/>
  <c r="G79" i="10"/>
  <c r="F79" i="10"/>
  <c r="F156" i="10" s="1"/>
  <c r="E79" i="10"/>
  <c r="D79" i="10"/>
  <c r="D128" i="10" s="1"/>
  <c r="C79" i="10"/>
  <c r="C128" i="10" s="1"/>
  <c r="B79" i="10"/>
  <c r="B128" i="10" s="1"/>
  <c r="W35" i="10"/>
  <c r="W145" i="10" s="1"/>
  <c r="V35" i="10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P111" i="10" s="1"/>
  <c r="O35" i="10"/>
  <c r="O145" i="10" s="1"/>
  <c r="N35" i="10"/>
  <c r="M35" i="10"/>
  <c r="M145" i="10" s="1"/>
  <c r="L35" i="10"/>
  <c r="L145" i="10" s="1"/>
  <c r="K35" i="10"/>
  <c r="K145" i="10" s="1"/>
  <c r="J35" i="10"/>
  <c r="J111" i="10" s="1"/>
  <c r="I35" i="10"/>
  <c r="H35" i="10"/>
  <c r="H111" i="10" s="1"/>
  <c r="G35" i="10"/>
  <c r="G111" i="10" s="1"/>
  <c r="F35" i="10"/>
  <c r="E35" i="10"/>
  <c r="D35" i="10"/>
  <c r="C35" i="10"/>
  <c r="C145" i="10" s="1"/>
  <c r="B35" i="10"/>
  <c r="B111" i="10" s="1"/>
  <c r="A1" i="10"/>
  <c r="U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R128" i="9"/>
  <c r="N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C117" i="9" s="1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G117" i="9" s="1"/>
  <c r="F119" i="9"/>
  <c r="E119" i="9"/>
  <c r="D119" i="9"/>
  <c r="C119" i="9"/>
  <c r="B119" i="9"/>
  <c r="W118" i="9"/>
  <c r="W117" i="9" s="1"/>
  <c r="V118" i="9"/>
  <c r="U118" i="9"/>
  <c r="T118" i="9"/>
  <c r="S118" i="9"/>
  <c r="S117" i="9" s="1"/>
  <c r="R118" i="9"/>
  <c r="Q118" i="9"/>
  <c r="P118" i="9"/>
  <c r="O118" i="9"/>
  <c r="N118" i="9"/>
  <c r="M118" i="9"/>
  <c r="L118" i="9"/>
  <c r="K118" i="9"/>
  <c r="K117" i="9" s="1"/>
  <c r="J118" i="9"/>
  <c r="I118" i="9"/>
  <c r="I117" i="9" s="1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T111" i="9"/>
  <c r="Q111" i="9"/>
  <c r="P111" i="9"/>
  <c r="L111" i="9"/>
  <c r="K111" i="9"/>
  <c r="H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Q100" i="9" s="1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F100" i="9"/>
  <c r="W79" i="9"/>
  <c r="W156" i="9" s="1"/>
  <c r="V79" i="9"/>
  <c r="V156" i="9" s="1"/>
  <c r="U79" i="9"/>
  <c r="U128" i="9" s="1"/>
  <c r="T79" i="9"/>
  <c r="S79" i="9"/>
  <c r="R79" i="9"/>
  <c r="R156" i="9" s="1"/>
  <c r="Q79" i="9"/>
  <c r="P79" i="9"/>
  <c r="P156" i="11" s="1"/>
  <c r="O79" i="9"/>
  <c r="O156" i="9" s="1"/>
  <c r="N79" i="9"/>
  <c r="N156" i="9" s="1"/>
  <c r="M79" i="9"/>
  <c r="M156" i="9" s="1"/>
  <c r="L79" i="9"/>
  <c r="K79" i="9"/>
  <c r="J79" i="9"/>
  <c r="J156" i="9" s="1"/>
  <c r="J147" i="9" s="1"/>
  <c r="I79" i="9"/>
  <c r="H79" i="9"/>
  <c r="G79" i="9"/>
  <c r="G156" i="9" s="1"/>
  <c r="F79" i="9"/>
  <c r="F156" i="9" s="1"/>
  <c r="E79" i="9"/>
  <c r="E156" i="9" s="1"/>
  <c r="D79" i="9"/>
  <c r="C79" i="9"/>
  <c r="B79" i="9"/>
  <c r="B156" i="9" s="1"/>
  <c r="W35" i="9"/>
  <c r="W145" i="9" s="1"/>
  <c r="V35" i="9"/>
  <c r="U35" i="9"/>
  <c r="T35" i="9"/>
  <c r="T145" i="9" s="1"/>
  <c r="S35" i="9"/>
  <c r="S145" i="9" s="1"/>
  <c r="R35" i="9"/>
  <c r="Q35" i="9"/>
  <c r="Q145" i="9" s="1"/>
  <c r="P35" i="9"/>
  <c r="P145" i="9" s="1"/>
  <c r="O35" i="9"/>
  <c r="O145" i="9" s="1"/>
  <c r="N35" i="9"/>
  <c r="M35" i="9"/>
  <c r="L35" i="9"/>
  <c r="L145" i="9" s="1"/>
  <c r="K35" i="9"/>
  <c r="K145" i="9" s="1"/>
  <c r="J35" i="9"/>
  <c r="I35" i="9"/>
  <c r="I111" i="9" s="1"/>
  <c r="H35" i="9"/>
  <c r="H145" i="9" s="1"/>
  <c r="G35" i="9"/>
  <c r="G145" i="9" s="1"/>
  <c r="F35" i="9"/>
  <c r="F145" i="11" s="1"/>
  <c r="E35" i="9"/>
  <c r="D35" i="9"/>
  <c r="D145" i="9" s="1"/>
  <c r="C35" i="9"/>
  <c r="C145" i="9" s="1"/>
  <c r="B35" i="9"/>
  <c r="A1" i="9"/>
  <c r="T66" i="8"/>
  <c r="T155" i="4" s="1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E61" i="8"/>
  <c r="V60" i="8"/>
  <c r="S60" i="8"/>
  <c r="N60" i="8"/>
  <c r="F60" i="8"/>
  <c r="W58" i="8"/>
  <c r="L55" i="8"/>
  <c r="L100" i="4" s="1"/>
  <c r="K55" i="8"/>
  <c r="K100" i="4" s="1"/>
  <c r="J55" i="8"/>
  <c r="J100" i="4" s="1"/>
  <c r="H55" i="8"/>
  <c r="D55" i="8"/>
  <c r="C55" i="8"/>
  <c r="C100" i="4" s="1"/>
  <c r="B55" i="8"/>
  <c r="B100" i="4" s="1"/>
  <c r="W53" i="8"/>
  <c r="W39" i="7" s="1"/>
  <c r="V53" i="8"/>
  <c r="V39" i="7" s="1"/>
  <c r="U53" i="8"/>
  <c r="U39" i="7" s="1"/>
  <c r="T53" i="8"/>
  <c r="S53" i="8"/>
  <c r="S39" i="7" s="1"/>
  <c r="R53" i="8"/>
  <c r="Q53" i="8"/>
  <c r="P53" i="8"/>
  <c r="O53" i="8"/>
  <c r="O39" i="7" s="1"/>
  <c r="N53" i="8"/>
  <c r="N39" i="7" s="1"/>
  <c r="M53" i="8"/>
  <c r="M39" i="7" s="1"/>
  <c r="L53" i="8"/>
  <c r="K53" i="8"/>
  <c r="K39" i="7" s="1"/>
  <c r="J53" i="8"/>
  <c r="I53" i="8"/>
  <c r="H53" i="8"/>
  <c r="G53" i="8"/>
  <c r="G39" i="7" s="1"/>
  <c r="F53" i="8"/>
  <c r="E53" i="8"/>
  <c r="D53" i="8"/>
  <c r="C53" i="8"/>
  <c r="B53" i="8"/>
  <c r="B39" i="7" s="1"/>
  <c r="D52" i="8"/>
  <c r="W49" i="8"/>
  <c r="V49" i="8"/>
  <c r="V61" i="8" s="1"/>
  <c r="U49" i="8"/>
  <c r="U54" i="4" s="1"/>
  <c r="T49" i="8"/>
  <c r="T54" i="4" s="1"/>
  <c r="S49" i="8"/>
  <c r="S54" i="4" s="1"/>
  <c r="R49" i="8"/>
  <c r="R61" i="8" s="1"/>
  <c r="Q49" i="8"/>
  <c r="Q61" i="8" s="1"/>
  <c r="P49" i="8"/>
  <c r="P61" i="8" s="1"/>
  <c r="O49" i="8"/>
  <c r="N49" i="8"/>
  <c r="N61" i="8" s="1"/>
  <c r="M49" i="8"/>
  <c r="M61" i="8" s="1"/>
  <c r="L49" i="8"/>
  <c r="L61" i="8" s="1"/>
  <c r="K49" i="8"/>
  <c r="K54" i="4" s="1"/>
  <c r="J49" i="8"/>
  <c r="J61" i="8" s="1"/>
  <c r="I49" i="8"/>
  <c r="I54" i="4" s="1"/>
  <c r="H49" i="8"/>
  <c r="H54" i="4" s="1"/>
  <c r="G49" i="8"/>
  <c r="F49" i="8"/>
  <c r="F61" i="8" s="1"/>
  <c r="E49" i="8"/>
  <c r="D49" i="8"/>
  <c r="C49" i="8"/>
  <c r="C54" i="4" s="1"/>
  <c r="B49" i="8"/>
  <c r="B54" i="4" s="1"/>
  <c r="W48" i="8"/>
  <c r="W66" i="8" s="1"/>
  <c r="W155" i="4" s="1"/>
  <c r="V48" i="8"/>
  <c r="V53" i="4" s="1"/>
  <c r="U48" i="8"/>
  <c r="U66" i="8" s="1"/>
  <c r="U155" i="4" s="1"/>
  <c r="T48" i="8"/>
  <c r="T60" i="8" s="1"/>
  <c r="S48" i="8"/>
  <c r="R48" i="8"/>
  <c r="R60" i="8" s="1"/>
  <c r="Q48" i="8"/>
  <c r="Q53" i="4" s="1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M155" i="4" s="1"/>
  <c r="L48" i="8"/>
  <c r="L60" i="8" s="1"/>
  <c r="K48" i="8"/>
  <c r="K66" i="8" s="1"/>
  <c r="K155" i="4" s="1"/>
  <c r="J48" i="8"/>
  <c r="J47" i="8" s="1"/>
  <c r="J52" i="4" s="1"/>
  <c r="I48" i="8"/>
  <c r="H48" i="8"/>
  <c r="H60" i="8" s="1"/>
  <c r="G48" i="8"/>
  <c r="G60" i="8" s="1"/>
  <c r="F48" i="8"/>
  <c r="F53" i="4" s="1"/>
  <c r="E48" i="8"/>
  <c r="E60" i="8" s="1"/>
  <c r="D48" i="8"/>
  <c r="D60" i="8" s="1"/>
  <c r="C48" i="8"/>
  <c r="C53" i="4" s="1"/>
  <c r="B48" i="8"/>
  <c r="B47" i="8" s="1"/>
  <c r="B52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R20" i="8" s="1"/>
  <c r="Q22" i="8"/>
  <c r="P22" i="8"/>
  <c r="O22" i="8"/>
  <c r="N22" i="8"/>
  <c r="M22" i="8"/>
  <c r="M20" i="8" s="1"/>
  <c r="L22" i="8"/>
  <c r="K22" i="8"/>
  <c r="J22" i="8"/>
  <c r="I22" i="8"/>
  <c r="H22" i="8"/>
  <c r="G22" i="8"/>
  <c r="F22" i="8"/>
  <c r="E22" i="8"/>
  <c r="D22" i="8"/>
  <c r="C22" i="8"/>
  <c r="B22" i="8"/>
  <c r="B20" i="8" s="1"/>
  <c r="W21" i="8"/>
  <c r="W20" i="8" s="1"/>
  <c r="V21" i="8"/>
  <c r="V20" i="8" s="1"/>
  <c r="U21" i="8"/>
  <c r="U20" i="8" s="1"/>
  <c r="T21" i="8"/>
  <c r="T20" i="8" s="1"/>
  <c r="S21" i="8"/>
  <c r="R21" i="8"/>
  <c r="Q21" i="8"/>
  <c r="Q20" i="8" s="1"/>
  <c r="P21" i="8"/>
  <c r="P20" i="8" s="1"/>
  <c r="O21" i="8"/>
  <c r="N21" i="8"/>
  <c r="M21" i="8"/>
  <c r="L21" i="8"/>
  <c r="K21" i="8"/>
  <c r="J21" i="8"/>
  <c r="I21" i="8"/>
  <c r="I20" i="8" s="1"/>
  <c r="H21" i="8"/>
  <c r="G21" i="8"/>
  <c r="G20" i="8" s="1"/>
  <c r="F21" i="8"/>
  <c r="E21" i="8"/>
  <c r="E20" i="8" s="1"/>
  <c r="D21" i="8"/>
  <c r="C21" i="8"/>
  <c r="B21" i="8"/>
  <c r="N20" i="8"/>
  <c r="F20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W18" i="8"/>
  <c r="V18" i="8"/>
  <c r="U18" i="8"/>
  <c r="U17" i="8" s="1"/>
  <c r="T18" i="8"/>
  <c r="S18" i="8"/>
  <c r="R18" i="8"/>
  <c r="R17" i="8" s="1"/>
  <c r="Q18" i="8"/>
  <c r="Q17" i="8" s="1"/>
  <c r="P18" i="8"/>
  <c r="P17" i="8" s="1"/>
  <c r="O18" i="8"/>
  <c r="O17" i="8" s="1"/>
  <c r="N18" i="8"/>
  <c r="M18" i="8"/>
  <c r="L18" i="8"/>
  <c r="K18" i="8"/>
  <c r="K17" i="8" s="1"/>
  <c r="J18" i="8"/>
  <c r="J17" i="8" s="1"/>
  <c r="I18" i="8"/>
  <c r="H18" i="8"/>
  <c r="G18" i="8"/>
  <c r="F18" i="8"/>
  <c r="E18" i="8"/>
  <c r="E17" i="8" s="1"/>
  <c r="D18" i="8"/>
  <c r="C18" i="8"/>
  <c r="C17" i="8" s="1"/>
  <c r="V17" i="8"/>
  <c r="N17" i="8"/>
  <c r="F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U7" i="8"/>
  <c r="T7" i="8"/>
  <c r="T58" i="8" s="1"/>
  <c r="S7" i="8"/>
  <c r="R7" i="8"/>
  <c r="Q7" i="8"/>
  <c r="Q62" i="8" s="1"/>
  <c r="P7" i="8"/>
  <c r="O7" i="8"/>
  <c r="O62" i="8" s="1"/>
  <c r="N7" i="8"/>
  <c r="M7" i="8"/>
  <c r="L7" i="8"/>
  <c r="L62" i="8" s="1"/>
  <c r="K7" i="8"/>
  <c r="K62" i="8" s="1"/>
  <c r="J7" i="8"/>
  <c r="J58" i="8" s="1"/>
  <c r="I7" i="8"/>
  <c r="H7" i="8"/>
  <c r="G7" i="8"/>
  <c r="F7" i="8"/>
  <c r="E7" i="8"/>
  <c r="D7" i="8"/>
  <c r="D62" i="8" s="1"/>
  <c r="C7" i="8"/>
  <c r="C62" i="8" s="1"/>
  <c r="B7" i="8"/>
  <c r="B62" i="8" s="1"/>
  <c r="W3" i="8"/>
  <c r="W4" i="4" s="1"/>
  <c r="V3" i="8"/>
  <c r="V4" i="4" s="1"/>
  <c r="U3" i="8"/>
  <c r="T3" i="8"/>
  <c r="S3" i="8"/>
  <c r="R3" i="8"/>
  <c r="Q3" i="8"/>
  <c r="P3" i="8"/>
  <c r="O3" i="8"/>
  <c r="N3" i="8"/>
  <c r="M3" i="8"/>
  <c r="M4" i="4" s="1"/>
  <c r="L3" i="8"/>
  <c r="L58" i="8" s="1"/>
  <c r="K3" i="8"/>
  <c r="J3" i="8"/>
  <c r="I3" i="8"/>
  <c r="I4" i="4" s="1"/>
  <c r="H3" i="8"/>
  <c r="G3" i="8"/>
  <c r="G4" i="4" s="1"/>
  <c r="F3" i="8"/>
  <c r="E3" i="8"/>
  <c r="D3" i="8"/>
  <c r="C3" i="8"/>
  <c r="B3" i="8"/>
  <c r="A1" i="8"/>
  <c r="A54" i="7"/>
  <c r="A53" i="7"/>
  <c r="C50" i="7"/>
  <c r="W48" i="7"/>
  <c r="A47" i="7"/>
  <c r="V42" i="7"/>
  <c r="U42" i="7"/>
  <c r="T42" i="7"/>
  <c r="S42" i="7"/>
  <c r="Q42" i="7"/>
  <c r="K42" i="7"/>
  <c r="I42" i="7"/>
  <c r="H42" i="7"/>
  <c r="G42" i="7"/>
  <c r="E42" i="7"/>
  <c r="D42" i="7"/>
  <c r="C42" i="7"/>
  <c r="B42" i="7"/>
  <c r="W41" i="7"/>
  <c r="U41" i="7"/>
  <c r="J41" i="7"/>
  <c r="H41" i="7"/>
  <c r="G41" i="7"/>
  <c r="E41" i="7"/>
  <c r="D41" i="7"/>
  <c r="C41" i="7"/>
  <c r="B41" i="7"/>
  <c r="W40" i="7"/>
  <c r="T40" i="7"/>
  <c r="Q40" i="7"/>
  <c r="F40" i="7"/>
  <c r="E40" i="7"/>
  <c r="T39" i="7"/>
  <c r="R39" i="7"/>
  <c r="Q39" i="7"/>
  <c r="P39" i="7"/>
  <c r="L39" i="7"/>
  <c r="J39" i="7"/>
  <c r="I39" i="7"/>
  <c r="H39" i="7"/>
  <c r="F39" i="7"/>
  <c r="E39" i="7"/>
  <c r="D39" i="7"/>
  <c r="C39" i="7"/>
  <c r="E27" i="7"/>
  <c r="U27" i="7"/>
  <c r="Q27" i="7"/>
  <c r="M27" i="7"/>
  <c r="I27" i="7"/>
  <c r="F27" i="7"/>
  <c r="G16" i="7"/>
  <c r="C16" i="7"/>
  <c r="W16" i="7"/>
  <c r="S16" i="7"/>
  <c r="O16" i="7"/>
  <c r="K16" i="7"/>
  <c r="I16" i="7"/>
  <c r="C10" i="7"/>
  <c r="L10" i="7"/>
  <c r="B10" i="7"/>
  <c r="W10" i="7"/>
  <c r="T10" i="7"/>
  <c r="G10" i="7"/>
  <c r="U10" i="7"/>
  <c r="S10" i="7"/>
  <c r="Q10" i="7"/>
  <c r="O10" i="7"/>
  <c r="N10" i="7"/>
  <c r="M10" i="7"/>
  <c r="D10" i="7"/>
  <c r="K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Q50" i="7"/>
  <c r="O50" i="7"/>
  <c r="N50" i="7"/>
  <c r="M50" i="7"/>
  <c r="L50" i="7"/>
  <c r="K50" i="7"/>
  <c r="J50" i="7"/>
  <c r="I50" i="7"/>
  <c r="G50" i="7"/>
  <c r="F50" i="7"/>
  <c r="E50" i="7"/>
  <c r="D50" i="7"/>
  <c r="B50" i="7"/>
  <c r="W49" i="7"/>
  <c r="U49" i="7"/>
  <c r="T49" i="7"/>
  <c r="S49" i="7"/>
  <c r="R49" i="7"/>
  <c r="Q49" i="7"/>
  <c r="P49" i="7"/>
  <c r="O49" i="7"/>
  <c r="M49" i="7"/>
  <c r="L49" i="7"/>
  <c r="K49" i="7"/>
  <c r="J49" i="7"/>
  <c r="I49" i="7"/>
  <c r="H49" i="7"/>
  <c r="G49" i="7"/>
  <c r="E49" i="7"/>
  <c r="D49" i="7"/>
  <c r="C49" i="7"/>
  <c r="B49" i="7"/>
  <c r="V48" i="7"/>
  <c r="U48" i="7"/>
  <c r="S48" i="7"/>
  <c r="R48" i="7"/>
  <c r="Q48" i="7"/>
  <c r="P48" i="7"/>
  <c r="N48" i="7"/>
  <c r="M48" i="7"/>
  <c r="K48" i="7"/>
  <c r="J48" i="7"/>
  <c r="I48" i="7"/>
  <c r="H48" i="7"/>
  <c r="F48" i="7"/>
  <c r="E48" i="7"/>
  <c r="C48" i="7"/>
  <c r="B48" i="7"/>
  <c r="A1" i="7"/>
  <c r="A48" i="6"/>
  <c r="A47" i="6"/>
  <c r="A41" i="6"/>
  <c r="H27" i="6"/>
  <c r="W27" i="6"/>
  <c r="V27" i="6"/>
  <c r="E27" i="6"/>
  <c r="T27" i="6"/>
  <c r="Q27" i="6"/>
  <c r="C27" i="6"/>
  <c r="U27" i="6"/>
  <c r="S27" i="6"/>
  <c r="O27" i="6"/>
  <c r="M27" i="6"/>
  <c r="K27" i="6"/>
  <c r="J27" i="6"/>
  <c r="G27" i="6"/>
  <c r="I16" i="6"/>
  <c r="K16" i="6"/>
  <c r="J16" i="6"/>
  <c r="M16" i="6"/>
  <c r="E16" i="6"/>
  <c r="W16" i="6"/>
  <c r="U16" i="6"/>
  <c r="T16" i="6"/>
  <c r="S16" i="6"/>
  <c r="R16" i="6"/>
  <c r="Q16" i="6"/>
  <c r="O16" i="6"/>
  <c r="B16" i="6"/>
  <c r="W10" i="6"/>
  <c r="V10" i="6"/>
  <c r="L10" i="6"/>
  <c r="S10" i="6"/>
  <c r="O10" i="6"/>
  <c r="I10" i="6"/>
  <c r="G10" i="6"/>
  <c r="U10" i="6"/>
  <c r="A1" i="6"/>
  <c r="A48" i="5"/>
  <c r="A47" i="5"/>
  <c r="A41" i="5"/>
  <c r="U16" i="5"/>
  <c r="Q16" i="5"/>
  <c r="C16" i="5"/>
  <c r="L16" i="5"/>
  <c r="K16" i="5"/>
  <c r="I16" i="5"/>
  <c r="G16" i="5"/>
  <c r="E16" i="5"/>
  <c r="S16" i="5"/>
  <c r="O16" i="5"/>
  <c r="M16" i="5"/>
  <c r="C10" i="5"/>
  <c r="V10" i="5"/>
  <c r="E10" i="5"/>
  <c r="T10" i="5"/>
  <c r="M10" i="5"/>
  <c r="L10" i="5"/>
  <c r="S10" i="5"/>
  <c r="Q10" i="5"/>
  <c r="K10" i="5"/>
  <c r="I10" i="5"/>
  <c r="H10" i="5"/>
  <c r="G10" i="5"/>
  <c r="A1" i="5"/>
  <c r="W180" i="4"/>
  <c r="V180" i="4"/>
  <c r="U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J179" i="4"/>
  <c r="I179" i="4"/>
  <c r="H179" i="4"/>
  <c r="G179" i="4"/>
  <c r="E179" i="4"/>
  <c r="D179" i="4"/>
  <c r="C179" i="4"/>
  <c r="B179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F178" i="4"/>
  <c r="C178" i="4"/>
  <c r="B178" i="4"/>
  <c r="W177" i="4"/>
  <c r="V177" i="4"/>
  <c r="U177" i="4"/>
  <c r="T177" i="4"/>
  <c r="S177" i="4"/>
  <c r="R177" i="4"/>
  <c r="P177" i="4"/>
  <c r="N177" i="4"/>
  <c r="I177" i="4"/>
  <c r="G177" i="4"/>
  <c r="E177" i="4"/>
  <c r="D177" i="4"/>
  <c r="C177" i="4"/>
  <c r="B177" i="4"/>
  <c r="W176" i="4"/>
  <c r="V176" i="4"/>
  <c r="U176" i="4"/>
  <c r="S176" i="4"/>
  <c r="R176" i="4"/>
  <c r="Q176" i="4"/>
  <c r="P176" i="4"/>
  <c r="N176" i="4"/>
  <c r="K176" i="4"/>
  <c r="H176" i="4"/>
  <c r="E176" i="4"/>
  <c r="D176" i="4"/>
  <c r="C176" i="4"/>
  <c r="B176" i="4"/>
  <c r="W175" i="4"/>
  <c r="V175" i="4"/>
  <c r="S175" i="4"/>
  <c r="R175" i="4"/>
  <c r="Q175" i="4"/>
  <c r="P175" i="4"/>
  <c r="O175" i="4"/>
  <c r="N175" i="4"/>
  <c r="M175" i="4"/>
  <c r="K175" i="4"/>
  <c r="J175" i="4"/>
  <c r="I175" i="4"/>
  <c r="H175" i="4"/>
  <c r="G175" i="4"/>
  <c r="C175" i="4"/>
  <c r="B175" i="4"/>
  <c r="H174" i="4"/>
  <c r="F173" i="4"/>
  <c r="T172" i="4"/>
  <c r="M168" i="4"/>
  <c r="V160" i="4"/>
  <c r="R160" i="4"/>
  <c r="R158" i="4"/>
  <c r="Q158" i="4"/>
  <c r="J158" i="4"/>
  <c r="B158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J124" i="4"/>
  <c r="I124" i="4"/>
  <c r="H124" i="4"/>
  <c r="G124" i="4"/>
  <c r="E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C123" i="4"/>
  <c r="B123" i="4"/>
  <c r="W122" i="4"/>
  <c r="V122" i="4"/>
  <c r="U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D122" i="4"/>
  <c r="C122" i="4"/>
  <c r="W121" i="4"/>
  <c r="V121" i="4"/>
  <c r="U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E121" i="4"/>
  <c r="B121" i="4"/>
  <c r="V120" i="4"/>
  <c r="U120" i="4"/>
  <c r="T120" i="4"/>
  <c r="S120" i="4"/>
  <c r="R120" i="4"/>
  <c r="O120" i="4"/>
  <c r="L120" i="4"/>
  <c r="K120" i="4"/>
  <c r="J120" i="4"/>
  <c r="I120" i="4"/>
  <c r="H120" i="4"/>
  <c r="G120" i="4"/>
  <c r="F120" i="4"/>
  <c r="E120" i="4"/>
  <c r="D120" i="4"/>
  <c r="C120" i="4"/>
  <c r="B120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C119" i="4"/>
  <c r="W118" i="4"/>
  <c r="V118" i="4"/>
  <c r="U118" i="4"/>
  <c r="T118" i="4"/>
  <c r="S118" i="4"/>
  <c r="R118" i="4"/>
  <c r="Q118" i="4"/>
  <c r="P118" i="4"/>
  <c r="O118" i="4"/>
  <c r="N118" i="4"/>
  <c r="M118" i="4"/>
  <c r="K118" i="4"/>
  <c r="I118" i="4"/>
  <c r="H118" i="4"/>
  <c r="G118" i="4"/>
  <c r="F118" i="4"/>
  <c r="E118" i="4"/>
  <c r="D118" i="4"/>
  <c r="C118" i="4"/>
  <c r="B118" i="4"/>
  <c r="W117" i="4"/>
  <c r="V117" i="4"/>
  <c r="U117" i="4"/>
  <c r="S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C117" i="4"/>
  <c r="B117" i="4"/>
  <c r="E116" i="4"/>
  <c r="V113" i="4"/>
  <c r="M113" i="4"/>
  <c r="W111" i="4"/>
  <c r="V111" i="4"/>
  <c r="U111" i="4"/>
  <c r="T111" i="4"/>
  <c r="S111" i="4"/>
  <c r="R111" i="4"/>
  <c r="Q111" i="4"/>
  <c r="P111" i="4"/>
  <c r="L111" i="4"/>
  <c r="J111" i="4"/>
  <c r="I111" i="4"/>
  <c r="H111" i="4"/>
  <c r="F111" i="4"/>
  <c r="D111" i="4"/>
  <c r="B111" i="4"/>
  <c r="V107" i="4"/>
  <c r="W106" i="4"/>
  <c r="V106" i="4"/>
  <c r="O106" i="4"/>
  <c r="N106" i="4"/>
  <c r="R103" i="4"/>
  <c r="Q103" i="4"/>
  <c r="P103" i="4"/>
  <c r="N103" i="4"/>
  <c r="M103" i="4"/>
  <c r="L103" i="4"/>
  <c r="K103" i="4"/>
  <c r="I103" i="4"/>
  <c r="F103" i="4"/>
  <c r="E103" i="4"/>
  <c r="W95" i="4"/>
  <c r="V95" i="4"/>
  <c r="U95" i="4"/>
  <c r="U94" i="4" s="1"/>
  <c r="T95" i="4"/>
  <c r="S95" i="4"/>
  <c r="S94" i="4" s="1"/>
  <c r="R95" i="4"/>
  <c r="Q95" i="4"/>
  <c r="P95" i="4"/>
  <c r="O95" i="4"/>
  <c r="N95" i="4"/>
  <c r="M95" i="4"/>
  <c r="M94" i="4" s="1"/>
  <c r="L95" i="4"/>
  <c r="L94" i="4" s="1"/>
  <c r="K95" i="4"/>
  <c r="K94" i="4" s="1"/>
  <c r="J95" i="4"/>
  <c r="I95" i="4"/>
  <c r="H95" i="4"/>
  <c r="G95" i="4"/>
  <c r="F95" i="4"/>
  <c r="F94" i="4" s="1"/>
  <c r="E95" i="4"/>
  <c r="D95" i="4"/>
  <c r="D94" i="4" s="1"/>
  <c r="C95" i="4"/>
  <c r="B95" i="4"/>
  <c r="R88" i="4"/>
  <c r="V94" i="4"/>
  <c r="T94" i="4"/>
  <c r="Q94" i="4"/>
  <c r="N94" i="4"/>
  <c r="I94" i="4"/>
  <c r="C94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J151" i="4" s="1"/>
  <c r="I78" i="4"/>
  <c r="I151" i="4" s="1"/>
  <c r="H78" i="4"/>
  <c r="H151" i="4" s="1"/>
  <c r="G78" i="4"/>
  <c r="F78" i="4"/>
  <c r="E78" i="4"/>
  <c r="D78" i="4"/>
  <c r="C78" i="4"/>
  <c r="B78" i="4"/>
  <c r="B151" i="4" s="1"/>
  <c r="W77" i="4"/>
  <c r="V77" i="4"/>
  <c r="V150" i="4" s="1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B150" i="4" s="1"/>
  <c r="W76" i="4"/>
  <c r="V76" i="4"/>
  <c r="U76" i="4"/>
  <c r="T76" i="4"/>
  <c r="S76" i="4"/>
  <c r="R76" i="4"/>
  <c r="Q76" i="4"/>
  <c r="P76" i="4"/>
  <c r="P149" i="4" s="1"/>
  <c r="O76" i="4"/>
  <c r="N76" i="4"/>
  <c r="M76" i="4"/>
  <c r="M149" i="4" s="1"/>
  <c r="L76" i="4"/>
  <c r="L149" i="4" s="1"/>
  <c r="K76" i="4"/>
  <c r="J76" i="4"/>
  <c r="I76" i="4"/>
  <c r="H76" i="4"/>
  <c r="H149" i="4" s="1"/>
  <c r="G76" i="4"/>
  <c r="F76" i="4"/>
  <c r="F149" i="4" s="1"/>
  <c r="E76" i="4"/>
  <c r="D76" i="4"/>
  <c r="C76" i="4"/>
  <c r="B76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J148" i="4" s="1"/>
  <c r="I75" i="4"/>
  <c r="H75" i="4"/>
  <c r="G75" i="4"/>
  <c r="F75" i="4"/>
  <c r="F148" i="4" s="1"/>
  <c r="E75" i="4"/>
  <c r="D75" i="4"/>
  <c r="D148" i="4" s="1"/>
  <c r="C75" i="4"/>
  <c r="B75" i="4"/>
  <c r="B148" i="4" s="1"/>
  <c r="W74" i="4"/>
  <c r="V74" i="4"/>
  <c r="U74" i="4"/>
  <c r="T74" i="4"/>
  <c r="S74" i="4"/>
  <c r="R74" i="4"/>
  <c r="Q74" i="4"/>
  <c r="Q147" i="4" s="1"/>
  <c r="P74" i="4"/>
  <c r="O74" i="4"/>
  <c r="N74" i="4"/>
  <c r="M74" i="4"/>
  <c r="L74" i="4"/>
  <c r="L147" i="4" s="1"/>
  <c r="K74" i="4"/>
  <c r="J74" i="4"/>
  <c r="J147" i="4" s="1"/>
  <c r="I74" i="4"/>
  <c r="I147" i="4" s="1"/>
  <c r="H74" i="4"/>
  <c r="H147" i="4" s="1"/>
  <c r="G74" i="4"/>
  <c r="F74" i="4"/>
  <c r="E74" i="4"/>
  <c r="D74" i="4"/>
  <c r="C74" i="4"/>
  <c r="B74" i="4"/>
  <c r="W73" i="4"/>
  <c r="V73" i="4"/>
  <c r="U73" i="4"/>
  <c r="T73" i="4"/>
  <c r="S73" i="4"/>
  <c r="R73" i="4"/>
  <c r="Q73" i="4"/>
  <c r="P73" i="4"/>
  <c r="O73" i="4"/>
  <c r="O146" i="4" s="1"/>
  <c r="N73" i="4"/>
  <c r="M73" i="4"/>
  <c r="L73" i="4"/>
  <c r="K73" i="4"/>
  <c r="J73" i="4"/>
  <c r="J146" i="4" s="1"/>
  <c r="I73" i="4"/>
  <c r="H73" i="4"/>
  <c r="H146" i="4" s="1"/>
  <c r="G73" i="4"/>
  <c r="G146" i="4" s="1"/>
  <c r="F73" i="4"/>
  <c r="F146" i="4" s="1"/>
  <c r="E73" i="4"/>
  <c r="D73" i="4"/>
  <c r="C73" i="4"/>
  <c r="B73" i="4"/>
  <c r="B146" i="4" s="1"/>
  <c r="W72" i="4"/>
  <c r="V72" i="4"/>
  <c r="V145" i="4" s="1"/>
  <c r="U72" i="4"/>
  <c r="U145" i="4" s="1"/>
  <c r="R72" i="4"/>
  <c r="Q72" i="4"/>
  <c r="P72" i="4"/>
  <c r="P145" i="4" s="1"/>
  <c r="O72" i="4"/>
  <c r="N72" i="4"/>
  <c r="N145" i="4" s="1"/>
  <c r="M72" i="4"/>
  <c r="M145" i="4" s="1"/>
  <c r="K72" i="4"/>
  <c r="J72" i="4"/>
  <c r="D72" i="4"/>
  <c r="B72" i="4"/>
  <c r="W71" i="4"/>
  <c r="V71" i="4"/>
  <c r="U71" i="4"/>
  <c r="T71" i="4"/>
  <c r="S71" i="4"/>
  <c r="R71" i="4"/>
  <c r="R144" i="4" s="1"/>
  <c r="Q71" i="4"/>
  <c r="P71" i="4"/>
  <c r="O71" i="4"/>
  <c r="N71" i="4"/>
  <c r="N144" i="4" s="1"/>
  <c r="M71" i="4"/>
  <c r="L71" i="4"/>
  <c r="L144" i="4" s="1"/>
  <c r="K71" i="4"/>
  <c r="K144" i="4" s="1"/>
  <c r="I71" i="4"/>
  <c r="E71" i="4"/>
  <c r="T70" i="4"/>
  <c r="R70" i="4"/>
  <c r="Q70" i="4"/>
  <c r="P70" i="4"/>
  <c r="O70" i="4"/>
  <c r="N70" i="4"/>
  <c r="M70" i="4"/>
  <c r="L70" i="4"/>
  <c r="L143" i="4" s="1"/>
  <c r="K70" i="4"/>
  <c r="J70" i="4"/>
  <c r="J143" i="4" s="1"/>
  <c r="I70" i="4"/>
  <c r="I143" i="4" s="1"/>
  <c r="H70" i="4"/>
  <c r="H143" i="4" s="1"/>
  <c r="G70" i="4"/>
  <c r="F70" i="4"/>
  <c r="E70" i="4"/>
  <c r="D70" i="4"/>
  <c r="D143" i="4" s="1"/>
  <c r="C70" i="4"/>
  <c r="Q69" i="4"/>
  <c r="V68" i="4"/>
  <c r="U68" i="4"/>
  <c r="U141" i="4" s="1"/>
  <c r="S68" i="4"/>
  <c r="R68" i="4"/>
  <c r="Q68" i="4"/>
  <c r="P68" i="4"/>
  <c r="P141" i="4" s="1"/>
  <c r="O68" i="4"/>
  <c r="N68" i="4"/>
  <c r="N141" i="4" s="1"/>
  <c r="J68" i="4"/>
  <c r="I68" i="4"/>
  <c r="H68" i="4"/>
  <c r="H141" i="4" s="1"/>
  <c r="G68" i="4"/>
  <c r="D68" i="4"/>
  <c r="W67" i="4"/>
  <c r="V67" i="4"/>
  <c r="U67" i="4"/>
  <c r="S67" i="4"/>
  <c r="S140" i="4" s="1"/>
  <c r="R67" i="4"/>
  <c r="Q67" i="4"/>
  <c r="P67" i="4"/>
  <c r="O67" i="4"/>
  <c r="L67" i="4"/>
  <c r="K67" i="4"/>
  <c r="K140" i="4" s="1"/>
  <c r="J67" i="4"/>
  <c r="I67" i="4"/>
  <c r="H67" i="4"/>
  <c r="G67" i="4"/>
  <c r="E67" i="4"/>
  <c r="D67" i="4"/>
  <c r="D140" i="4" s="1"/>
  <c r="C67" i="4"/>
  <c r="C140" i="4" s="1"/>
  <c r="B67" i="4"/>
  <c r="W66" i="4"/>
  <c r="P66" i="4"/>
  <c r="M66" i="4"/>
  <c r="L66" i="4"/>
  <c r="K66" i="4"/>
  <c r="J66" i="4"/>
  <c r="I66" i="4"/>
  <c r="G66" i="4"/>
  <c r="F66" i="4"/>
  <c r="E66" i="4"/>
  <c r="D66" i="4"/>
  <c r="D139" i="4" s="1"/>
  <c r="C66" i="4"/>
  <c r="B66" i="4"/>
  <c r="B139" i="4" s="1"/>
  <c r="W64" i="4"/>
  <c r="V64" i="4"/>
  <c r="U64" i="4"/>
  <c r="U137" i="4" s="1"/>
  <c r="T64" i="4"/>
  <c r="T137" i="4" s="1"/>
  <c r="S64" i="4"/>
  <c r="R64" i="4"/>
  <c r="Q64" i="4"/>
  <c r="O64" i="4"/>
  <c r="G64" i="4"/>
  <c r="F64" i="4"/>
  <c r="D64" i="4"/>
  <c r="B64" i="4"/>
  <c r="W63" i="4"/>
  <c r="V63" i="4"/>
  <c r="R63" i="4"/>
  <c r="Q63" i="4"/>
  <c r="P63" i="4"/>
  <c r="O63" i="4"/>
  <c r="N63" i="4"/>
  <c r="M63" i="4"/>
  <c r="L63" i="4"/>
  <c r="K63" i="4"/>
  <c r="K136" i="4" s="1"/>
  <c r="G63" i="4"/>
  <c r="F63" i="4"/>
  <c r="D63" i="4"/>
  <c r="D136" i="4" s="1"/>
  <c r="Q60" i="4"/>
  <c r="N60" i="4"/>
  <c r="N133" i="4" s="1"/>
  <c r="K60" i="4"/>
  <c r="J60" i="4"/>
  <c r="I60" i="4"/>
  <c r="F60" i="4"/>
  <c r="F133" i="4" s="1"/>
  <c r="V59" i="4"/>
  <c r="U59" i="4"/>
  <c r="T59" i="4"/>
  <c r="S59" i="4"/>
  <c r="N59" i="4"/>
  <c r="H59" i="4"/>
  <c r="E59" i="4"/>
  <c r="D59" i="4"/>
  <c r="C59" i="4"/>
  <c r="V58" i="4"/>
  <c r="P58" i="4"/>
  <c r="O58" i="4"/>
  <c r="N58" i="4"/>
  <c r="M58" i="4"/>
  <c r="H58" i="4"/>
  <c r="G58" i="4"/>
  <c r="F58" i="4"/>
  <c r="E58" i="4"/>
  <c r="D58" i="4"/>
  <c r="C58" i="4"/>
  <c r="B58" i="4"/>
  <c r="S56" i="4"/>
  <c r="S131" i="4" s="1"/>
  <c r="E56" i="4"/>
  <c r="E131" i="4" s="1"/>
  <c r="B56" i="4"/>
  <c r="B131" i="4" s="1"/>
  <c r="L54" i="4"/>
  <c r="G54" i="4"/>
  <c r="E54" i="4"/>
  <c r="U53" i="4"/>
  <c r="T53" i="4"/>
  <c r="S53" i="4"/>
  <c r="R53" i="4"/>
  <c r="O53" i="4"/>
  <c r="N53" i="4"/>
  <c r="K53" i="4"/>
  <c r="I53" i="4"/>
  <c r="H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V151" i="4" s="1"/>
  <c r="U26" i="4"/>
  <c r="T26" i="4"/>
  <c r="S26" i="4"/>
  <c r="S151" i="4" s="1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T150" i="4" s="1"/>
  <c r="S25" i="4"/>
  <c r="R25" i="4"/>
  <c r="Q25" i="4"/>
  <c r="Q150" i="4" s="1"/>
  <c r="P25" i="4"/>
  <c r="O25" i="4"/>
  <c r="N25" i="4"/>
  <c r="M25" i="4"/>
  <c r="L25" i="4"/>
  <c r="L150" i="4" s="1"/>
  <c r="K25" i="4"/>
  <c r="J25" i="4"/>
  <c r="I25" i="4"/>
  <c r="I150" i="4" s="1"/>
  <c r="H25" i="4"/>
  <c r="G25" i="4"/>
  <c r="F25" i="4"/>
  <c r="E25" i="4"/>
  <c r="D25" i="4"/>
  <c r="D150" i="4" s="1"/>
  <c r="C25" i="4"/>
  <c r="B25" i="4"/>
  <c r="W24" i="4"/>
  <c r="W149" i="4" s="1"/>
  <c r="V24" i="4"/>
  <c r="U24" i="4"/>
  <c r="T24" i="4"/>
  <c r="S24" i="4"/>
  <c r="R24" i="4"/>
  <c r="R149" i="4" s="1"/>
  <c r="Q24" i="4"/>
  <c r="P24" i="4"/>
  <c r="O24" i="4"/>
  <c r="O149" i="4" s="1"/>
  <c r="N24" i="4"/>
  <c r="M24" i="4"/>
  <c r="L24" i="4"/>
  <c r="K24" i="4"/>
  <c r="J24" i="4"/>
  <c r="J149" i="4" s="1"/>
  <c r="I24" i="4"/>
  <c r="H24" i="4"/>
  <c r="G24" i="4"/>
  <c r="F24" i="4"/>
  <c r="E24" i="4"/>
  <c r="D24" i="4"/>
  <c r="C24" i="4"/>
  <c r="B24" i="4"/>
  <c r="W23" i="4"/>
  <c r="V23" i="4"/>
  <c r="U23" i="4"/>
  <c r="U148" i="4" s="1"/>
  <c r="T23" i="4"/>
  <c r="S23" i="4"/>
  <c r="R23" i="4"/>
  <c r="Q23" i="4"/>
  <c r="P23" i="4"/>
  <c r="P148" i="4" s="1"/>
  <c r="O23" i="4"/>
  <c r="N23" i="4"/>
  <c r="M23" i="4"/>
  <c r="M148" i="4" s="1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V147" i="4" s="1"/>
  <c r="U22" i="4"/>
  <c r="T22" i="4"/>
  <c r="S22" i="4"/>
  <c r="S147" i="4" s="1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T146" i="4" s="1"/>
  <c r="S21" i="4"/>
  <c r="R21" i="4"/>
  <c r="Q21" i="4"/>
  <c r="Q146" i="4" s="1"/>
  <c r="P21" i="4"/>
  <c r="O21" i="4"/>
  <c r="N21" i="4"/>
  <c r="M21" i="4"/>
  <c r="L21" i="4"/>
  <c r="L146" i="4" s="1"/>
  <c r="K21" i="4"/>
  <c r="J21" i="4"/>
  <c r="I21" i="4"/>
  <c r="H21" i="4"/>
  <c r="G21" i="4"/>
  <c r="F21" i="4"/>
  <c r="E21" i="4"/>
  <c r="D21" i="4"/>
  <c r="C21" i="4"/>
  <c r="B21" i="4"/>
  <c r="W20" i="4"/>
  <c r="W145" i="4" s="1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B145" i="4" s="1"/>
  <c r="W19" i="4"/>
  <c r="V19" i="4"/>
  <c r="U19" i="4"/>
  <c r="U144" i="4" s="1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N143" i="4" s="1"/>
  <c r="M18" i="4"/>
  <c r="L18" i="4"/>
  <c r="K18" i="4"/>
  <c r="K143" i="4" s="1"/>
  <c r="J18" i="4"/>
  <c r="I18" i="4"/>
  <c r="H18" i="4"/>
  <c r="G18" i="4"/>
  <c r="F18" i="4"/>
  <c r="E18" i="4"/>
  <c r="D18" i="4"/>
  <c r="C18" i="4"/>
  <c r="B18" i="4"/>
  <c r="S17" i="4"/>
  <c r="R17" i="4"/>
  <c r="P17" i="4"/>
  <c r="O17" i="4"/>
  <c r="N17" i="4"/>
  <c r="M17" i="4"/>
  <c r="L17" i="4"/>
  <c r="K17" i="4"/>
  <c r="J17" i="4"/>
  <c r="I17" i="4"/>
  <c r="H17" i="4"/>
  <c r="G17" i="4"/>
  <c r="F17" i="4"/>
  <c r="E17" i="4"/>
  <c r="C17" i="4"/>
  <c r="B17" i="4"/>
  <c r="W16" i="4"/>
  <c r="V16" i="4"/>
  <c r="U16" i="4"/>
  <c r="T16" i="4"/>
  <c r="S16" i="4"/>
  <c r="R16" i="4"/>
  <c r="R141" i="4" s="1"/>
  <c r="Q16" i="4"/>
  <c r="P16" i="4"/>
  <c r="O16" i="4"/>
  <c r="O141" i="4" s="1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C139" i="4" s="1"/>
  <c r="B14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R137" i="4" s="1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B137" i="4" s="1"/>
  <c r="W11" i="4"/>
  <c r="V11" i="4"/>
  <c r="U11" i="4"/>
  <c r="T11" i="4"/>
  <c r="S11" i="4"/>
  <c r="R11" i="4"/>
  <c r="Q11" i="4"/>
  <c r="P11" i="4"/>
  <c r="P136" i="4" s="1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T9" i="4"/>
  <c r="Q9" i="4"/>
  <c r="P9" i="4"/>
  <c r="O9" i="4"/>
  <c r="L9" i="4"/>
  <c r="K9" i="4"/>
  <c r="J9" i="4"/>
  <c r="I9" i="4"/>
  <c r="H9" i="4"/>
  <c r="G9" i="4"/>
  <c r="D9" i="4"/>
  <c r="C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Q7" i="4"/>
  <c r="P7" i="4"/>
  <c r="O7" i="4"/>
  <c r="N7" i="4"/>
  <c r="M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J5" i="4"/>
  <c r="F5" i="4"/>
  <c r="E5" i="4"/>
  <c r="U4" i="4"/>
  <c r="T4" i="4"/>
  <c r="S4" i="4"/>
  <c r="Q4" i="4"/>
  <c r="P4" i="4"/>
  <c r="O4" i="4"/>
  <c r="N4" i="4"/>
  <c r="L4" i="4"/>
  <c r="K4" i="4"/>
  <c r="J4" i="4"/>
  <c r="H4" i="4"/>
  <c r="F4" i="4"/>
  <c r="E4" i="4"/>
  <c r="D4" i="4"/>
  <c r="C4" i="4"/>
  <c r="B4" i="4"/>
  <c r="V3" i="4"/>
  <c r="O3" i="4"/>
  <c r="J3" i="4"/>
  <c r="A1" i="4"/>
  <c r="B34" i="2"/>
  <c r="B6" i="2"/>
  <c r="B45" i="2"/>
  <c r="B59" i="2"/>
  <c r="B23" i="2"/>
  <c r="B19" i="2"/>
  <c r="B9" i="2"/>
  <c r="B55" i="2"/>
  <c r="B40" i="2"/>
  <c r="B39" i="2"/>
  <c r="B60" i="2"/>
  <c r="B13" i="2"/>
  <c r="B51" i="2"/>
  <c r="B30" i="2"/>
  <c r="B36" i="2"/>
  <c r="B48" i="2"/>
  <c r="B21" i="2"/>
  <c r="B4" i="2"/>
  <c r="B11" i="2"/>
  <c r="B61" i="2"/>
  <c r="B24" i="2"/>
  <c r="B16" i="2"/>
  <c r="B18" i="2"/>
  <c r="B31" i="2"/>
  <c r="B38" i="2"/>
  <c r="B41" i="2"/>
  <c r="B20" i="2"/>
  <c r="B15" i="2"/>
  <c r="B53" i="2"/>
  <c r="B46" i="2"/>
  <c r="B26" i="2"/>
  <c r="B49" i="2"/>
  <c r="B28" i="2"/>
  <c r="B43" i="2"/>
  <c r="B25" i="2"/>
  <c r="B8" i="2"/>
  <c r="B54" i="2"/>
  <c r="B5" i="2"/>
  <c r="B10" i="2"/>
  <c r="B44" i="2"/>
  <c r="B56" i="2"/>
  <c r="B33" i="2"/>
  <c r="B50" i="2"/>
  <c r="B29" i="2"/>
  <c r="B14" i="2"/>
  <c r="B35" i="2"/>
  <c r="B58" i="2"/>
  <c r="N73" i="51" l="1"/>
  <c r="D104" i="51"/>
  <c r="U73" i="51"/>
  <c r="E104" i="51"/>
  <c r="G105" i="51"/>
  <c r="N105" i="51"/>
  <c r="V73" i="51"/>
  <c r="E73" i="51"/>
  <c r="T73" i="51"/>
  <c r="F73" i="51"/>
  <c r="M73" i="51"/>
  <c r="I73" i="50"/>
  <c r="U73" i="50"/>
  <c r="L73" i="50"/>
  <c r="S73" i="50"/>
  <c r="U103" i="50"/>
  <c r="V73" i="50"/>
  <c r="Q73" i="50"/>
  <c r="G73" i="50"/>
  <c r="R73" i="50"/>
  <c r="H73" i="50"/>
  <c r="I105" i="50"/>
  <c r="G104" i="50"/>
  <c r="T73" i="50"/>
  <c r="H104" i="50"/>
  <c r="E73" i="50"/>
  <c r="J105" i="50"/>
  <c r="Q105" i="50"/>
  <c r="R105" i="50"/>
  <c r="C73" i="50"/>
  <c r="P73" i="50"/>
  <c r="E103" i="50"/>
  <c r="F73" i="50"/>
  <c r="M73" i="50"/>
  <c r="B73" i="50"/>
  <c r="D73" i="50"/>
  <c r="S87" i="50"/>
  <c r="K73" i="50"/>
  <c r="T87" i="50"/>
  <c r="S73" i="49"/>
  <c r="V103" i="50"/>
  <c r="R104" i="49"/>
  <c r="W87" i="49"/>
  <c r="S104" i="49"/>
  <c r="T104" i="51"/>
  <c r="E73" i="49"/>
  <c r="E105" i="49"/>
  <c r="B105" i="50"/>
  <c r="U104" i="51"/>
  <c r="J73" i="49"/>
  <c r="F105" i="51"/>
  <c r="Q104" i="51"/>
  <c r="K103" i="50"/>
  <c r="Q104" i="50"/>
  <c r="R104" i="50"/>
  <c r="S104" i="50"/>
  <c r="T104" i="50"/>
  <c r="W105" i="51"/>
  <c r="O103" i="50"/>
  <c r="P103" i="51"/>
  <c r="M73" i="49"/>
  <c r="P103" i="50"/>
  <c r="Q103" i="51"/>
  <c r="R73" i="49"/>
  <c r="V83" i="49"/>
  <c r="S103" i="50"/>
  <c r="C105" i="50"/>
  <c r="D105" i="50"/>
  <c r="W103" i="50"/>
  <c r="U73" i="49"/>
  <c r="K73" i="49"/>
  <c r="B104" i="50"/>
  <c r="C104" i="50"/>
  <c r="B103" i="51"/>
  <c r="D104" i="50"/>
  <c r="C103" i="51"/>
  <c r="P80" i="49"/>
  <c r="K105" i="50"/>
  <c r="J103" i="51"/>
  <c r="Q80" i="49"/>
  <c r="L105" i="50"/>
  <c r="K103" i="51"/>
  <c r="B73" i="49"/>
  <c r="F87" i="49"/>
  <c r="B104" i="49"/>
  <c r="H104" i="51"/>
  <c r="R103" i="51"/>
  <c r="G87" i="49"/>
  <c r="C104" i="49"/>
  <c r="F103" i="50"/>
  <c r="I104" i="51"/>
  <c r="S103" i="51"/>
  <c r="S125" i="4"/>
  <c r="N151" i="4"/>
  <c r="T125" i="4"/>
  <c r="D151" i="4"/>
  <c r="L151" i="4"/>
  <c r="Q151" i="4"/>
  <c r="P151" i="4"/>
  <c r="C151" i="4"/>
  <c r="R151" i="4"/>
  <c r="T151" i="4"/>
  <c r="F151" i="4"/>
  <c r="K151" i="4"/>
  <c r="K52" i="47"/>
  <c r="W52" i="47"/>
  <c r="P52" i="47"/>
  <c r="S52" i="47"/>
  <c r="I52" i="47"/>
  <c r="R52" i="47"/>
  <c r="J52" i="47"/>
  <c r="G52" i="47"/>
  <c r="E52" i="47"/>
  <c r="K124" i="4"/>
  <c r="C52" i="47"/>
  <c r="O52" i="47"/>
  <c r="B52" i="47"/>
  <c r="M52" i="47"/>
  <c r="F52" i="46"/>
  <c r="D52" i="46"/>
  <c r="N52" i="46"/>
  <c r="J52" i="46"/>
  <c r="L52" i="46"/>
  <c r="V52" i="46"/>
  <c r="R52" i="46"/>
  <c r="H52" i="46"/>
  <c r="T52" i="46"/>
  <c r="F52" i="45"/>
  <c r="W52" i="45"/>
  <c r="G69" i="45"/>
  <c r="M69" i="45"/>
  <c r="B52" i="45"/>
  <c r="N52" i="45"/>
  <c r="D52" i="45"/>
  <c r="E52" i="45"/>
  <c r="G52" i="45"/>
  <c r="O69" i="45"/>
  <c r="J52" i="45"/>
  <c r="V52" i="45"/>
  <c r="Q52" i="45"/>
  <c r="L52" i="45"/>
  <c r="M52" i="45"/>
  <c r="O52" i="45"/>
  <c r="C60" i="45"/>
  <c r="E60" i="45"/>
  <c r="R52" i="45"/>
  <c r="H60" i="45"/>
  <c r="K60" i="45"/>
  <c r="T52" i="45"/>
  <c r="M60" i="45"/>
  <c r="H69" i="45"/>
  <c r="I69" i="45"/>
  <c r="P69" i="45"/>
  <c r="N69" i="45"/>
  <c r="U69" i="45"/>
  <c r="F150" i="4"/>
  <c r="Q69" i="45"/>
  <c r="B69" i="45"/>
  <c r="G150" i="4"/>
  <c r="H150" i="4"/>
  <c r="S69" i="45"/>
  <c r="V69" i="45"/>
  <c r="W150" i="4"/>
  <c r="N150" i="4"/>
  <c r="O150" i="4"/>
  <c r="P150" i="4"/>
  <c r="D124" i="4"/>
  <c r="T69" i="45"/>
  <c r="J69" i="45"/>
  <c r="E69" i="45"/>
  <c r="J150" i="4"/>
  <c r="R150" i="4"/>
  <c r="F124" i="4"/>
  <c r="N72" i="43"/>
  <c r="P63" i="43"/>
  <c r="V63" i="43"/>
  <c r="Q63" i="43"/>
  <c r="V72" i="43"/>
  <c r="T63" i="43"/>
  <c r="E63" i="43"/>
  <c r="F63" i="43"/>
  <c r="D123" i="4"/>
  <c r="M63" i="43"/>
  <c r="E123" i="4"/>
  <c r="F123" i="4"/>
  <c r="C63" i="43"/>
  <c r="D63" i="43"/>
  <c r="G123" i="4"/>
  <c r="H123" i="4"/>
  <c r="H63" i="43"/>
  <c r="N63" i="43"/>
  <c r="I63" i="43"/>
  <c r="U63" i="43"/>
  <c r="K63" i="43"/>
  <c r="F72" i="43"/>
  <c r="L63" i="43"/>
  <c r="C63" i="42"/>
  <c r="I63" i="42"/>
  <c r="G63" i="42"/>
  <c r="B63" i="42"/>
  <c r="K63" i="42"/>
  <c r="Q63" i="42"/>
  <c r="D72" i="42"/>
  <c r="O63" i="42"/>
  <c r="L72" i="42"/>
  <c r="J63" i="42"/>
  <c r="S63" i="42"/>
  <c r="W63" i="42"/>
  <c r="R63" i="42"/>
  <c r="C63" i="41"/>
  <c r="P90" i="43"/>
  <c r="Q90" i="43"/>
  <c r="V63" i="41"/>
  <c r="W63" i="41"/>
  <c r="T90" i="43"/>
  <c r="P90" i="41"/>
  <c r="U90" i="41"/>
  <c r="W90" i="43"/>
  <c r="K63" i="41"/>
  <c r="B63" i="41"/>
  <c r="I63" i="41"/>
  <c r="F63" i="41"/>
  <c r="L63" i="41"/>
  <c r="G63" i="41"/>
  <c r="S63" i="41"/>
  <c r="D90" i="43"/>
  <c r="Q90" i="42"/>
  <c r="J63" i="41"/>
  <c r="E72" i="41"/>
  <c r="Q63" i="41"/>
  <c r="G72" i="41"/>
  <c r="S90" i="42"/>
  <c r="H90" i="43"/>
  <c r="T90" i="42"/>
  <c r="I90" i="43"/>
  <c r="N63" i="41"/>
  <c r="T63" i="41"/>
  <c r="U72" i="41"/>
  <c r="O63" i="41"/>
  <c r="E63" i="41"/>
  <c r="W72" i="41"/>
  <c r="W90" i="42"/>
  <c r="L90" i="43"/>
  <c r="H81" i="41"/>
  <c r="D149" i="4"/>
  <c r="E149" i="4"/>
  <c r="P81" i="41"/>
  <c r="N149" i="4"/>
  <c r="U81" i="41"/>
  <c r="B149" i="4"/>
  <c r="T149" i="4"/>
  <c r="U149" i="4"/>
  <c r="G149" i="4"/>
  <c r="V149" i="4"/>
  <c r="W51" i="39"/>
  <c r="C51" i="39"/>
  <c r="D51" i="39"/>
  <c r="B51" i="39"/>
  <c r="C78" i="39"/>
  <c r="O80" i="39"/>
  <c r="F51" i="39"/>
  <c r="L57" i="39"/>
  <c r="K79" i="39"/>
  <c r="K51" i="39"/>
  <c r="E51" i="39"/>
  <c r="L51" i="39"/>
  <c r="M79" i="39"/>
  <c r="G51" i="39"/>
  <c r="H51" i="39"/>
  <c r="I51" i="39"/>
  <c r="J51" i="39"/>
  <c r="W80" i="39"/>
  <c r="N51" i="39"/>
  <c r="S51" i="39"/>
  <c r="M51" i="39"/>
  <c r="T51" i="39"/>
  <c r="U79" i="39"/>
  <c r="O51" i="39"/>
  <c r="P51" i="39"/>
  <c r="Q51" i="39"/>
  <c r="R51" i="39"/>
  <c r="K51" i="38"/>
  <c r="G51" i="38"/>
  <c r="I51" i="38"/>
  <c r="L51" i="38"/>
  <c r="S51" i="38"/>
  <c r="O51" i="38"/>
  <c r="Q51" i="38"/>
  <c r="D78" i="38"/>
  <c r="W51" i="38"/>
  <c r="L63" i="38"/>
  <c r="C51" i="38"/>
  <c r="W63" i="38"/>
  <c r="J51" i="37"/>
  <c r="E51" i="37"/>
  <c r="W57" i="37"/>
  <c r="N79" i="39"/>
  <c r="H51" i="37"/>
  <c r="T78" i="38"/>
  <c r="R51" i="37"/>
  <c r="T80" i="38"/>
  <c r="F79" i="38"/>
  <c r="M51" i="37"/>
  <c r="N79" i="38"/>
  <c r="H80" i="38"/>
  <c r="P51" i="37"/>
  <c r="P80" i="38"/>
  <c r="W51" i="37"/>
  <c r="F63" i="37"/>
  <c r="T78" i="39"/>
  <c r="N63" i="37"/>
  <c r="E79" i="37"/>
  <c r="U51" i="37"/>
  <c r="S63" i="37"/>
  <c r="M79" i="37"/>
  <c r="V63" i="37"/>
  <c r="W80" i="37"/>
  <c r="H80" i="39"/>
  <c r="F60" i="37"/>
  <c r="W63" i="37"/>
  <c r="B51" i="37"/>
  <c r="I60" i="37"/>
  <c r="D80" i="38"/>
  <c r="M60" i="37"/>
  <c r="E80" i="38"/>
  <c r="N60" i="37"/>
  <c r="F79" i="39"/>
  <c r="K78" i="39"/>
  <c r="Q60" i="37"/>
  <c r="V79" i="39"/>
  <c r="B57" i="37"/>
  <c r="V60" i="37"/>
  <c r="B78" i="39"/>
  <c r="N80" i="39"/>
  <c r="G51" i="37"/>
  <c r="G57" i="37"/>
  <c r="C79" i="38"/>
  <c r="J57" i="37"/>
  <c r="D78" i="39"/>
  <c r="E122" i="4"/>
  <c r="W30" i="4"/>
  <c r="L148" i="4"/>
  <c r="K148" i="4"/>
  <c r="N148" i="4"/>
  <c r="R148" i="4"/>
  <c r="C148" i="4"/>
  <c r="S148" i="4"/>
  <c r="E148" i="4"/>
  <c r="T148" i="4"/>
  <c r="V148" i="4"/>
  <c r="B122" i="4"/>
  <c r="H148" i="4"/>
  <c r="T121" i="4"/>
  <c r="T51" i="35"/>
  <c r="P57" i="35"/>
  <c r="F51" i="35"/>
  <c r="R51" i="35"/>
  <c r="M51" i="35"/>
  <c r="C51" i="35"/>
  <c r="N51" i="35"/>
  <c r="D51" i="35"/>
  <c r="C79" i="35"/>
  <c r="B51" i="35"/>
  <c r="I78" i="35"/>
  <c r="D63" i="35"/>
  <c r="U51" i="35"/>
  <c r="V51" i="35"/>
  <c r="L51" i="35"/>
  <c r="S79" i="35"/>
  <c r="L51" i="34"/>
  <c r="M51" i="34"/>
  <c r="T51" i="34"/>
  <c r="J51" i="34"/>
  <c r="K51" i="34"/>
  <c r="H51" i="34"/>
  <c r="R51" i="34"/>
  <c r="S51" i="34"/>
  <c r="D79" i="34"/>
  <c r="D51" i="34"/>
  <c r="P51" i="34"/>
  <c r="O57" i="34"/>
  <c r="E51" i="34"/>
  <c r="W57" i="34"/>
  <c r="P79" i="34"/>
  <c r="N80" i="34"/>
  <c r="V80" i="34"/>
  <c r="K80" i="33"/>
  <c r="S79" i="34"/>
  <c r="I51" i="33"/>
  <c r="T51" i="33"/>
  <c r="J51" i="33"/>
  <c r="N80" i="33"/>
  <c r="U80" i="33"/>
  <c r="I63" i="33"/>
  <c r="J78" i="35"/>
  <c r="C60" i="33"/>
  <c r="K63" i="33"/>
  <c r="B78" i="33"/>
  <c r="J79" i="35"/>
  <c r="F57" i="33"/>
  <c r="I60" i="33"/>
  <c r="R63" i="33"/>
  <c r="I78" i="33"/>
  <c r="N80" i="35"/>
  <c r="K79" i="35"/>
  <c r="J78" i="33"/>
  <c r="C79" i="34"/>
  <c r="I79" i="35"/>
  <c r="T79" i="35"/>
  <c r="H57" i="33"/>
  <c r="L60" i="33"/>
  <c r="J80" i="34"/>
  <c r="D51" i="33"/>
  <c r="M57" i="33"/>
  <c r="Q60" i="33"/>
  <c r="Q78" i="33"/>
  <c r="K80" i="34"/>
  <c r="T80" i="35"/>
  <c r="N57" i="33"/>
  <c r="S60" i="33"/>
  <c r="U80" i="35"/>
  <c r="M80" i="34"/>
  <c r="G78" i="35"/>
  <c r="P57" i="33"/>
  <c r="H79" i="34"/>
  <c r="H78" i="35"/>
  <c r="U57" i="33"/>
  <c r="D79" i="33"/>
  <c r="I79" i="34"/>
  <c r="V57" i="33"/>
  <c r="B78" i="34"/>
  <c r="V80" i="35"/>
  <c r="K79" i="34"/>
  <c r="J78" i="34"/>
  <c r="Q79" i="35"/>
  <c r="L79" i="33"/>
  <c r="F78" i="34"/>
  <c r="R80" i="34"/>
  <c r="R78" i="34"/>
  <c r="R79" i="35"/>
  <c r="L51" i="33"/>
  <c r="B51" i="33"/>
  <c r="G78" i="34"/>
  <c r="S80" i="34"/>
  <c r="S79" i="33"/>
  <c r="D147" i="4"/>
  <c r="P147" i="4"/>
  <c r="F147" i="4"/>
  <c r="C121" i="4"/>
  <c r="C147" i="4"/>
  <c r="R147" i="4"/>
  <c r="T147" i="4"/>
  <c r="K147" i="4"/>
  <c r="D121" i="4"/>
  <c r="N147" i="4"/>
  <c r="B147" i="4"/>
  <c r="F121" i="4"/>
  <c r="B84" i="31"/>
  <c r="N84" i="31"/>
  <c r="H90" i="31"/>
  <c r="T99" i="31"/>
  <c r="L119" i="31"/>
  <c r="V105" i="31"/>
  <c r="S84" i="31"/>
  <c r="M120" i="4"/>
  <c r="Q84" i="31"/>
  <c r="P120" i="4"/>
  <c r="Q120" i="4"/>
  <c r="E84" i="31"/>
  <c r="J94" i="31"/>
  <c r="R94" i="31"/>
  <c r="F122" i="30"/>
  <c r="P84" i="30"/>
  <c r="L122" i="30"/>
  <c r="S119" i="30"/>
  <c r="R105" i="30"/>
  <c r="F120" i="30"/>
  <c r="T84" i="30"/>
  <c r="B84" i="30"/>
  <c r="N84" i="30"/>
  <c r="B90" i="30"/>
  <c r="D90" i="30"/>
  <c r="G119" i="30"/>
  <c r="D84" i="30"/>
  <c r="J84" i="30"/>
  <c r="V84" i="30"/>
  <c r="I84" i="30"/>
  <c r="N120" i="30"/>
  <c r="K119" i="30"/>
  <c r="Q120" i="30"/>
  <c r="H84" i="30"/>
  <c r="H99" i="30"/>
  <c r="L84" i="30"/>
  <c r="R84" i="30"/>
  <c r="Q84" i="30"/>
  <c r="O105" i="29"/>
  <c r="D122" i="29"/>
  <c r="P119" i="30"/>
  <c r="E122" i="29"/>
  <c r="H123" i="30"/>
  <c r="M122" i="29"/>
  <c r="P123" i="30"/>
  <c r="F84" i="29"/>
  <c r="O119" i="29"/>
  <c r="B94" i="29"/>
  <c r="F123" i="29"/>
  <c r="F94" i="29"/>
  <c r="N123" i="29"/>
  <c r="V120" i="31"/>
  <c r="W84" i="29"/>
  <c r="P119" i="31"/>
  <c r="F123" i="31"/>
  <c r="N84" i="29"/>
  <c r="V94" i="29"/>
  <c r="D122" i="31"/>
  <c r="B90" i="29"/>
  <c r="W94" i="29"/>
  <c r="T120" i="30"/>
  <c r="B120" i="31"/>
  <c r="N123" i="31"/>
  <c r="K84" i="29"/>
  <c r="V84" i="29"/>
  <c r="Q90" i="29"/>
  <c r="V120" i="30"/>
  <c r="F123" i="30"/>
  <c r="R90" i="29"/>
  <c r="W90" i="29"/>
  <c r="G84" i="29"/>
  <c r="R119" i="30"/>
  <c r="F120" i="31"/>
  <c r="L122" i="31"/>
  <c r="Q99" i="29"/>
  <c r="D122" i="30"/>
  <c r="N146" i="4"/>
  <c r="P146" i="4"/>
  <c r="R146" i="4"/>
  <c r="D146" i="4"/>
  <c r="V146" i="4"/>
  <c r="W146" i="4"/>
  <c r="I146" i="4"/>
  <c r="W120" i="4"/>
  <c r="K110" i="27"/>
  <c r="L110" i="27"/>
  <c r="L118" i="4"/>
  <c r="R98" i="27"/>
  <c r="H126" i="27"/>
  <c r="H98" i="27"/>
  <c r="I126" i="27"/>
  <c r="D98" i="27"/>
  <c r="S110" i="27"/>
  <c r="K126" i="27"/>
  <c r="E98" i="27"/>
  <c r="T110" i="27"/>
  <c r="G98" i="27"/>
  <c r="P57" i="24"/>
  <c r="P116" i="4" s="1"/>
  <c r="Q57" i="24"/>
  <c r="Q116" i="4" s="1"/>
  <c r="P126" i="27"/>
  <c r="F126" i="27"/>
  <c r="Q126" i="27"/>
  <c r="P110" i="27"/>
  <c r="L98" i="27"/>
  <c r="B98" i="27"/>
  <c r="S126" i="27"/>
  <c r="M98" i="27"/>
  <c r="F110" i="27"/>
  <c r="D75" i="24"/>
  <c r="D172" i="4" s="1"/>
  <c r="N98" i="27"/>
  <c r="K76" i="24"/>
  <c r="K173" i="4" s="1"/>
  <c r="O98" i="27"/>
  <c r="B110" i="27"/>
  <c r="C110" i="27"/>
  <c r="U152" i="27"/>
  <c r="D110" i="27"/>
  <c r="E110" i="27"/>
  <c r="I75" i="24"/>
  <c r="I172" i="4" s="1"/>
  <c r="T98" i="27"/>
  <c r="J98" i="27"/>
  <c r="U98" i="27"/>
  <c r="N110" i="27"/>
  <c r="L75" i="24"/>
  <c r="L172" i="4" s="1"/>
  <c r="V98" i="27"/>
  <c r="W98" i="27"/>
  <c r="J110" i="27"/>
  <c r="C98" i="26"/>
  <c r="M126" i="26"/>
  <c r="D98" i="26"/>
  <c r="R110" i="26"/>
  <c r="N126" i="26"/>
  <c r="I98" i="26"/>
  <c r="W110" i="26"/>
  <c r="M110" i="26"/>
  <c r="K98" i="26"/>
  <c r="U126" i="26"/>
  <c r="L98" i="26"/>
  <c r="V126" i="26"/>
  <c r="U98" i="26"/>
  <c r="B110" i="26"/>
  <c r="Q98" i="26"/>
  <c r="U110" i="26"/>
  <c r="S98" i="26"/>
  <c r="S126" i="26"/>
  <c r="T98" i="26"/>
  <c r="G110" i="26"/>
  <c r="H110" i="26"/>
  <c r="E126" i="26"/>
  <c r="J110" i="26"/>
  <c r="F126" i="26"/>
  <c r="H126" i="26"/>
  <c r="E98" i="26"/>
  <c r="O110" i="26"/>
  <c r="E110" i="26"/>
  <c r="I110" i="25"/>
  <c r="J156" i="25"/>
  <c r="D110" i="25"/>
  <c r="I143" i="27"/>
  <c r="U153" i="27"/>
  <c r="V98" i="25"/>
  <c r="E110" i="25"/>
  <c r="C126" i="25"/>
  <c r="L156" i="25"/>
  <c r="Q142" i="4"/>
  <c r="U98" i="25"/>
  <c r="S110" i="25"/>
  <c r="D77" i="24"/>
  <c r="D174" i="4" s="1"/>
  <c r="T98" i="25"/>
  <c r="I136" i="25"/>
  <c r="B126" i="25"/>
  <c r="Q156" i="25"/>
  <c r="Q143" i="4"/>
  <c r="I105" i="25"/>
  <c r="C152" i="26"/>
  <c r="O154" i="26"/>
  <c r="H98" i="25"/>
  <c r="Q110" i="25"/>
  <c r="K122" i="25"/>
  <c r="K126" i="25"/>
  <c r="E72" i="4"/>
  <c r="R105" i="25"/>
  <c r="N110" i="25"/>
  <c r="L122" i="25"/>
  <c r="C152" i="25"/>
  <c r="U156" i="25"/>
  <c r="G98" i="25"/>
  <c r="K152" i="25"/>
  <c r="V110" i="25"/>
  <c r="H126" i="25"/>
  <c r="E153" i="27"/>
  <c r="R98" i="25"/>
  <c r="I126" i="25"/>
  <c r="E153" i="25"/>
  <c r="J126" i="25"/>
  <c r="M153" i="25"/>
  <c r="U153" i="25"/>
  <c r="K152" i="26"/>
  <c r="W154" i="26"/>
  <c r="K152" i="27"/>
  <c r="T110" i="25"/>
  <c r="D98" i="25"/>
  <c r="S126" i="25"/>
  <c r="O154" i="25"/>
  <c r="T126" i="25"/>
  <c r="W154" i="25"/>
  <c r="M110" i="25"/>
  <c r="B156" i="25"/>
  <c r="E145" i="4"/>
  <c r="S72" i="4"/>
  <c r="S145" i="4" s="1"/>
  <c r="H71" i="4"/>
  <c r="H144" i="4" s="1"/>
  <c r="T72" i="4"/>
  <c r="T145" i="4" s="1"/>
  <c r="S98" i="25"/>
  <c r="P126" i="25"/>
  <c r="F126" i="25"/>
  <c r="Q126" i="25"/>
  <c r="M98" i="25"/>
  <c r="G116" i="25"/>
  <c r="F71" i="4"/>
  <c r="F144" i="4" s="1"/>
  <c r="L72" i="4"/>
  <c r="L145" i="4" s="1"/>
  <c r="E69" i="24"/>
  <c r="C52" i="24"/>
  <c r="J57" i="24"/>
  <c r="J116" i="4" s="1"/>
  <c r="H52" i="24"/>
  <c r="E52" i="24"/>
  <c r="E136" i="25"/>
  <c r="S52" i="24"/>
  <c r="N57" i="24"/>
  <c r="N116" i="4" s="1"/>
  <c r="T57" i="24"/>
  <c r="T116" i="4" s="1"/>
  <c r="Q136" i="25"/>
  <c r="S156" i="25"/>
  <c r="T156" i="25"/>
  <c r="S143" i="4"/>
  <c r="J76" i="24"/>
  <c r="J173" i="4" s="1"/>
  <c r="P77" i="24"/>
  <c r="P174" i="4" s="1"/>
  <c r="R57" i="24"/>
  <c r="R116" i="4" s="1"/>
  <c r="G145" i="4"/>
  <c r="J145" i="4"/>
  <c r="B30" i="4"/>
  <c r="T144" i="4"/>
  <c r="F75" i="24"/>
  <c r="F172" i="4" s="1"/>
  <c r="R77" i="24"/>
  <c r="R174" i="4" s="1"/>
  <c r="S57" i="24"/>
  <c r="S116" i="4" s="1"/>
  <c r="S77" i="24"/>
  <c r="S174" i="4" s="1"/>
  <c r="P143" i="4"/>
  <c r="V144" i="4"/>
  <c r="R117" i="4"/>
  <c r="H75" i="24"/>
  <c r="H172" i="4" s="1"/>
  <c r="N76" i="24"/>
  <c r="N173" i="4" s="1"/>
  <c r="U57" i="24"/>
  <c r="U116" i="4" s="1"/>
  <c r="I156" i="25"/>
  <c r="U77" i="24"/>
  <c r="U174" i="4" s="1"/>
  <c r="V57" i="24"/>
  <c r="V116" i="4" s="1"/>
  <c r="E75" i="24"/>
  <c r="E172" i="4" s="1"/>
  <c r="S144" i="4"/>
  <c r="E144" i="4"/>
  <c r="R143" i="4"/>
  <c r="P76" i="24"/>
  <c r="P173" i="4" s="1"/>
  <c r="I67" i="24"/>
  <c r="V143" i="4"/>
  <c r="C143" i="4"/>
  <c r="O145" i="4"/>
  <c r="G30" i="4"/>
  <c r="C72" i="4"/>
  <c r="C145" i="4" s="1"/>
  <c r="Q76" i="24"/>
  <c r="Q173" i="4" s="1"/>
  <c r="R156" i="25"/>
  <c r="T143" i="4"/>
  <c r="D145" i="4"/>
  <c r="M75" i="24"/>
  <c r="M172" i="4" s="1"/>
  <c r="S76" i="24"/>
  <c r="S173" i="4" s="1"/>
  <c r="D57" i="24"/>
  <c r="D116" i="4" s="1"/>
  <c r="V67" i="24"/>
  <c r="Q75" i="24"/>
  <c r="Q172" i="4" s="1"/>
  <c r="R145" i="4"/>
  <c r="V70" i="4"/>
  <c r="N75" i="24"/>
  <c r="N172" i="4" s="1"/>
  <c r="C68" i="24"/>
  <c r="C156" i="25"/>
  <c r="F143" i="4"/>
  <c r="M144" i="4"/>
  <c r="W70" i="4"/>
  <c r="W143" i="4" s="1"/>
  <c r="U52" i="24"/>
  <c r="H68" i="24"/>
  <c r="B76" i="24"/>
  <c r="B173" i="4" s="1"/>
  <c r="T136" i="25"/>
  <c r="D156" i="25"/>
  <c r="B71" i="4"/>
  <c r="B144" i="4" s="1"/>
  <c r="H72" i="4"/>
  <c r="H145" i="4" s="1"/>
  <c r="P75" i="24"/>
  <c r="P172" i="4" s="1"/>
  <c r="V76" i="24"/>
  <c r="V173" i="4" s="1"/>
  <c r="K68" i="24"/>
  <c r="E156" i="25"/>
  <c r="C71" i="4"/>
  <c r="C144" i="4" s="1"/>
  <c r="B57" i="24"/>
  <c r="B116" i="4" s="1"/>
  <c r="P144" i="4"/>
  <c r="B77" i="24"/>
  <c r="B174" i="4" s="1"/>
  <c r="C57" i="24"/>
  <c r="C116" i="4" s="1"/>
  <c r="S68" i="24"/>
  <c r="R76" i="24"/>
  <c r="R173" i="4" s="1"/>
  <c r="N48" i="23"/>
  <c r="N61" i="20" s="1"/>
  <c r="N114" i="4" s="1"/>
  <c r="U48" i="23"/>
  <c r="I48" i="23"/>
  <c r="I61" i="20" s="1"/>
  <c r="I114" i="4" s="1"/>
  <c r="M61" i="20"/>
  <c r="M114" i="4" s="1"/>
  <c r="J48" i="23"/>
  <c r="J61" i="20" s="1"/>
  <c r="Q48" i="23"/>
  <c r="Q61" i="20" s="1"/>
  <c r="Q114" i="4" s="1"/>
  <c r="R48" i="23"/>
  <c r="R61" i="20" s="1"/>
  <c r="E99" i="23"/>
  <c r="E62" i="20" s="1"/>
  <c r="E115" i="4" s="1"/>
  <c r="F99" i="23"/>
  <c r="M99" i="23"/>
  <c r="M62" i="20" s="1"/>
  <c r="M115" i="4" s="1"/>
  <c r="N99" i="23"/>
  <c r="U99" i="23"/>
  <c r="U57" i="20" s="1"/>
  <c r="U56" i="20" s="1"/>
  <c r="V99" i="23"/>
  <c r="V62" i="20" s="1"/>
  <c r="V115" i="4" s="1"/>
  <c r="B5" i="23"/>
  <c r="E5" i="23"/>
  <c r="R77" i="20"/>
  <c r="R168" i="4" s="1"/>
  <c r="V57" i="20"/>
  <c r="F5" i="23"/>
  <c r="I5" i="23"/>
  <c r="Q60" i="20"/>
  <c r="Q113" i="4" s="1"/>
  <c r="J5" i="23"/>
  <c r="R60" i="20"/>
  <c r="R113" i="4" s="1"/>
  <c r="E48" i="23"/>
  <c r="B48" i="23"/>
  <c r="B61" i="20" s="1"/>
  <c r="U60" i="20"/>
  <c r="U113" i="4" s="1"/>
  <c r="N5" i="23"/>
  <c r="F48" i="23"/>
  <c r="F132" i="22"/>
  <c r="D165" i="22"/>
  <c r="J165" i="22"/>
  <c r="C132" i="22"/>
  <c r="W146" i="22"/>
  <c r="E165" i="22"/>
  <c r="K165" i="22"/>
  <c r="B146" i="22"/>
  <c r="H146" i="22"/>
  <c r="H165" i="22"/>
  <c r="K132" i="22"/>
  <c r="C146" i="22"/>
  <c r="I146" i="22"/>
  <c r="I165" i="22"/>
  <c r="D132" i="22"/>
  <c r="E132" i="22"/>
  <c r="N132" i="22"/>
  <c r="F146" i="22"/>
  <c r="L165" i="22"/>
  <c r="R165" i="22"/>
  <c r="G146" i="22"/>
  <c r="M165" i="22"/>
  <c r="S165" i="22"/>
  <c r="J146" i="22"/>
  <c r="P146" i="22"/>
  <c r="P165" i="22"/>
  <c r="S132" i="22"/>
  <c r="K146" i="22"/>
  <c r="Q146" i="22"/>
  <c r="Q165" i="22"/>
  <c r="L132" i="22"/>
  <c r="M132" i="22"/>
  <c r="V132" i="22"/>
  <c r="N146" i="22"/>
  <c r="T165" i="22"/>
  <c r="O146" i="22"/>
  <c r="U165" i="22"/>
  <c r="R146" i="22"/>
  <c r="B165" i="22"/>
  <c r="S146" i="22"/>
  <c r="C165" i="22"/>
  <c r="T132" i="22"/>
  <c r="D165" i="21"/>
  <c r="M67" i="4"/>
  <c r="H146" i="21"/>
  <c r="G141" i="4"/>
  <c r="C201" i="22"/>
  <c r="O203" i="22"/>
  <c r="N165" i="21"/>
  <c r="I132" i="21"/>
  <c r="D141" i="21"/>
  <c r="D132" i="21" s="1"/>
  <c r="S160" i="21"/>
  <c r="M202" i="22"/>
  <c r="C213" i="22"/>
  <c r="L132" i="21"/>
  <c r="L165" i="21"/>
  <c r="B165" i="21"/>
  <c r="D146" i="21"/>
  <c r="T67" i="4"/>
  <c r="Q141" i="21"/>
  <c r="Q132" i="21" s="1"/>
  <c r="E146" i="21"/>
  <c r="U183" i="21"/>
  <c r="E157" i="21"/>
  <c r="K201" i="22"/>
  <c r="W203" i="22"/>
  <c r="V132" i="21"/>
  <c r="U141" i="21"/>
  <c r="P165" i="21"/>
  <c r="V165" i="21"/>
  <c r="H213" i="22"/>
  <c r="N146" i="21"/>
  <c r="M157" i="21"/>
  <c r="T51" i="20"/>
  <c r="T65" i="4" s="1"/>
  <c r="I146" i="21"/>
  <c r="R157" i="21"/>
  <c r="J146" i="21"/>
  <c r="F139" i="4"/>
  <c r="M140" i="4"/>
  <c r="E71" i="20"/>
  <c r="U157" i="21"/>
  <c r="S165" i="21"/>
  <c r="I192" i="22"/>
  <c r="U202" i="22"/>
  <c r="K213" i="22"/>
  <c r="Q66" i="4"/>
  <c r="F71" i="20"/>
  <c r="T132" i="21"/>
  <c r="Q146" i="21"/>
  <c r="T165" i="21"/>
  <c r="P140" i="4"/>
  <c r="T66" i="4"/>
  <c r="T139" i="4" s="1"/>
  <c r="M68" i="4"/>
  <c r="M141" i="4" s="1"/>
  <c r="L146" i="21"/>
  <c r="B146" i="21"/>
  <c r="I211" i="21"/>
  <c r="W141" i="4"/>
  <c r="M146" i="21"/>
  <c r="Q211" i="21"/>
  <c r="K139" i="4"/>
  <c r="P132" i="21"/>
  <c r="G51" i="20"/>
  <c r="G65" i="4" s="1"/>
  <c r="G138" i="4" s="1"/>
  <c r="E79" i="20"/>
  <c r="E170" i="4" s="1"/>
  <c r="H165" i="21"/>
  <c r="N139" i="4"/>
  <c r="U140" i="4"/>
  <c r="R146" i="21"/>
  <c r="Q165" i="21"/>
  <c r="Q192" i="22"/>
  <c r="G203" i="22"/>
  <c r="S213" i="22"/>
  <c r="F165" i="21"/>
  <c r="R165" i="21"/>
  <c r="F171" i="21"/>
  <c r="T146" i="21"/>
  <c r="U171" i="21"/>
  <c r="W68" i="4"/>
  <c r="U146" i="21"/>
  <c r="V171" i="21"/>
  <c r="T138" i="4"/>
  <c r="B42" i="4"/>
  <c r="U51" i="20"/>
  <c r="F67" i="4"/>
  <c r="F140" i="4" s="1"/>
  <c r="L68" i="4"/>
  <c r="E183" i="21"/>
  <c r="I183" i="23"/>
  <c r="I139" i="4"/>
  <c r="F51" i="20"/>
  <c r="D183" i="23"/>
  <c r="J194" i="21"/>
  <c r="L140" i="4"/>
  <c r="D183" i="21"/>
  <c r="B194" i="21"/>
  <c r="H66" i="4"/>
  <c r="H139" i="4" s="1"/>
  <c r="N67" i="4"/>
  <c r="N140" i="4" s="1"/>
  <c r="W205" i="23"/>
  <c r="C39" i="4"/>
  <c r="J139" i="4"/>
  <c r="V141" i="4"/>
  <c r="N51" i="20"/>
  <c r="N183" i="21"/>
  <c r="L183" i="23"/>
  <c r="O51" i="20"/>
  <c r="O65" i="4" s="1"/>
  <c r="O138" i="4" s="1"/>
  <c r="L139" i="4"/>
  <c r="P51" i="20"/>
  <c r="P65" i="4" s="1"/>
  <c r="P138" i="4" s="1"/>
  <c r="M183" i="21"/>
  <c r="H183" i="23"/>
  <c r="U71" i="20"/>
  <c r="L183" i="21"/>
  <c r="C51" i="20"/>
  <c r="C65" i="4" s="1"/>
  <c r="Q183" i="23"/>
  <c r="V56" i="20"/>
  <c r="M59" i="20"/>
  <c r="M112" i="4" s="1"/>
  <c r="V183" i="21"/>
  <c r="T183" i="23"/>
  <c r="T30" i="4"/>
  <c r="T140" i="4"/>
  <c r="Q139" i="4"/>
  <c r="R66" i="4"/>
  <c r="R139" i="4" s="1"/>
  <c r="B68" i="4"/>
  <c r="B141" i="4" s="1"/>
  <c r="V51" i="20"/>
  <c r="J141" i="4"/>
  <c r="J33" i="4"/>
  <c r="L39" i="4"/>
  <c r="S66" i="4"/>
  <c r="S139" i="4" s="1"/>
  <c r="C68" i="4"/>
  <c r="C141" i="4" s="1"/>
  <c r="W51" i="20"/>
  <c r="W65" i="4" s="1"/>
  <c r="W138" i="4" s="1"/>
  <c r="D51" i="20"/>
  <c r="D65" i="4" s="1"/>
  <c r="D138" i="4" s="1"/>
  <c r="F183" i="21"/>
  <c r="P183" i="23"/>
  <c r="E51" i="20"/>
  <c r="G205" i="23"/>
  <c r="V140" i="4"/>
  <c r="E140" i="4"/>
  <c r="U66" i="4"/>
  <c r="V59" i="20"/>
  <c r="V112" i="4" s="1"/>
  <c r="V66" i="4"/>
  <c r="V139" i="4" s="1"/>
  <c r="L51" i="20"/>
  <c r="L65" i="4" s="1"/>
  <c r="L138" i="4" s="1"/>
  <c r="I69" i="20"/>
  <c r="T183" i="21"/>
  <c r="R194" i="21"/>
  <c r="H140" i="4"/>
  <c r="M51" i="20"/>
  <c r="M65" i="4" s="1"/>
  <c r="M138" i="4" s="1"/>
  <c r="P69" i="20"/>
  <c r="S191" i="19"/>
  <c r="S188" i="19"/>
  <c r="S184" i="19"/>
  <c r="S81" i="16"/>
  <c r="S110" i="4" s="1"/>
  <c r="S187" i="19"/>
  <c r="S183" i="19"/>
  <c r="O165" i="19"/>
  <c r="O80" i="16"/>
  <c r="O109" i="4" s="1"/>
  <c r="O168" i="19"/>
  <c r="O167" i="19"/>
  <c r="P172" i="19"/>
  <c r="P80" i="16"/>
  <c r="P109" i="4" s="1"/>
  <c r="U229" i="19"/>
  <c r="U81" i="16"/>
  <c r="U110" i="4" s="1"/>
  <c r="U184" i="19"/>
  <c r="U191" i="19"/>
  <c r="V185" i="19"/>
  <c r="V81" i="16"/>
  <c r="V110" i="4" s="1"/>
  <c r="R165" i="19"/>
  <c r="R80" i="16"/>
  <c r="R109" i="4" s="1"/>
  <c r="R169" i="19"/>
  <c r="S165" i="19"/>
  <c r="S77" i="16"/>
  <c r="S76" i="16" s="1"/>
  <c r="S173" i="19"/>
  <c r="S80" i="16"/>
  <c r="S109" i="4" s="1"/>
  <c r="W173" i="19"/>
  <c r="W169" i="19"/>
  <c r="W165" i="19"/>
  <c r="W167" i="19"/>
  <c r="W80" i="16"/>
  <c r="W109" i="4" s="1"/>
  <c r="W176" i="19"/>
  <c r="C187" i="19"/>
  <c r="C81" i="16"/>
  <c r="C110" i="4" s="1"/>
  <c r="E229" i="19"/>
  <c r="E188" i="19"/>
  <c r="E192" i="19"/>
  <c r="E187" i="19"/>
  <c r="E191" i="19"/>
  <c r="E183" i="19"/>
  <c r="E81" i="16"/>
  <c r="E110" i="4" s="1"/>
  <c r="K79" i="16"/>
  <c r="K108" i="4" s="1"/>
  <c r="K109" i="4"/>
  <c r="K102" i="16"/>
  <c r="K165" i="4" s="1"/>
  <c r="K110" i="4"/>
  <c r="L187" i="19"/>
  <c r="L191" i="19"/>
  <c r="L81" i="16"/>
  <c r="L110" i="4" s="1"/>
  <c r="M229" i="19"/>
  <c r="M187" i="19"/>
  <c r="M81" i="16"/>
  <c r="M110" i="4" s="1"/>
  <c r="M183" i="19"/>
  <c r="N192" i="19"/>
  <c r="N81" i="16"/>
  <c r="N102" i="16" s="1"/>
  <c r="N165" i="4" s="1"/>
  <c r="J165" i="19"/>
  <c r="J80" i="16"/>
  <c r="J109" i="4" s="1"/>
  <c r="J169" i="19"/>
  <c r="J173" i="19"/>
  <c r="B197" i="19"/>
  <c r="L190" i="19"/>
  <c r="W103" i="16"/>
  <c r="W166" i="4" s="1"/>
  <c r="K197" i="19"/>
  <c r="O171" i="19"/>
  <c r="F197" i="19"/>
  <c r="G169" i="19"/>
  <c r="H173" i="19"/>
  <c r="G197" i="19"/>
  <c r="T102" i="16"/>
  <c r="T165" i="4" s="1"/>
  <c r="I165" i="19"/>
  <c r="I169" i="19"/>
  <c r="I197" i="19"/>
  <c r="E184" i="19"/>
  <c r="J197" i="19"/>
  <c r="G184" i="19"/>
  <c r="T190" i="19"/>
  <c r="U190" i="19"/>
  <c r="S197" i="19"/>
  <c r="N197" i="19"/>
  <c r="Q197" i="19"/>
  <c r="R197" i="19"/>
  <c r="C102" i="16"/>
  <c r="C165" i="4" s="1"/>
  <c r="G80" i="16"/>
  <c r="K103" i="16"/>
  <c r="K166" i="4" s="1"/>
  <c r="H80" i="16"/>
  <c r="H109" i="4" s="1"/>
  <c r="G77" i="16"/>
  <c r="G76" i="16" s="1"/>
  <c r="I80" i="16"/>
  <c r="I109" i="4" s="1"/>
  <c r="V197" i="19"/>
  <c r="K77" i="16"/>
  <c r="K76" i="16" s="1"/>
  <c r="D190" i="19"/>
  <c r="O103" i="16"/>
  <c r="O166" i="4" s="1"/>
  <c r="E190" i="19"/>
  <c r="C197" i="19"/>
  <c r="G176" i="19"/>
  <c r="I176" i="19"/>
  <c r="B164" i="18"/>
  <c r="B97" i="16"/>
  <c r="B172" i="18"/>
  <c r="B168" i="18"/>
  <c r="T178" i="18"/>
  <c r="D96" i="16"/>
  <c r="U178" i="18"/>
  <c r="J197" i="18"/>
  <c r="V178" i="18"/>
  <c r="E197" i="18"/>
  <c r="F197" i="18"/>
  <c r="D5" i="18"/>
  <c r="H197" i="18"/>
  <c r="I178" i="18"/>
  <c r="R197" i="18"/>
  <c r="H178" i="18"/>
  <c r="M197" i="18"/>
  <c r="C97" i="16"/>
  <c r="N197" i="18"/>
  <c r="D178" i="18"/>
  <c r="E178" i="18"/>
  <c r="P197" i="18"/>
  <c r="F178" i="18"/>
  <c r="P178" i="18"/>
  <c r="Q190" i="18"/>
  <c r="U197" i="18"/>
  <c r="V197" i="18"/>
  <c r="L178" i="18"/>
  <c r="M178" i="18"/>
  <c r="B197" i="18"/>
  <c r="N178" i="18"/>
  <c r="P64" i="4"/>
  <c r="P137" i="4" s="1"/>
  <c r="N90" i="16"/>
  <c r="M170" i="17"/>
  <c r="E209" i="17"/>
  <c r="V217" i="17"/>
  <c r="P171" i="17"/>
  <c r="L209" i="17"/>
  <c r="M209" i="17"/>
  <c r="I223" i="18"/>
  <c r="B5" i="17"/>
  <c r="F197" i="17"/>
  <c r="G235" i="18"/>
  <c r="H63" i="4"/>
  <c r="H136" i="4" s="1"/>
  <c r="I63" i="4"/>
  <c r="J63" i="4"/>
  <c r="J136" i="4" s="1"/>
  <c r="T92" i="16"/>
  <c r="E174" i="17"/>
  <c r="M178" i="17"/>
  <c r="C178" i="17"/>
  <c r="G197" i="17"/>
  <c r="H175" i="17"/>
  <c r="T235" i="18"/>
  <c r="H184" i="17"/>
  <c r="O93" i="16"/>
  <c r="R166" i="18"/>
  <c r="N5" i="17"/>
  <c r="W235" i="18"/>
  <c r="M248" i="18"/>
  <c r="F102" i="16"/>
  <c r="F165" i="4" s="1"/>
  <c r="P5" i="17"/>
  <c r="F161" i="17"/>
  <c r="R226" i="18"/>
  <c r="U5" i="17"/>
  <c r="H161" i="17"/>
  <c r="V184" i="17"/>
  <c r="F178" i="17"/>
  <c r="B190" i="17"/>
  <c r="E197" i="17"/>
  <c r="W184" i="17"/>
  <c r="F190" i="17"/>
  <c r="U226" i="18"/>
  <c r="F96" i="16"/>
  <c r="H163" i="17"/>
  <c r="I190" i="17"/>
  <c r="J5" i="18"/>
  <c r="S246" i="18"/>
  <c r="H164" i="17"/>
  <c r="J190" i="17"/>
  <c r="H248" i="17"/>
  <c r="K5" i="18"/>
  <c r="K175" i="18" s="1"/>
  <c r="T63" i="4"/>
  <c r="T136" i="4" s="1"/>
  <c r="H96" i="16"/>
  <c r="M164" i="17"/>
  <c r="L190" i="17"/>
  <c r="L5" i="18"/>
  <c r="E53" i="16"/>
  <c r="E62" i="4" s="1"/>
  <c r="M165" i="17"/>
  <c r="D197" i="17"/>
  <c r="R5" i="18"/>
  <c r="I237" i="18"/>
  <c r="H53" i="16"/>
  <c r="J96" i="16"/>
  <c r="F166" i="17"/>
  <c r="S5" i="18"/>
  <c r="D235" i="18"/>
  <c r="P246" i="18"/>
  <c r="O197" i="17"/>
  <c r="M53" i="16"/>
  <c r="M62" i="4" s="1"/>
  <c r="M135" i="4" s="1"/>
  <c r="V102" i="16"/>
  <c r="V165" i="4" s="1"/>
  <c r="K96" i="16"/>
  <c r="H166" i="17"/>
  <c r="V197" i="17"/>
  <c r="T5" i="18"/>
  <c r="L96" i="16"/>
  <c r="M166" i="17"/>
  <c r="U190" i="17"/>
  <c r="W197" i="17"/>
  <c r="M197" i="17"/>
  <c r="L246" i="17"/>
  <c r="B166" i="18"/>
  <c r="C161" i="18"/>
  <c r="N197" i="17"/>
  <c r="N96" i="16"/>
  <c r="H168" i="17"/>
  <c r="B226" i="18"/>
  <c r="N64" i="4"/>
  <c r="H169" i="17"/>
  <c r="E9" i="4"/>
  <c r="E3" i="4"/>
  <c r="E128" i="4" s="1"/>
  <c r="F9" i="4"/>
  <c r="F3" i="4"/>
  <c r="F128" i="4" s="1"/>
  <c r="M9" i="4"/>
  <c r="M3" i="4"/>
  <c r="M128" i="4" s="1"/>
  <c r="N9" i="4"/>
  <c r="N3" i="4"/>
  <c r="N128" i="4" s="1"/>
  <c r="U229" i="17"/>
  <c r="B63" i="4"/>
  <c r="B136" i="4" s="1"/>
  <c r="H64" i="4"/>
  <c r="H137" i="4" s="1"/>
  <c r="W137" i="4"/>
  <c r="R33" i="4"/>
  <c r="T39" i="4"/>
  <c r="C63" i="4"/>
  <c r="C136" i="4" s="1"/>
  <c r="D102" i="16"/>
  <c r="D165" i="4" s="1"/>
  <c r="J103" i="16"/>
  <c r="J166" i="4" s="1"/>
  <c r="H93" i="16"/>
  <c r="N217" i="17"/>
  <c r="E63" i="4"/>
  <c r="E136" i="4" s="1"/>
  <c r="K64" i="4"/>
  <c r="K137" i="4" s="1"/>
  <c r="L103" i="16"/>
  <c r="L166" i="4" s="1"/>
  <c r="B71" i="16"/>
  <c r="L93" i="16"/>
  <c r="P103" i="16"/>
  <c r="P166" i="4" s="1"/>
  <c r="M103" i="16"/>
  <c r="M166" i="4" s="1"/>
  <c r="N93" i="16"/>
  <c r="B95" i="16"/>
  <c r="U3" i="4"/>
  <c r="U128" i="4" s="1"/>
  <c r="N137" i="4"/>
  <c r="J71" i="16"/>
  <c r="Q71" i="16"/>
  <c r="F90" i="16"/>
  <c r="V93" i="16"/>
  <c r="N110" i="4"/>
  <c r="R103" i="16"/>
  <c r="R166" i="4" s="1"/>
  <c r="R71" i="16"/>
  <c r="W93" i="16"/>
  <c r="U136" i="4"/>
  <c r="L136" i="4"/>
  <c r="W71" i="16"/>
  <c r="T103" i="16"/>
  <c r="T166" i="4" s="1"/>
  <c r="C95" i="16"/>
  <c r="E229" i="17"/>
  <c r="V90" i="16"/>
  <c r="G137" i="4"/>
  <c r="R3" i="4"/>
  <c r="R128" i="4" s="1"/>
  <c r="J137" i="4"/>
  <c r="R136" i="4"/>
  <c r="S63" i="4"/>
  <c r="S136" i="4" s="1"/>
  <c r="U102" i="16"/>
  <c r="U165" i="4" s="1"/>
  <c r="V137" i="4"/>
  <c r="U63" i="4"/>
  <c r="M229" i="17"/>
  <c r="B103" i="16"/>
  <c r="B166" i="4" s="1"/>
  <c r="E102" i="16"/>
  <c r="E165" i="4" s="1"/>
  <c r="P33" i="4"/>
  <c r="C103" i="16"/>
  <c r="C166" i="4" s="1"/>
  <c r="F217" i="17"/>
  <c r="C64" i="4"/>
  <c r="H52" i="16"/>
  <c r="H61" i="4" s="1"/>
  <c r="H134" i="4" s="1"/>
  <c r="D103" i="16"/>
  <c r="D166" i="4" s="1"/>
  <c r="O137" i="4"/>
  <c r="E42" i="4"/>
  <c r="D137" i="4"/>
  <c r="M136" i="4"/>
  <c r="E64" i="4"/>
  <c r="E137" i="4" s="1"/>
  <c r="F103" i="16"/>
  <c r="F166" i="4" s="1"/>
  <c r="U92" i="16"/>
  <c r="Q39" i="4"/>
  <c r="G42" i="4"/>
  <c r="F137" i="4"/>
  <c r="P216" i="15"/>
  <c r="P78" i="12"/>
  <c r="P107" i="4" s="1"/>
  <c r="P71" i="12"/>
  <c r="C187" i="15"/>
  <c r="S76" i="12"/>
  <c r="K34" i="15"/>
  <c r="L171" i="15"/>
  <c r="T78" i="12"/>
  <c r="T107" i="4" s="1"/>
  <c r="Q78" i="12"/>
  <c r="Q107" i="4" s="1"/>
  <c r="Q171" i="15"/>
  <c r="I162" i="15"/>
  <c r="J162" i="15"/>
  <c r="D187" i="15"/>
  <c r="K162" i="15"/>
  <c r="K187" i="15"/>
  <c r="T171" i="15"/>
  <c r="Q214" i="15"/>
  <c r="N162" i="15"/>
  <c r="D162" i="15"/>
  <c r="N187" i="15"/>
  <c r="O162" i="15"/>
  <c r="I187" i="15"/>
  <c r="Q210" i="15"/>
  <c r="Q162" i="15"/>
  <c r="D100" i="12"/>
  <c r="D161" i="4" s="1"/>
  <c r="R162" i="15"/>
  <c r="L187" i="15"/>
  <c r="V105" i="4"/>
  <c r="S162" i="15"/>
  <c r="B106" i="4"/>
  <c r="C106" i="4"/>
  <c r="O187" i="15"/>
  <c r="V187" i="15"/>
  <c r="V162" i="15"/>
  <c r="C171" i="15"/>
  <c r="W162" i="15"/>
  <c r="C181" i="15"/>
  <c r="Q187" i="15"/>
  <c r="H181" i="15"/>
  <c r="D115" i="15"/>
  <c r="K181" i="15"/>
  <c r="F76" i="12"/>
  <c r="F105" i="4" s="1"/>
  <c r="I115" i="15"/>
  <c r="S181" i="15"/>
  <c r="J199" i="15"/>
  <c r="G171" i="15"/>
  <c r="J187" i="15"/>
  <c r="B199" i="15"/>
  <c r="J76" i="12"/>
  <c r="B34" i="15"/>
  <c r="L115" i="15"/>
  <c r="L253" i="15" s="1"/>
  <c r="I171" i="15"/>
  <c r="T187" i="15"/>
  <c r="G78" i="12"/>
  <c r="G107" i="4" s="1"/>
  <c r="C34" i="15"/>
  <c r="W187" i="15"/>
  <c r="B187" i="14"/>
  <c r="T171" i="14"/>
  <c r="T204" i="14"/>
  <c r="L162" i="14"/>
  <c r="W204" i="14"/>
  <c r="M204" i="14"/>
  <c r="N216" i="14"/>
  <c r="U241" i="14"/>
  <c r="U162" i="14"/>
  <c r="P162" i="14"/>
  <c r="V162" i="14"/>
  <c r="E171" i="14"/>
  <c r="Q171" i="14"/>
  <c r="D187" i="14"/>
  <c r="J187" i="14"/>
  <c r="F171" i="14"/>
  <c r="S162" i="14"/>
  <c r="I162" i="14"/>
  <c r="G187" i="14"/>
  <c r="T162" i="14"/>
  <c r="H187" i="14"/>
  <c r="I204" i="14"/>
  <c r="D171" i="14"/>
  <c r="B181" i="14"/>
  <c r="D204" i="14"/>
  <c r="J204" i="14"/>
  <c r="I181" i="14"/>
  <c r="Q187" i="14"/>
  <c r="L187" i="14"/>
  <c r="G251" i="14"/>
  <c r="M171" i="14"/>
  <c r="R187" i="14"/>
  <c r="G204" i="14"/>
  <c r="H171" i="14"/>
  <c r="N171" i="14"/>
  <c r="H204" i="14"/>
  <c r="E162" i="14"/>
  <c r="Q162" i="14"/>
  <c r="R181" i="14"/>
  <c r="O187" i="14"/>
  <c r="E187" i="14"/>
  <c r="F162" i="14"/>
  <c r="P187" i="14"/>
  <c r="Q204" i="14"/>
  <c r="L171" i="14"/>
  <c r="L204" i="14"/>
  <c r="R204" i="14"/>
  <c r="C162" i="14"/>
  <c r="D162" i="14"/>
  <c r="U171" i="14"/>
  <c r="T187" i="14"/>
  <c r="O204" i="14"/>
  <c r="P171" i="14"/>
  <c r="V171" i="14"/>
  <c r="P204" i="14"/>
  <c r="M162" i="14"/>
  <c r="W187" i="14"/>
  <c r="M187" i="14"/>
  <c r="P59" i="4"/>
  <c r="P162" i="13"/>
  <c r="V162" i="13"/>
  <c r="J261" i="13"/>
  <c r="J253" i="13" s="1"/>
  <c r="K261" i="14"/>
  <c r="Q162" i="13"/>
  <c r="B253" i="13"/>
  <c r="R261" i="13"/>
  <c r="R253" i="13" s="1"/>
  <c r="R251" i="15"/>
  <c r="J85" i="12"/>
  <c r="T162" i="13"/>
  <c r="F171" i="13"/>
  <c r="U204" i="13"/>
  <c r="M224" i="13"/>
  <c r="U162" i="13"/>
  <c r="O216" i="13"/>
  <c r="O224" i="13"/>
  <c r="K251" i="14"/>
  <c r="W162" i="13"/>
  <c r="C187" i="13"/>
  <c r="B204" i="13"/>
  <c r="N204" i="13"/>
  <c r="L251" i="14"/>
  <c r="Q224" i="13"/>
  <c r="E171" i="13"/>
  <c r="V233" i="13"/>
  <c r="T261" i="14"/>
  <c r="L87" i="12"/>
  <c r="F181" i="13"/>
  <c r="U261" i="14"/>
  <c r="V98" i="12"/>
  <c r="V159" i="4" s="1"/>
  <c r="M87" i="12"/>
  <c r="G171" i="13"/>
  <c r="J181" i="13"/>
  <c r="T224" i="13"/>
  <c r="F233" i="13"/>
  <c r="P251" i="13"/>
  <c r="P243" i="13" s="1"/>
  <c r="V261" i="14"/>
  <c r="O251" i="14"/>
  <c r="N87" i="12"/>
  <c r="F162" i="13"/>
  <c r="H171" i="13"/>
  <c r="N171" i="13"/>
  <c r="K181" i="13"/>
  <c r="W251" i="14"/>
  <c r="C181" i="13"/>
  <c r="D56" i="4"/>
  <c r="D131" i="4" s="1"/>
  <c r="I171" i="13"/>
  <c r="N181" i="13"/>
  <c r="V224" i="13"/>
  <c r="R181" i="13"/>
  <c r="C204" i="13"/>
  <c r="W224" i="13"/>
  <c r="S251" i="14"/>
  <c r="S181" i="13"/>
  <c r="K187" i="13"/>
  <c r="J204" i="13"/>
  <c r="B224" i="13"/>
  <c r="N224" i="13"/>
  <c r="T251" i="14"/>
  <c r="Q261" i="15"/>
  <c r="E204" i="13"/>
  <c r="H56" i="4"/>
  <c r="H131" i="4" s="1"/>
  <c r="T60" i="4"/>
  <c r="T133" i="4" s="1"/>
  <c r="B89" i="12"/>
  <c r="E162" i="13"/>
  <c r="M171" i="13"/>
  <c r="M187" i="13"/>
  <c r="T261" i="15"/>
  <c r="F56" i="4"/>
  <c r="F131" i="4" s="1"/>
  <c r="R60" i="4"/>
  <c r="D162" i="13"/>
  <c r="L171" i="13"/>
  <c r="I56" i="4"/>
  <c r="I131" i="4" s="1"/>
  <c r="V60" i="4"/>
  <c r="J56" i="4"/>
  <c r="J131" i="4" s="1"/>
  <c r="G162" i="13"/>
  <c r="O171" i="13"/>
  <c r="H204" i="13"/>
  <c r="K56" i="4"/>
  <c r="K131" i="4" s="1"/>
  <c r="G59" i="4"/>
  <c r="H162" i="13"/>
  <c r="N162" i="13"/>
  <c r="P171" i="13"/>
  <c r="V171" i="13"/>
  <c r="F187" i="13"/>
  <c r="C261" i="14"/>
  <c r="I162" i="13"/>
  <c r="Q171" i="13"/>
  <c r="D261" i="14"/>
  <c r="I261" i="14"/>
  <c r="H65" i="12"/>
  <c r="H57" i="4" s="1"/>
  <c r="H132" i="4" s="1"/>
  <c r="K204" i="13"/>
  <c r="E261" i="14"/>
  <c r="Q261" i="14"/>
  <c r="S187" i="13"/>
  <c r="R204" i="13"/>
  <c r="F261" i="14"/>
  <c r="J58" i="4"/>
  <c r="N56" i="4"/>
  <c r="N131" i="4" s="1"/>
  <c r="I59" i="4"/>
  <c r="P56" i="4"/>
  <c r="P131" i="4" s="1"/>
  <c r="J59" i="4"/>
  <c r="M65" i="12"/>
  <c r="M57" i="4" s="1"/>
  <c r="P99" i="12"/>
  <c r="P160" i="4" s="1"/>
  <c r="Q56" i="4"/>
  <c r="Q131" i="4" s="1"/>
  <c r="N65" i="12"/>
  <c r="L162" i="13"/>
  <c r="T171" i="13"/>
  <c r="N199" i="13"/>
  <c r="M204" i="13"/>
  <c r="R56" i="4"/>
  <c r="R131" i="4" s="1"/>
  <c r="R65" i="12"/>
  <c r="E65" i="12"/>
  <c r="E57" i="4" s="1"/>
  <c r="M162" i="13"/>
  <c r="U171" i="13"/>
  <c r="U187" i="13"/>
  <c r="C251" i="14"/>
  <c r="P5" i="4"/>
  <c r="P3" i="4"/>
  <c r="P128" i="4" s="1"/>
  <c r="L5" i="4"/>
  <c r="L3" i="4"/>
  <c r="L128" i="4" s="1"/>
  <c r="H33" i="4"/>
  <c r="L7" i="4"/>
  <c r="R133" i="4"/>
  <c r="J38" i="7"/>
  <c r="L82" i="12"/>
  <c r="O233" i="13"/>
  <c r="V85" i="12"/>
  <c r="V132" i="4"/>
  <c r="B59" i="4"/>
  <c r="H60" i="4"/>
  <c r="W42" i="4"/>
  <c r="G38" i="7"/>
  <c r="P224" i="13"/>
  <c r="B65" i="12"/>
  <c r="B57" i="4" s="1"/>
  <c r="B132" i="4" s="1"/>
  <c r="K38" i="7"/>
  <c r="R105" i="4"/>
  <c r="B233" i="13"/>
  <c r="W133" i="4"/>
  <c r="C56" i="4"/>
  <c r="C131" i="4" s="1"/>
  <c r="F59" i="4"/>
  <c r="L60" i="4"/>
  <c r="L133" i="4" s="1"/>
  <c r="U37" i="12"/>
  <c r="F65" i="12"/>
  <c r="S224" i="13"/>
  <c r="D30" i="4"/>
  <c r="C100" i="12"/>
  <c r="C161" i="4" s="1"/>
  <c r="D97" i="12"/>
  <c r="D158" i="4" s="1"/>
  <c r="U224" i="13"/>
  <c r="W233" i="13"/>
  <c r="B100" i="12"/>
  <c r="B161" i="4" s="1"/>
  <c r="J100" i="12"/>
  <c r="J161" i="4" s="1"/>
  <c r="F253" i="13"/>
  <c r="K31" i="12"/>
  <c r="H100" i="12"/>
  <c r="H161" i="4" s="1"/>
  <c r="H88" i="12"/>
  <c r="L56" i="4"/>
  <c r="L131" i="4" s="1"/>
  <c r="I58" i="4"/>
  <c r="O59" i="4"/>
  <c r="U60" i="4"/>
  <c r="U133" i="4" s="1"/>
  <c r="S38" i="7"/>
  <c r="B37" i="12"/>
  <c r="P101" i="12"/>
  <c r="P162" i="4" s="1"/>
  <c r="K100" i="12"/>
  <c r="K161" i="4" s="1"/>
  <c r="P88" i="12"/>
  <c r="J30" i="4"/>
  <c r="V73" i="12"/>
  <c r="V102" i="4" s="1"/>
  <c r="T101" i="12"/>
  <c r="T162" i="4" s="1"/>
  <c r="L30" i="4"/>
  <c r="B33" i="4"/>
  <c r="V133" i="4"/>
  <c r="O42" i="4"/>
  <c r="V103" i="4"/>
  <c r="Q82" i="12"/>
  <c r="L100" i="12"/>
  <c r="L161" i="4" s="1"/>
  <c r="W3" i="4"/>
  <c r="W128" i="4" s="1"/>
  <c r="G133" i="4"/>
  <c r="J42" i="4"/>
  <c r="P42" i="4"/>
  <c r="R59" i="4"/>
  <c r="R82" i="12"/>
  <c r="W31" i="12"/>
  <c r="E37" i="12"/>
  <c r="C224" i="13"/>
  <c r="D224" i="13"/>
  <c r="J224" i="13"/>
  <c r="D243" i="13"/>
  <c r="B3" i="12"/>
  <c r="T82" i="12"/>
  <c r="E224" i="13"/>
  <c r="N233" i="13"/>
  <c r="N253" i="13"/>
  <c r="P70" i="12"/>
  <c r="H224" i="13"/>
  <c r="B133" i="4"/>
  <c r="Q31" i="12"/>
  <c r="C7" i="4"/>
  <c r="I37" i="12"/>
  <c r="K39" i="4"/>
  <c r="T56" i="4"/>
  <c r="T131" i="4" s="1"/>
  <c r="Q58" i="4"/>
  <c r="W59" i="4"/>
  <c r="C38" i="7"/>
  <c r="H3" i="12"/>
  <c r="J37" i="12"/>
  <c r="G7" i="4"/>
  <c r="R58" i="4"/>
  <c r="S100" i="12"/>
  <c r="S161" i="4" s="1"/>
  <c r="F75" i="12"/>
  <c r="B85" i="12"/>
  <c r="Q89" i="12"/>
  <c r="B7" i="4"/>
  <c r="R42" i="4"/>
  <c r="D7" i="4"/>
  <c r="J133" i="4"/>
  <c r="D3" i="12"/>
  <c r="D5" i="4" s="1"/>
  <c r="S31" i="12"/>
  <c r="G233" i="13"/>
  <c r="R30" i="4"/>
  <c r="D39" i="4"/>
  <c r="I89" i="12"/>
  <c r="F7" i="4"/>
  <c r="V56" i="4"/>
  <c r="V131" i="4" s="1"/>
  <c r="E38" i="7"/>
  <c r="T100" i="12"/>
  <c r="T161" i="4" s="1"/>
  <c r="G70" i="12"/>
  <c r="F85" i="12"/>
  <c r="I7" i="4"/>
  <c r="O133" i="4"/>
  <c r="T58" i="4"/>
  <c r="D60" i="4"/>
  <c r="D133" i="4" s="1"/>
  <c r="V104" i="4"/>
  <c r="S37" i="12"/>
  <c r="I85" i="12"/>
  <c r="K224" i="13"/>
  <c r="E7" i="4"/>
  <c r="J7" i="4"/>
  <c r="G33" i="4"/>
  <c r="I39" i="4"/>
  <c r="O39" i="4"/>
  <c r="U58" i="4"/>
  <c r="E60" i="4"/>
  <c r="E133" i="4" s="1"/>
  <c r="Q3" i="12"/>
  <c r="T37" i="12"/>
  <c r="L224" i="13"/>
  <c r="R224" i="13"/>
  <c r="L243" i="13"/>
  <c r="L132" i="11"/>
  <c r="L56" i="8"/>
  <c r="L54" i="8" s="1"/>
  <c r="L99" i="4" s="1"/>
  <c r="L52" i="8"/>
  <c r="L51" i="8" s="1"/>
  <c r="P132" i="11"/>
  <c r="P56" i="8"/>
  <c r="P147" i="11"/>
  <c r="P123" i="11"/>
  <c r="T132" i="11"/>
  <c r="T56" i="8"/>
  <c r="T101" i="4" s="1"/>
  <c r="W67" i="8"/>
  <c r="W156" i="4" s="1"/>
  <c r="N100" i="11"/>
  <c r="H129" i="11"/>
  <c r="M100" i="11"/>
  <c r="O128" i="11"/>
  <c r="H52" i="8"/>
  <c r="H51" i="8" s="1"/>
  <c r="D54" i="8"/>
  <c r="D99" i="4" s="1"/>
  <c r="R145" i="11"/>
  <c r="H54" i="8"/>
  <c r="H99" i="4" s="1"/>
  <c r="V100" i="11"/>
  <c r="T145" i="11"/>
  <c r="U100" i="11"/>
  <c r="M5" i="11"/>
  <c r="P5" i="11"/>
  <c r="R55" i="8"/>
  <c r="R100" i="4" s="1"/>
  <c r="T5" i="11"/>
  <c r="D100" i="4"/>
  <c r="S55" i="8"/>
  <c r="S100" i="4" s="1"/>
  <c r="U5" i="11"/>
  <c r="U136" i="11" s="1"/>
  <c r="O54" i="11"/>
  <c r="O56" i="8" s="1"/>
  <c r="O101" i="4" s="1"/>
  <c r="H100" i="4"/>
  <c r="K100" i="11"/>
  <c r="D56" i="8"/>
  <c r="D101" i="4" s="1"/>
  <c r="Q54" i="11"/>
  <c r="Q56" i="8" s="1"/>
  <c r="Q101" i="4" s="1"/>
  <c r="D111" i="11"/>
  <c r="C107" i="11"/>
  <c r="H56" i="8"/>
  <c r="C115" i="11"/>
  <c r="S100" i="11"/>
  <c r="O67" i="8"/>
  <c r="O156" i="4" s="1"/>
  <c r="P100" i="11"/>
  <c r="H136" i="11"/>
  <c r="S111" i="11"/>
  <c r="H145" i="10"/>
  <c r="Q117" i="10"/>
  <c r="P145" i="10"/>
  <c r="K100" i="10"/>
  <c r="B100" i="10"/>
  <c r="U117" i="10"/>
  <c r="N100" i="10"/>
  <c r="F117" i="10"/>
  <c r="O100" i="10"/>
  <c r="C117" i="10"/>
  <c r="P117" i="10"/>
  <c r="J100" i="10"/>
  <c r="S100" i="10"/>
  <c r="V100" i="10"/>
  <c r="B117" i="10"/>
  <c r="N117" i="10"/>
  <c r="W100" i="10"/>
  <c r="V128" i="10"/>
  <c r="H100" i="10"/>
  <c r="E117" i="10"/>
  <c r="K117" i="10"/>
  <c r="E100" i="10"/>
  <c r="C111" i="10"/>
  <c r="I117" i="10"/>
  <c r="V117" i="10"/>
  <c r="N128" i="10"/>
  <c r="C100" i="10"/>
  <c r="K111" i="10"/>
  <c r="P100" i="10"/>
  <c r="M117" i="10"/>
  <c r="S117" i="10"/>
  <c r="J117" i="10"/>
  <c r="F100" i="10"/>
  <c r="R111" i="10"/>
  <c r="O117" i="9"/>
  <c r="J53" i="4"/>
  <c r="H67" i="8"/>
  <c r="H156" i="4" s="1"/>
  <c r="I100" i="9"/>
  <c r="J100" i="9"/>
  <c r="J117" i="9"/>
  <c r="L53" i="4"/>
  <c r="S111" i="9"/>
  <c r="D145" i="10"/>
  <c r="G100" i="9"/>
  <c r="S100" i="9"/>
  <c r="T117" i="9"/>
  <c r="Q117" i="9"/>
  <c r="R100" i="9"/>
  <c r="R117" i="9"/>
  <c r="J129" i="4"/>
  <c r="K60" i="8"/>
  <c r="O100" i="9"/>
  <c r="C145" i="11"/>
  <c r="N54" i="4"/>
  <c r="O54" i="4"/>
  <c r="H61" i="8"/>
  <c r="I145" i="9"/>
  <c r="I136" i="9" s="1"/>
  <c r="F156" i="11"/>
  <c r="P54" i="4"/>
  <c r="C100" i="9"/>
  <c r="D117" i="9"/>
  <c r="P117" i="9"/>
  <c r="B128" i="9"/>
  <c r="U61" i="8"/>
  <c r="E128" i="9"/>
  <c r="F128" i="9"/>
  <c r="J128" i="9"/>
  <c r="W100" i="9"/>
  <c r="M100" i="9"/>
  <c r="B117" i="9"/>
  <c r="H117" i="9"/>
  <c r="M128" i="9"/>
  <c r="N100" i="9"/>
  <c r="Q54" i="4"/>
  <c r="R54" i="4"/>
  <c r="B129" i="4"/>
  <c r="B100" i="9"/>
  <c r="B53" i="4"/>
  <c r="C111" i="9"/>
  <c r="E117" i="9"/>
  <c r="D47" i="8"/>
  <c r="D59" i="8" s="1"/>
  <c r="D111" i="9"/>
  <c r="V100" i="9"/>
  <c r="L117" i="9"/>
  <c r="V128" i="9"/>
  <c r="I156" i="11"/>
  <c r="H47" i="8"/>
  <c r="E156" i="10"/>
  <c r="J156" i="11"/>
  <c r="H101" i="4"/>
  <c r="M147" i="9"/>
  <c r="T33" i="4"/>
  <c r="D53" i="4"/>
  <c r="J54" i="4"/>
  <c r="H38" i="7"/>
  <c r="M17" i="8"/>
  <c r="T17" i="8"/>
  <c r="U33" i="4"/>
  <c r="E53" i="4"/>
  <c r="L101" i="4"/>
  <c r="S20" i="8"/>
  <c r="D51" i="8"/>
  <c r="G53" i="4"/>
  <c r="M54" i="4"/>
  <c r="P60" i="8"/>
  <c r="W136" i="9"/>
  <c r="B147" i="9"/>
  <c r="S17" i="8"/>
  <c r="B61" i="8"/>
  <c r="V66" i="8"/>
  <c r="V155" i="4" s="1"/>
  <c r="L67" i="8"/>
  <c r="L156" i="4" s="1"/>
  <c r="U147" i="9"/>
  <c r="M42" i="4"/>
  <c r="I3" i="4"/>
  <c r="I128" i="4" s="1"/>
  <c r="P38" i="7"/>
  <c r="P47" i="8"/>
  <c r="D67" i="8"/>
  <c r="D156" i="4" s="1"/>
  <c r="B39" i="4"/>
  <c r="H42" i="4"/>
  <c r="M53" i="4"/>
  <c r="G58" i="8"/>
  <c r="R47" i="8"/>
  <c r="R52" i="4" s="1"/>
  <c r="R4" i="4"/>
  <c r="R129" i="4" s="1"/>
  <c r="M47" i="8"/>
  <c r="M52" i="4" s="1"/>
  <c r="M129" i="4" s="1"/>
  <c r="W17" i="8"/>
  <c r="T47" i="8"/>
  <c r="I58" i="8"/>
  <c r="W47" i="8"/>
  <c r="W52" i="4" s="1"/>
  <c r="W129" i="4" s="1"/>
  <c r="G67" i="8"/>
  <c r="G156" i="4" s="1"/>
  <c r="D33" i="4"/>
  <c r="D17" i="8"/>
  <c r="E33" i="4"/>
  <c r="W54" i="4"/>
  <c r="C20" i="8"/>
  <c r="C66" i="8"/>
  <c r="C155" i="4" s="1"/>
  <c r="I67" i="8"/>
  <c r="I156" i="4" s="1"/>
  <c r="J62" i="8"/>
  <c r="G3" i="4"/>
  <c r="G128" i="4" s="1"/>
  <c r="S39" i="4"/>
  <c r="P53" i="4"/>
  <c r="V54" i="4"/>
  <c r="T38" i="7"/>
  <c r="T5" i="7" s="1"/>
  <c r="T52" i="7" s="1"/>
  <c r="B66" i="8"/>
  <c r="B155" i="4" s="1"/>
  <c r="D20" i="8"/>
  <c r="J20" i="8"/>
  <c r="T62" i="8"/>
  <c r="H20" i="8"/>
  <c r="H66" i="8"/>
  <c r="H155" i="4" s="1"/>
  <c r="E147" i="9"/>
  <c r="L33" i="4"/>
  <c r="R58" i="8"/>
  <c r="L17" i="8"/>
  <c r="R147" i="9"/>
  <c r="M33" i="4"/>
  <c r="H39" i="4"/>
  <c r="S58" i="8"/>
  <c r="K20" i="8"/>
  <c r="U42" i="4"/>
  <c r="D54" i="4"/>
  <c r="G17" i="8"/>
  <c r="L20" i="8"/>
  <c r="G136" i="9"/>
  <c r="J128" i="4"/>
  <c r="H17" i="8"/>
  <c r="O136" i="9"/>
  <c r="W53" i="4"/>
  <c r="F54" i="4"/>
  <c r="I17" i="8"/>
  <c r="T67" i="8"/>
  <c r="T156" i="4" s="1"/>
  <c r="O20" i="8"/>
  <c r="B58" i="8"/>
  <c r="W38" i="7"/>
  <c r="W5" i="7" s="1"/>
  <c r="W52" i="7" s="1"/>
  <c r="F38" i="7"/>
  <c r="F5" i="7" s="1"/>
  <c r="I38" i="7"/>
  <c r="I5" i="7" s="1"/>
  <c r="I53" i="7" s="1"/>
  <c r="D38" i="7"/>
  <c r="D5" i="7" s="1"/>
  <c r="D55" i="7" s="1"/>
  <c r="M38" i="7"/>
  <c r="N38" i="7"/>
  <c r="Q38" i="7"/>
  <c r="O38" i="7"/>
  <c r="O5" i="7" s="1"/>
  <c r="O52" i="7" s="1"/>
  <c r="U38" i="7"/>
  <c r="L38" i="7"/>
  <c r="V38" i="7"/>
  <c r="O88" i="4"/>
  <c r="G88" i="4"/>
  <c r="E10" i="6"/>
  <c r="W16" i="5"/>
  <c r="W48" i="6"/>
  <c r="M5" i="6"/>
  <c r="S5" i="6"/>
  <c r="S45" i="6" s="1"/>
  <c r="M48" i="6"/>
  <c r="O42" i="6"/>
  <c r="E45" i="6"/>
  <c r="K10" i="6"/>
  <c r="Q10" i="6"/>
  <c r="J94" i="4"/>
  <c r="U10" i="5"/>
  <c r="M10" i="6"/>
  <c r="P16" i="7"/>
  <c r="U42" i="6"/>
  <c r="U5" i="6"/>
  <c r="E5" i="6"/>
  <c r="K45" i="6"/>
  <c r="K5" i="6"/>
  <c r="K47" i="6" s="1"/>
  <c r="Q47" i="6"/>
  <c r="W47" i="6"/>
  <c r="U48" i="6"/>
  <c r="Q88" i="4"/>
  <c r="M45" i="6"/>
  <c r="G27" i="7"/>
  <c r="J16" i="5"/>
  <c r="J16" i="7"/>
  <c r="V16" i="7"/>
  <c r="H27" i="7"/>
  <c r="T27" i="7"/>
  <c r="M16" i="7"/>
  <c r="K27" i="7"/>
  <c r="T16" i="7"/>
  <c r="R27" i="7"/>
  <c r="M88" i="4"/>
  <c r="J10" i="5"/>
  <c r="Q42" i="6"/>
  <c r="W43" i="6"/>
  <c r="C10" i="6"/>
  <c r="N88" i="4"/>
  <c r="T88" i="4"/>
  <c r="J10" i="6"/>
  <c r="H16" i="5"/>
  <c r="T16" i="5"/>
  <c r="P88" i="4"/>
  <c r="H16" i="6"/>
  <c r="R27" i="6"/>
  <c r="O10" i="5"/>
  <c r="H10" i="6"/>
  <c r="H5" i="6" s="1"/>
  <c r="T10" i="6"/>
  <c r="G5" i="7"/>
  <c r="G52" i="7" s="1"/>
  <c r="V10" i="7"/>
  <c r="Q16" i="7"/>
  <c r="O27" i="7"/>
  <c r="R94" i="4"/>
  <c r="F16" i="5"/>
  <c r="R16" i="5"/>
  <c r="R16" i="7"/>
  <c r="H16" i="7"/>
  <c r="P27" i="7"/>
  <c r="U88" i="4"/>
  <c r="R10" i="5"/>
  <c r="O5" i="6"/>
  <c r="O48" i="6" s="1"/>
  <c r="O45" i="6"/>
  <c r="V88" i="4"/>
  <c r="Q5" i="6"/>
  <c r="Q43" i="6" s="1"/>
  <c r="R10" i="6"/>
  <c r="J10" i="7"/>
  <c r="U16" i="7"/>
  <c r="S27" i="7"/>
  <c r="W88" i="4"/>
  <c r="P16" i="5"/>
  <c r="C16" i="6"/>
  <c r="F16" i="7"/>
  <c r="D27" i="7"/>
  <c r="D16" i="6"/>
  <c r="P16" i="6"/>
  <c r="W5" i="6"/>
  <c r="W45" i="6" s="1"/>
  <c r="D27" i="6"/>
  <c r="P27" i="6"/>
  <c r="F10" i="6"/>
  <c r="F5" i="6" s="1"/>
  <c r="W27" i="7"/>
  <c r="D88" i="4"/>
  <c r="W10" i="5"/>
  <c r="W5" i="5" s="1"/>
  <c r="W46" i="5" s="1"/>
  <c r="P10" i="6"/>
  <c r="F16" i="6"/>
  <c r="H10" i="7"/>
  <c r="N16" i="5"/>
  <c r="D16" i="5"/>
  <c r="G16" i="6"/>
  <c r="B27" i="7"/>
  <c r="N27" i="7"/>
  <c r="N27" i="6"/>
  <c r="N48" i="6" s="1"/>
  <c r="E10" i="7"/>
  <c r="E5" i="7" s="1"/>
  <c r="N16" i="6"/>
  <c r="N47" i="6" s="1"/>
  <c r="D10" i="5"/>
  <c r="P10" i="5"/>
  <c r="E42" i="6"/>
  <c r="K43" i="6"/>
  <c r="B27" i="6"/>
  <c r="D10" i="6"/>
  <c r="F10" i="7"/>
  <c r="R10" i="7"/>
  <c r="B94" i="4"/>
  <c r="B16" i="7"/>
  <c r="N16" i="7"/>
  <c r="L27" i="7"/>
  <c r="I88" i="4"/>
  <c r="B16" i="5"/>
  <c r="E88" i="4"/>
  <c r="B10" i="5"/>
  <c r="O43" i="6"/>
  <c r="F27" i="6"/>
  <c r="L27" i="6"/>
  <c r="I10" i="7"/>
  <c r="F88" i="4"/>
  <c r="L88" i="4"/>
  <c r="E94" i="4"/>
  <c r="N10" i="6"/>
  <c r="N5" i="6" s="1"/>
  <c r="P10" i="7"/>
  <c r="E16" i="7"/>
  <c r="C27" i="7"/>
  <c r="C5" i="7" s="1"/>
  <c r="C53" i="7" s="1"/>
  <c r="L16" i="7"/>
  <c r="J27" i="7"/>
  <c r="V27" i="7"/>
  <c r="G48" i="7"/>
  <c r="B88" i="4"/>
  <c r="J88" i="4"/>
  <c r="L16" i="6"/>
  <c r="L47" i="6" s="1"/>
  <c r="V16" i="5"/>
  <c r="K42" i="6"/>
  <c r="W44" i="6"/>
  <c r="H88" i="4"/>
  <c r="V16" i="6"/>
  <c r="V5" i="6" s="1"/>
  <c r="I27" i="6"/>
  <c r="O48" i="7"/>
  <c r="W33" i="4"/>
  <c r="K33" i="4"/>
  <c r="I30" i="4"/>
  <c r="Q30" i="4"/>
  <c r="O33" i="4"/>
  <c r="W94" i="4"/>
  <c r="O94" i="4"/>
  <c r="Q33" i="4"/>
  <c r="G94" i="4"/>
  <c r="I33" i="4"/>
  <c r="C30" i="4"/>
  <c r="M30" i="4"/>
  <c r="E39" i="4"/>
  <c r="M39" i="4"/>
  <c r="U39" i="4"/>
  <c r="Q42" i="4"/>
  <c r="M132" i="4"/>
  <c r="G139" i="4"/>
  <c r="O139" i="4"/>
  <c r="W139" i="4"/>
  <c r="I140" i="4"/>
  <c r="Q140" i="4"/>
  <c r="K141" i="4"/>
  <c r="S141" i="4"/>
  <c r="O30" i="4"/>
  <c r="S33" i="4"/>
  <c r="F39" i="4"/>
  <c r="N39" i="4"/>
  <c r="V39" i="4"/>
  <c r="P139" i="4"/>
  <c r="B140" i="4"/>
  <c r="J140" i="4"/>
  <c r="R140" i="4"/>
  <c r="D141" i="4"/>
  <c r="L141" i="4"/>
  <c r="T141" i="4"/>
  <c r="I86" i="12"/>
  <c r="I63" i="12"/>
  <c r="I57" i="4"/>
  <c r="I132" i="4" s="1"/>
  <c r="E30" i="4"/>
  <c r="H133" i="4"/>
  <c r="P133" i="4"/>
  <c r="E132" i="4"/>
  <c r="I133" i="4"/>
  <c r="Q133" i="4"/>
  <c r="F136" i="4"/>
  <c r="N136" i="4"/>
  <c r="V136" i="4"/>
  <c r="C138" i="4"/>
  <c r="D46" i="6"/>
  <c r="D5" i="6"/>
  <c r="D43" i="6" s="1"/>
  <c r="L5" i="6"/>
  <c r="L43" i="6" s="1"/>
  <c r="T5" i="6"/>
  <c r="T48" i="6" s="1"/>
  <c r="S30" i="4"/>
  <c r="F30" i="4"/>
  <c r="N30" i="4"/>
  <c r="V30" i="4"/>
  <c r="H30" i="4"/>
  <c r="P30" i="4"/>
  <c r="G39" i="4"/>
  <c r="W39" i="4"/>
  <c r="I42" i="4"/>
  <c r="G136" i="4"/>
  <c r="O136" i="4"/>
  <c r="W136" i="4"/>
  <c r="I137" i="4"/>
  <c r="Q137" i="4"/>
  <c r="E143" i="4"/>
  <c r="M143" i="4"/>
  <c r="U143" i="4"/>
  <c r="G144" i="4"/>
  <c r="O144" i="4"/>
  <c r="W144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C88" i="4"/>
  <c r="K88" i="4"/>
  <c r="S88" i="4"/>
  <c r="V128" i="4"/>
  <c r="G27" i="5"/>
  <c r="W27" i="5"/>
  <c r="C33" i="4"/>
  <c r="C42" i="4"/>
  <c r="K42" i="4"/>
  <c r="S42" i="4"/>
  <c r="U132" i="4"/>
  <c r="C133" i="4"/>
  <c r="K133" i="4"/>
  <c r="S133" i="4"/>
  <c r="E135" i="4"/>
  <c r="O128" i="4"/>
  <c r="K30" i="4"/>
  <c r="U30" i="4"/>
  <c r="F33" i="4"/>
  <c r="N33" i="4"/>
  <c r="D42" i="4"/>
  <c r="L42" i="4"/>
  <c r="I136" i="4"/>
  <c r="Q136" i="4"/>
  <c r="C137" i="4"/>
  <c r="S137" i="4"/>
  <c r="E139" i="4"/>
  <c r="M139" i="4"/>
  <c r="U139" i="4"/>
  <c r="G140" i="4"/>
  <c r="O140" i="4"/>
  <c r="W140" i="4"/>
  <c r="I141" i="4"/>
  <c r="Q141" i="4"/>
  <c r="G143" i="4"/>
  <c r="O143" i="4"/>
  <c r="I144" i="4"/>
  <c r="Q144" i="4"/>
  <c r="K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V33" i="4"/>
  <c r="J39" i="4"/>
  <c r="R39" i="4"/>
  <c r="H94" i="4"/>
  <c r="P94" i="4"/>
  <c r="B38" i="7"/>
  <c r="E100" i="9"/>
  <c r="U100" i="9"/>
  <c r="P5" i="6"/>
  <c r="P45" i="6" s="1"/>
  <c r="J5" i="6"/>
  <c r="R5" i="6"/>
  <c r="R43" i="6" s="1"/>
  <c r="D45" i="6"/>
  <c r="L45" i="6"/>
  <c r="B10" i="6"/>
  <c r="W59" i="8"/>
  <c r="I60" i="8"/>
  <c r="I47" i="8"/>
  <c r="Q66" i="8"/>
  <c r="Q155" i="4" s="1"/>
  <c r="Q60" i="8"/>
  <c r="Q47" i="8"/>
  <c r="C61" i="8"/>
  <c r="C47" i="8"/>
  <c r="K61" i="8"/>
  <c r="K47" i="8"/>
  <c r="S61" i="8"/>
  <c r="D44" i="6"/>
  <c r="L44" i="6"/>
  <c r="T44" i="6"/>
  <c r="J48" i="6"/>
  <c r="R48" i="6"/>
  <c r="D48" i="6"/>
  <c r="L48" i="6"/>
  <c r="F62" i="8"/>
  <c r="F58" i="8"/>
  <c r="N62" i="8"/>
  <c r="N58" i="8"/>
  <c r="V62" i="8"/>
  <c r="V58" i="8"/>
  <c r="J59" i="8"/>
  <c r="C241" i="14"/>
  <c r="C181" i="14"/>
  <c r="K241" i="14"/>
  <c r="K181" i="14"/>
  <c r="S241" i="14"/>
  <c r="S181" i="14"/>
  <c r="E251" i="14"/>
  <c r="E199" i="14"/>
  <c r="M251" i="14"/>
  <c r="M199" i="14"/>
  <c r="U251" i="14"/>
  <c r="U199" i="14"/>
  <c r="G216" i="14"/>
  <c r="G261" i="14"/>
  <c r="O216" i="14"/>
  <c r="O261" i="14"/>
  <c r="W216" i="14"/>
  <c r="W261" i="14"/>
  <c r="T42" i="4"/>
  <c r="I5" i="6"/>
  <c r="D16" i="7"/>
  <c r="S47" i="8"/>
  <c r="F10" i="5"/>
  <c r="N10" i="5"/>
  <c r="J42" i="6"/>
  <c r="R42" i="6"/>
  <c r="D48" i="7"/>
  <c r="L48" i="7"/>
  <c r="T48" i="7"/>
  <c r="F49" i="7"/>
  <c r="N49" i="7"/>
  <c r="V49" i="7"/>
  <c r="H50" i="7"/>
  <c r="P50" i="7"/>
  <c r="I145" i="10"/>
  <c r="P39" i="4"/>
  <c r="F42" i="4"/>
  <c r="N42" i="4"/>
  <c r="V42" i="4"/>
  <c r="G5" i="5"/>
  <c r="G46" i="5" s="1"/>
  <c r="G5" i="6"/>
  <c r="G47" i="6" s="1"/>
  <c r="R38" i="7"/>
  <c r="C128" i="9"/>
  <c r="C156" i="9"/>
  <c r="C147" i="9" s="1"/>
  <c r="K128" i="9"/>
  <c r="K156" i="9"/>
  <c r="K147" i="9" s="1"/>
  <c r="S128" i="9"/>
  <c r="S156" i="9"/>
  <c r="S147" i="9" s="1"/>
  <c r="K100" i="9"/>
  <c r="E106" i="11"/>
  <c r="E107" i="11"/>
  <c r="E115" i="11"/>
  <c r="E136" i="11"/>
  <c r="E113" i="11"/>
  <c r="E109" i="11"/>
  <c r="E105" i="11"/>
  <c r="E112" i="11"/>
  <c r="E55" i="8"/>
  <c r="E108" i="11"/>
  <c r="E97" i="12"/>
  <c r="E158" i="4" s="1"/>
  <c r="E85" i="12"/>
  <c r="E63" i="12"/>
  <c r="M97" i="12"/>
  <c r="M158" i="4" s="1"/>
  <c r="M85" i="12"/>
  <c r="U97" i="12"/>
  <c r="U158" i="4" s="1"/>
  <c r="U63" i="12"/>
  <c r="U85" i="12"/>
  <c r="B59" i="8"/>
  <c r="T59" i="8"/>
  <c r="G62" i="8"/>
  <c r="R62" i="8"/>
  <c r="D66" i="8"/>
  <c r="D155" i="4" s="1"/>
  <c r="R66" i="8"/>
  <c r="R155" i="4" s="1"/>
  <c r="I156" i="9"/>
  <c r="I147" i="9" s="1"/>
  <c r="I128" i="9"/>
  <c r="Q156" i="9"/>
  <c r="Q147" i="9" s="1"/>
  <c r="Q128" i="9"/>
  <c r="O111" i="9"/>
  <c r="M117" i="9"/>
  <c r="U117" i="9"/>
  <c r="O128" i="9"/>
  <c r="H136" i="9"/>
  <c r="P136" i="9"/>
  <c r="G145" i="10"/>
  <c r="I156" i="10"/>
  <c r="Q156" i="10"/>
  <c r="G5" i="11"/>
  <c r="G145" i="11"/>
  <c r="O111" i="11"/>
  <c r="O5" i="11"/>
  <c r="O145" i="11"/>
  <c r="W145" i="11"/>
  <c r="W111" i="11"/>
  <c r="W5" i="11"/>
  <c r="Q130" i="11"/>
  <c r="Q126" i="11"/>
  <c r="Q122" i="11"/>
  <c r="Q147" i="11"/>
  <c r="Q123" i="11"/>
  <c r="Q132" i="11"/>
  <c r="Q129" i="11"/>
  <c r="Q125" i="11"/>
  <c r="G156" i="11"/>
  <c r="W156" i="11"/>
  <c r="K82" i="12"/>
  <c r="K3" i="12"/>
  <c r="S82" i="12"/>
  <c r="S3" i="12"/>
  <c r="E62" i="8"/>
  <c r="E58" i="8"/>
  <c r="M62" i="8"/>
  <c r="M58" i="8"/>
  <c r="U62" i="8"/>
  <c r="U58" i="8"/>
  <c r="L47" i="8"/>
  <c r="U47" i="8"/>
  <c r="K58" i="8"/>
  <c r="J60" i="8"/>
  <c r="U60" i="8"/>
  <c r="I61" i="8"/>
  <c r="T61" i="8"/>
  <c r="I62" i="8"/>
  <c r="S62" i="8"/>
  <c r="S66" i="8"/>
  <c r="S155" i="4" s="1"/>
  <c r="F117" i="9"/>
  <c r="N117" i="9"/>
  <c r="V117" i="9"/>
  <c r="Q136" i="9"/>
  <c r="D147" i="9"/>
  <c r="T147" i="9"/>
  <c r="F147" i="9"/>
  <c r="N147" i="9"/>
  <c r="V147" i="9"/>
  <c r="H156" i="11"/>
  <c r="F123" i="11"/>
  <c r="E47" i="8"/>
  <c r="O47" i="8"/>
  <c r="C58" i="8"/>
  <c r="B60" i="8"/>
  <c r="M60" i="8"/>
  <c r="W60" i="8"/>
  <c r="W61" i="8"/>
  <c r="J66" i="8"/>
  <c r="J155" i="4" s="1"/>
  <c r="B145" i="9"/>
  <c r="B136" i="9" s="1"/>
  <c r="B111" i="9"/>
  <c r="J145" i="9"/>
  <c r="J136" i="9" s="1"/>
  <c r="J111" i="9"/>
  <c r="R145" i="9"/>
  <c r="R136" i="9" s="1"/>
  <c r="R111" i="9"/>
  <c r="D128" i="9"/>
  <c r="D156" i="9"/>
  <c r="L128" i="9"/>
  <c r="L156" i="9"/>
  <c r="L147" i="9" s="1"/>
  <c r="T128" i="9"/>
  <c r="T156" i="9"/>
  <c r="H100" i="9"/>
  <c r="P100" i="9"/>
  <c r="G111" i="9"/>
  <c r="C136" i="9"/>
  <c r="K136" i="9"/>
  <c r="S136" i="9"/>
  <c r="B145" i="10"/>
  <c r="J145" i="10"/>
  <c r="B112" i="11"/>
  <c r="B108" i="11"/>
  <c r="B136" i="11"/>
  <c r="B113" i="11"/>
  <c r="B109" i="11"/>
  <c r="B105" i="11"/>
  <c r="B106" i="11"/>
  <c r="B115" i="11"/>
  <c r="B107" i="11"/>
  <c r="J112" i="11"/>
  <c r="J108" i="11"/>
  <c r="J113" i="11"/>
  <c r="J109" i="11"/>
  <c r="J105" i="11"/>
  <c r="J136" i="11"/>
  <c r="J106" i="11"/>
  <c r="J107" i="11"/>
  <c r="J115" i="11"/>
  <c r="O100" i="11"/>
  <c r="W100" i="11"/>
  <c r="D171" i="15"/>
  <c r="I42" i="6"/>
  <c r="H62" i="8"/>
  <c r="H58" i="8"/>
  <c r="P62" i="8"/>
  <c r="P58" i="8"/>
  <c r="G47" i="8"/>
  <c r="D58" i="8"/>
  <c r="O58" i="8"/>
  <c r="C60" i="8"/>
  <c r="G128" i="9"/>
  <c r="W128" i="9"/>
  <c r="D136" i="9"/>
  <c r="L136" i="9"/>
  <c r="T136" i="9"/>
  <c r="G147" i="9"/>
  <c r="O147" i="9"/>
  <c r="W147" i="9"/>
  <c r="D117" i="10"/>
  <c r="L117" i="10"/>
  <c r="T117" i="10"/>
  <c r="D156" i="10"/>
  <c r="I130" i="11"/>
  <c r="I126" i="11"/>
  <c r="I122" i="11"/>
  <c r="I147" i="11"/>
  <c r="I123" i="11"/>
  <c r="I132" i="11"/>
  <c r="I129" i="11"/>
  <c r="I125" i="11"/>
  <c r="C54" i="11"/>
  <c r="C156" i="11"/>
  <c r="K156" i="11"/>
  <c r="K54" i="11"/>
  <c r="S156" i="11"/>
  <c r="S54" i="11"/>
  <c r="S128" i="11" s="1"/>
  <c r="G87" i="12"/>
  <c r="G99" i="12"/>
  <c r="G160" i="4" s="1"/>
  <c r="G65" i="12"/>
  <c r="G63" i="12" s="1"/>
  <c r="O87" i="12"/>
  <c r="O99" i="12"/>
  <c r="O160" i="4" s="1"/>
  <c r="O65" i="12"/>
  <c r="O63" i="12" s="1"/>
  <c r="W87" i="12"/>
  <c r="W65" i="12"/>
  <c r="W99" i="12"/>
  <c r="W160" i="4" s="1"/>
  <c r="I88" i="12"/>
  <c r="I100" i="12"/>
  <c r="I161" i="4" s="1"/>
  <c r="Q88" i="12"/>
  <c r="Q100" i="12"/>
  <c r="Q161" i="4" s="1"/>
  <c r="C89" i="12"/>
  <c r="K89" i="12"/>
  <c r="S89" i="12"/>
  <c r="Q58" i="8"/>
  <c r="O60" i="8"/>
  <c r="D61" i="8"/>
  <c r="O61" i="8"/>
  <c r="L66" i="8"/>
  <c r="L155" i="4" s="1"/>
  <c r="W111" i="9"/>
  <c r="L156" i="10"/>
  <c r="Q100" i="11"/>
  <c r="C3" i="12"/>
  <c r="U86" i="12"/>
  <c r="E66" i="8"/>
  <c r="E155" i="4" s="1"/>
  <c r="Q67" i="8"/>
  <c r="Q156" i="4" s="1"/>
  <c r="E145" i="9"/>
  <c r="E136" i="9" s="1"/>
  <c r="E111" i="9"/>
  <c r="M145" i="9"/>
  <c r="M136" i="9" s="1"/>
  <c r="M111" i="9"/>
  <c r="U145" i="9"/>
  <c r="U136" i="9" s="1"/>
  <c r="U111" i="9"/>
  <c r="E145" i="10"/>
  <c r="G156" i="10"/>
  <c r="O156" i="10"/>
  <c r="W156" i="10"/>
  <c r="D100" i="10"/>
  <c r="L100" i="10"/>
  <c r="T100" i="10"/>
  <c r="T156" i="10"/>
  <c r="E111" i="11"/>
  <c r="J100" i="11"/>
  <c r="F47" i="8"/>
  <c r="N47" i="8"/>
  <c r="V47" i="8"/>
  <c r="G61" i="8"/>
  <c r="F145" i="9"/>
  <c r="F136" i="9" s="1"/>
  <c r="F111" i="9"/>
  <c r="N145" i="9"/>
  <c r="N136" i="9" s="1"/>
  <c r="N111" i="9"/>
  <c r="V145" i="9"/>
  <c r="V136" i="9" s="1"/>
  <c r="V111" i="9"/>
  <c r="H156" i="9"/>
  <c r="H147" i="9" s="1"/>
  <c r="H128" i="9"/>
  <c r="P156" i="9"/>
  <c r="P147" i="9" s="1"/>
  <c r="P128" i="9"/>
  <c r="D100" i="9"/>
  <c r="L100" i="9"/>
  <c r="T100" i="9"/>
  <c r="F145" i="10"/>
  <c r="F111" i="10"/>
  <c r="N145" i="10"/>
  <c r="N111" i="10"/>
  <c r="V145" i="10"/>
  <c r="V111" i="10"/>
  <c r="H156" i="10"/>
  <c r="H128" i="10"/>
  <c r="P156" i="10"/>
  <c r="P128" i="10"/>
  <c r="F129" i="11"/>
  <c r="F125" i="11"/>
  <c r="F56" i="8"/>
  <c r="F101" i="4" s="1"/>
  <c r="F132" i="11"/>
  <c r="N129" i="11"/>
  <c r="N125" i="11"/>
  <c r="N132" i="11"/>
  <c r="N56" i="8"/>
  <c r="N101" i="4" s="1"/>
  <c r="N147" i="11"/>
  <c r="N130" i="11"/>
  <c r="N126" i="11"/>
  <c r="N123" i="11"/>
  <c r="N122" i="11"/>
  <c r="V129" i="11"/>
  <c r="V125" i="11"/>
  <c r="V147" i="11"/>
  <c r="V130" i="11"/>
  <c r="V126" i="11"/>
  <c r="V123" i="11"/>
  <c r="V122" i="11"/>
  <c r="V56" i="8"/>
  <c r="V101" i="4" s="1"/>
  <c r="V132" i="11"/>
  <c r="F122" i="11"/>
  <c r="F130" i="11"/>
  <c r="F147" i="11"/>
  <c r="B156" i="10"/>
  <c r="J156" i="10"/>
  <c r="R156" i="10"/>
  <c r="G129" i="11"/>
  <c r="G125" i="11"/>
  <c r="O129" i="11"/>
  <c r="O125" i="11"/>
  <c r="W129" i="11"/>
  <c r="W125" i="11"/>
  <c r="C108" i="11"/>
  <c r="Q111" i="11"/>
  <c r="C112" i="11"/>
  <c r="D122" i="11"/>
  <c r="D123" i="11"/>
  <c r="D125" i="11"/>
  <c r="P125" i="11"/>
  <c r="D126" i="11"/>
  <c r="F128" i="11"/>
  <c r="P128" i="11"/>
  <c r="D129" i="11"/>
  <c r="P129" i="11"/>
  <c r="D130" i="11"/>
  <c r="D136" i="11"/>
  <c r="D145" i="11"/>
  <c r="N145" i="11"/>
  <c r="D147" i="11"/>
  <c r="B156" i="11"/>
  <c r="N156" i="11"/>
  <c r="Q65" i="12"/>
  <c r="G100" i="12"/>
  <c r="G161" i="4" s="1"/>
  <c r="O100" i="12"/>
  <c r="O161" i="4" s="1"/>
  <c r="W100" i="12"/>
  <c r="W161" i="4" s="1"/>
  <c r="I82" i="12"/>
  <c r="U82" i="12"/>
  <c r="J87" i="12"/>
  <c r="D241" i="13"/>
  <c r="D233" i="13" s="1"/>
  <c r="D181" i="13"/>
  <c r="L241" i="13"/>
  <c r="L181" i="13"/>
  <c r="T241" i="13"/>
  <c r="T233" i="13" s="1"/>
  <c r="T181" i="13"/>
  <c r="H216" i="13"/>
  <c r="H261" i="13"/>
  <c r="H253" i="13" s="1"/>
  <c r="P216" i="13"/>
  <c r="P261" i="13"/>
  <c r="P253" i="13" s="1"/>
  <c r="D204" i="13"/>
  <c r="L204" i="13"/>
  <c r="T204" i="13"/>
  <c r="E233" i="13"/>
  <c r="M233" i="13"/>
  <c r="U233" i="13"/>
  <c r="F243" i="13"/>
  <c r="N243" i="13"/>
  <c r="V243" i="13"/>
  <c r="G253" i="13"/>
  <c r="O253" i="13"/>
  <c r="W253" i="13"/>
  <c r="C171" i="14"/>
  <c r="K171" i="14"/>
  <c r="S171" i="14"/>
  <c r="D241" i="15"/>
  <c r="D181" i="15"/>
  <c r="D34" i="15"/>
  <c r="L241" i="15"/>
  <c r="L181" i="15"/>
  <c r="L34" i="15"/>
  <c r="T241" i="15"/>
  <c r="T181" i="15"/>
  <c r="T34" i="15"/>
  <c r="F251" i="15"/>
  <c r="F199" i="15"/>
  <c r="N251" i="15"/>
  <c r="N199" i="15"/>
  <c r="V251" i="15"/>
  <c r="V199" i="15"/>
  <c r="M91" i="16"/>
  <c r="M52" i="16"/>
  <c r="G102" i="16"/>
  <c r="G165" i="4" s="1"/>
  <c r="G92" i="16"/>
  <c r="O92" i="16"/>
  <c r="W92" i="16"/>
  <c r="I93" i="16"/>
  <c r="I103" i="16"/>
  <c r="I166" i="4" s="1"/>
  <c r="Q93" i="16"/>
  <c r="Q103" i="16"/>
  <c r="Q166" i="4" s="1"/>
  <c r="E128" i="10"/>
  <c r="M128" i="10"/>
  <c r="U128" i="10"/>
  <c r="C156" i="10"/>
  <c r="K156" i="10"/>
  <c r="S156" i="10"/>
  <c r="H130" i="11"/>
  <c r="H126" i="11"/>
  <c r="H122" i="11"/>
  <c r="P130" i="11"/>
  <c r="P126" i="11"/>
  <c r="P122" i="11"/>
  <c r="H106" i="11"/>
  <c r="D108" i="11"/>
  <c r="B111" i="11"/>
  <c r="J111" i="11"/>
  <c r="R111" i="11"/>
  <c r="D112" i="11"/>
  <c r="O122" i="11"/>
  <c r="O123" i="11"/>
  <c r="O126" i="11"/>
  <c r="G128" i="11"/>
  <c r="Q128" i="11"/>
  <c r="O130" i="11"/>
  <c r="G132" i="11"/>
  <c r="E145" i="11"/>
  <c r="O147" i="11"/>
  <c r="O156" i="11"/>
  <c r="R98" i="12"/>
  <c r="R159" i="4" s="1"/>
  <c r="J82" i="12"/>
  <c r="V82" i="12"/>
  <c r="H86" i="12"/>
  <c r="C88" i="12"/>
  <c r="C97" i="12"/>
  <c r="C158" i="4" s="1"/>
  <c r="E241" i="13"/>
  <c r="E181" i="13"/>
  <c r="D187" i="13"/>
  <c r="L187" i="13"/>
  <c r="T187" i="13"/>
  <c r="F199" i="13"/>
  <c r="B261" i="15"/>
  <c r="B115" i="15"/>
  <c r="J261" i="15"/>
  <c r="J115" i="15"/>
  <c r="J216" i="15" s="1"/>
  <c r="R261" i="15"/>
  <c r="R115" i="15"/>
  <c r="R216" i="15" s="1"/>
  <c r="I111" i="10"/>
  <c r="Q111" i="10"/>
  <c r="G128" i="10"/>
  <c r="O128" i="10"/>
  <c r="W128" i="10"/>
  <c r="F5" i="11"/>
  <c r="F111" i="11" s="1"/>
  <c r="N5" i="11"/>
  <c r="V5" i="11"/>
  <c r="H145" i="11"/>
  <c r="B54" i="11"/>
  <c r="J54" i="11"/>
  <c r="R54" i="11"/>
  <c r="D156" i="11"/>
  <c r="D128" i="11"/>
  <c r="L156" i="11"/>
  <c r="L128" i="11"/>
  <c r="T156" i="11"/>
  <c r="T128" i="11"/>
  <c r="H105" i="11"/>
  <c r="H100" i="11" s="1"/>
  <c r="D107" i="11"/>
  <c r="H109" i="11"/>
  <c r="L111" i="11"/>
  <c r="H113" i="11"/>
  <c r="G122" i="11"/>
  <c r="G123" i="11"/>
  <c r="G126" i="11"/>
  <c r="I128" i="11"/>
  <c r="G130" i="11"/>
  <c r="G147" i="11"/>
  <c r="J65" i="12"/>
  <c r="V86" i="12"/>
  <c r="M82" i="12"/>
  <c r="B87" i="12"/>
  <c r="S88" i="12"/>
  <c r="K97" i="12"/>
  <c r="K158" i="4" s="1"/>
  <c r="V199" i="13"/>
  <c r="H233" i="13"/>
  <c r="P233" i="13"/>
  <c r="J233" i="13"/>
  <c r="R233" i="13"/>
  <c r="C204" i="14"/>
  <c r="K204" i="14"/>
  <c r="S204" i="14"/>
  <c r="G233" i="15"/>
  <c r="G76" i="12"/>
  <c r="O233" i="15"/>
  <c r="O76" i="12"/>
  <c r="W233" i="15"/>
  <c r="W76" i="12"/>
  <c r="H220" i="15"/>
  <c r="H218" i="15"/>
  <c r="H253" i="15"/>
  <c r="H211" i="15"/>
  <c r="H213" i="15"/>
  <c r="H217" i="15"/>
  <c r="H209" i="15"/>
  <c r="F171" i="15"/>
  <c r="N171" i="15"/>
  <c r="V171" i="15"/>
  <c r="H171" i="15"/>
  <c r="P171" i="15"/>
  <c r="H214" i="15"/>
  <c r="I145" i="11"/>
  <c r="E156" i="11"/>
  <c r="M156" i="11"/>
  <c r="U156" i="11"/>
  <c r="C106" i="11"/>
  <c r="M111" i="11"/>
  <c r="U111" i="11"/>
  <c r="T122" i="11"/>
  <c r="H123" i="11"/>
  <c r="T123" i="11"/>
  <c r="T125" i="11"/>
  <c r="T126" i="11"/>
  <c r="J128" i="11"/>
  <c r="V128" i="11"/>
  <c r="T129" i="11"/>
  <c r="T130" i="11"/>
  <c r="J145" i="11"/>
  <c r="H147" i="11"/>
  <c r="T147" i="11"/>
  <c r="G97" i="12"/>
  <c r="G158" i="4" s="1"/>
  <c r="G85" i="12"/>
  <c r="O97" i="12"/>
  <c r="O158" i="4" s="1"/>
  <c r="O85" i="12"/>
  <c r="W97" i="12"/>
  <c r="W158" i="4" s="1"/>
  <c r="W85" i="12"/>
  <c r="W63" i="12"/>
  <c r="N82" i="12"/>
  <c r="Q87" i="12"/>
  <c r="L97" i="12"/>
  <c r="L158" i="4" s="1"/>
  <c r="I233" i="13"/>
  <c r="Q233" i="13"/>
  <c r="G171" i="14"/>
  <c r="O171" i="14"/>
  <c r="W171" i="14"/>
  <c r="P233" i="15"/>
  <c r="P76" i="12"/>
  <c r="I128" i="10"/>
  <c r="Q128" i="10"/>
  <c r="D106" i="11"/>
  <c r="H108" i="11"/>
  <c r="V111" i="11"/>
  <c r="H112" i="11"/>
  <c r="W128" i="11"/>
  <c r="W132" i="11"/>
  <c r="D31" i="12"/>
  <c r="L31" i="12"/>
  <c r="T31" i="12"/>
  <c r="H97" i="12"/>
  <c r="H158" i="4" s="1"/>
  <c r="H63" i="12"/>
  <c r="P97" i="12"/>
  <c r="P158" i="4" s="1"/>
  <c r="V101" i="12"/>
  <c r="V162" i="4" s="1"/>
  <c r="B86" i="12"/>
  <c r="R87" i="12"/>
  <c r="M89" i="12"/>
  <c r="S97" i="12"/>
  <c r="S158" i="4" s="1"/>
  <c r="H187" i="13"/>
  <c r="P187" i="13"/>
  <c r="B187" i="13"/>
  <c r="J187" i="13"/>
  <c r="R187" i="13"/>
  <c r="D253" i="13"/>
  <c r="L253" i="13"/>
  <c r="T253" i="13"/>
  <c r="G162" i="14"/>
  <c r="O162" i="14"/>
  <c r="W162" i="14"/>
  <c r="V253" i="15"/>
  <c r="V217" i="15"/>
  <c r="V218" i="15"/>
  <c r="V214" i="15"/>
  <c r="V210" i="15"/>
  <c r="V220" i="15"/>
  <c r="V213" i="15"/>
  <c r="V209" i="15"/>
  <c r="V71" i="12"/>
  <c r="V70" i="12" s="1"/>
  <c r="H210" i="15"/>
  <c r="D111" i="10"/>
  <c r="L111" i="10"/>
  <c r="T111" i="10"/>
  <c r="I5" i="11"/>
  <c r="Q5" i="11"/>
  <c r="E54" i="11"/>
  <c r="M54" i="11"/>
  <c r="M128" i="11" s="1"/>
  <c r="U54" i="11"/>
  <c r="U128" i="11" s="1"/>
  <c r="C105" i="11"/>
  <c r="C109" i="11"/>
  <c r="C113" i="11"/>
  <c r="H115" i="11"/>
  <c r="L122" i="11"/>
  <c r="L117" i="11" s="1"/>
  <c r="L123" i="11"/>
  <c r="L125" i="11"/>
  <c r="L126" i="11"/>
  <c r="N128" i="11"/>
  <c r="L129" i="11"/>
  <c r="L130" i="11"/>
  <c r="B145" i="11"/>
  <c r="L147" i="11"/>
  <c r="V156" i="11"/>
  <c r="G82" i="12"/>
  <c r="O82" i="12"/>
  <c r="W82" i="12"/>
  <c r="E31" i="12"/>
  <c r="M31" i="12"/>
  <c r="U31" i="12"/>
  <c r="V63" i="12"/>
  <c r="E86" i="12"/>
  <c r="C99" i="12"/>
  <c r="C160" i="4" s="1"/>
  <c r="C87" i="12"/>
  <c r="C65" i="12"/>
  <c r="C63" i="12" s="1"/>
  <c r="K99" i="12"/>
  <c r="K160" i="4" s="1"/>
  <c r="K87" i="12"/>
  <c r="K65" i="12"/>
  <c r="K63" i="12" s="1"/>
  <c r="S99" i="12"/>
  <c r="S160" i="4" s="1"/>
  <c r="S87" i="12"/>
  <c r="S65" i="12"/>
  <c r="E100" i="12"/>
  <c r="E161" i="4" s="1"/>
  <c r="E88" i="12"/>
  <c r="M100" i="12"/>
  <c r="M161" i="4" s="1"/>
  <c r="M88" i="12"/>
  <c r="U100" i="12"/>
  <c r="U161" i="4" s="1"/>
  <c r="U88" i="12"/>
  <c r="G101" i="12"/>
  <c r="G162" i="4" s="1"/>
  <c r="G89" i="12"/>
  <c r="O89" i="12"/>
  <c r="W101" i="12"/>
  <c r="W162" i="4" s="1"/>
  <c r="W89" i="12"/>
  <c r="N75" i="12"/>
  <c r="E82" i="12"/>
  <c r="K88" i="12"/>
  <c r="N89" i="12"/>
  <c r="T97" i="12"/>
  <c r="T158" i="4" s="1"/>
  <c r="H99" i="12"/>
  <c r="H160" i="4" s="1"/>
  <c r="R100" i="12"/>
  <c r="R161" i="4" s="1"/>
  <c r="C233" i="13"/>
  <c r="K233" i="13"/>
  <c r="S233" i="13"/>
  <c r="E253" i="13"/>
  <c r="M253" i="13"/>
  <c r="U253" i="13"/>
  <c r="C187" i="14"/>
  <c r="K187" i="14"/>
  <c r="S187" i="14"/>
  <c r="P220" i="15"/>
  <c r="P218" i="15"/>
  <c r="P253" i="15"/>
  <c r="P211" i="15"/>
  <c r="P213" i="15"/>
  <c r="P209" i="15"/>
  <c r="P204" i="15" s="1"/>
  <c r="P217" i="15"/>
  <c r="P214" i="15"/>
  <c r="P210" i="15"/>
  <c r="G253" i="15"/>
  <c r="G218" i="15"/>
  <c r="G213" i="15"/>
  <c r="G220" i="15"/>
  <c r="G217" i="15"/>
  <c r="G211" i="15"/>
  <c r="G209" i="15"/>
  <c r="G214" i="15"/>
  <c r="G210" i="15"/>
  <c r="O216" i="15"/>
  <c r="W253" i="15"/>
  <c r="W220" i="15"/>
  <c r="W214" i="15"/>
  <c r="W210" i="15"/>
  <c r="W213" i="15"/>
  <c r="W209" i="15"/>
  <c r="W218" i="15"/>
  <c r="W211" i="15"/>
  <c r="H187" i="15"/>
  <c r="P187" i="15"/>
  <c r="E111" i="10"/>
  <c r="M111" i="10"/>
  <c r="U111" i="10"/>
  <c r="D105" i="11"/>
  <c r="D109" i="11"/>
  <c r="H111" i="11"/>
  <c r="P111" i="11"/>
  <c r="D113" i="11"/>
  <c r="W122" i="11"/>
  <c r="W123" i="11"/>
  <c r="W126" i="11"/>
  <c r="W130" i="11"/>
  <c r="O132" i="11"/>
  <c r="W147" i="11"/>
  <c r="T3" i="12"/>
  <c r="H82" i="12"/>
  <c r="P82" i="12"/>
  <c r="P65" i="12"/>
  <c r="P63" i="12" s="1"/>
  <c r="D99" i="12"/>
  <c r="D160" i="4" s="1"/>
  <c r="D65" i="12"/>
  <c r="L99" i="12"/>
  <c r="L160" i="4" s="1"/>
  <c r="L65" i="12"/>
  <c r="L63" i="12" s="1"/>
  <c r="T99" i="12"/>
  <c r="T160" i="4" s="1"/>
  <c r="T65" i="12"/>
  <c r="F100" i="12"/>
  <c r="F161" i="4" s="1"/>
  <c r="N100" i="12"/>
  <c r="N161" i="4" s="1"/>
  <c r="V100" i="12"/>
  <c r="V161" i="4" s="1"/>
  <c r="H101" i="12"/>
  <c r="H162" i="4" s="1"/>
  <c r="F82" i="12"/>
  <c r="N85" i="12"/>
  <c r="R86" i="12"/>
  <c r="I87" i="12"/>
  <c r="L88" i="12"/>
  <c r="P89" i="12"/>
  <c r="L233" i="13"/>
  <c r="E243" i="13"/>
  <c r="M243" i="13"/>
  <c r="U243" i="13"/>
  <c r="B171" i="15"/>
  <c r="J171" i="15"/>
  <c r="R171" i="15"/>
  <c r="W217" i="15"/>
  <c r="D199" i="13"/>
  <c r="L199" i="13"/>
  <c r="T199" i="13"/>
  <c r="D216" i="13"/>
  <c r="L216" i="13"/>
  <c r="T216" i="13"/>
  <c r="C199" i="14"/>
  <c r="K199" i="14"/>
  <c r="S199" i="14"/>
  <c r="C216" i="14"/>
  <c r="K216" i="14"/>
  <c r="S216" i="14"/>
  <c r="H34" i="15"/>
  <c r="D251" i="15"/>
  <c r="L251" i="15"/>
  <c r="T251" i="15"/>
  <c r="F115" i="15"/>
  <c r="N115" i="15"/>
  <c r="H261" i="15"/>
  <c r="P261" i="15"/>
  <c r="F181" i="15"/>
  <c r="N181" i="15"/>
  <c r="V181" i="15"/>
  <c r="T211" i="15"/>
  <c r="W216" i="15"/>
  <c r="M241" i="15"/>
  <c r="T253" i="15"/>
  <c r="E91" i="16"/>
  <c r="E89" i="16" s="1"/>
  <c r="E52" i="16"/>
  <c r="G226" i="18"/>
  <c r="H61" i="19"/>
  <c r="H235" i="19"/>
  <c r="P61" i="19"/>
  <c r="P190" i="19" s="1"/>
  <c r="P235" i="19"/>
  <c r="B237" i="19"/>
  <c r="J237" i="19"/>
  <c r="R237" i="19"/>
  <c r="D203" i="19"/>
  <c r="D246" i="19"/>
  <c r="L203" i="19"/>
  <c r="L246" i="19"/>
  <c r="T203" i="19"/>
  <c r="T246" i="19"/>
  <c r="F209" i="19"/>
  <c r="F248" i="19"/>
  <c r="N209" i="19"/>
  <c r="N248" i="19"/>
  <c r="V209" i="19"/>
  <c r="V248" i="19"/>
  <c r="M181" i="13"/>
  <c r="U181" i="13"/>
  <c r="E199" i="13"/>
  <c r="M199" i="13"/>
  <c r="U199" i="13"/>
  <c r="E216" i="13"/>
  <c r="M216" i="13"/>
  <c r="U216" i="13"/>
  <c r="G251" i="13"/>
  <c r="G243" i="13" s="1"/>
  <c r="O251" i="13"/>
  <c r="O243" i="13" s="1"/>
  <c r="W251" i="13"/>
  <c r="W243" i="13" s="1"/>
  <c r="I261" i="13"/>
  <c r="I253" i="13" s="1"/>
  <c r="Q261" i="13"/>
  <c r="Q253" i="13" s="1"/>
  <c r="D181" i="14"/>
  <c r="L181" i="14"/>
  <c r="T181" i="14"/>
  <c r="D199" i="14"/>
  <c r="L199" i="14"/>
  <c r="T199" i="14"/>
  <c r="D216" i="14"/>
  <c r="L216" i="14"/>
  <c r="T216" i="14"/>
  <c r="F251" i="14"/>
  <c r="N251" i="14"/>
  <c r="V251" i="14"/>
  <c r="H261" i="14"/>
  <c r="P261" i="14"/>
  <c r="I34" i="15"/>
  <c r="Q34" i="15"/>
  <c r="E251" i="15"/>
  <c r="M251" i="15"/>
  <c r="U251" i="15"/>
  <c r="O115" i="15"/>
  <c r="G181" i="15"/>
  <c r="O181" i="15"/>
  <c r="W181" i="15"/>
  <c r="T218" i="15"/>
  <c r="O241" i="15"/>
  <c r="O251" i="15"/>
  <c r="M89" i="16"/>
  <c r="L174" i="17"/>
  <c r="L166" i="17"/>
  <c r="L161" i="17"/>
  <c r="L173" i="17"/>
  <c r="L168" i="17"/>
  <c r="L163" i="17"/>
  <c r="L170" i="17"/>
  <c r="L165" i="17"/>
  <c r="L172" i="17"/>
  <c r="L167" i="17"/>
  <c r="L175" i="17"/>
  <c r="L169" i="17"/>
  <c r="L164" i="17"/>
  <c r="L53" i="16"/>
  <c r="G181" i="13"/>
  <c r="O181" i="13"/>
  <c r="W181" i="13"/>
  <c r="I251" i="13"/>
  <c r="I243" i="13" s="1"/>
  <c r="Q251" i="13"/>
  <c r="Q243" i="13" s="1"/>
  <c r="C261" i="13"/>
  <c r="C253" i="13" s="1"/>
  <c r="K261" i="13"/>
  <c r="K253" i="13" s="1"/>
  <c r="S261" i="13"/>
  <c r="S253" i="13" s="1"/>
  <c r="F181" i="14"/>
  <c r="N181" i="14"/>
  <c r="V181" i="14"/>
  <c r="H251" i="14"/>
  <c r="P251" i="14"/>
  <c r="B261" i="14"/>
  <c r="J261" i="14"/>
  <c r="R261" i="14"/>
  <c r="C261" i="15"/>
  <c r="K261" i="15"/>
  <c r="S261" i="15"/>
  <c r="I181" i="15"/>
  <c r="Q181" i="15"/>
  <c r="H216" i="15"/>
  <c r="Q216" i="15"/>
  <c r="Q220" i="15"/>
  <c r="W251" i="15"/>
  <c r="D261" i="15"/>
  <c r="G226" i="17"/>
  <c r="G217" i="17" s="1"/>
  <c r="G5" i="17"/>
  <c r="G171" i="17" s="1"/>
  <c r="O226" i="17"/>
  <c r="O217" i="17" s="1"/>
  <c r="O5" i="17"/>
  <c r="O171" i="17" s="1"/>
  <c r="O226" i="18"/>
  <c r="W226" i="17"/>
  <c r="W217" i="17" s="1"/>
  <c r="W226" i="18"/>
  <c r="W5" i="17"/>
  <c r="I235" i="17"/>
  <c r="I229" i="17" s="1"/>
  <c r="I184" i="17"/>
  <c r="Q235" i="17"/>
  <c r="Q229" i="17" s="1"/>
  <c r="Q184" i="17"/>
  <c r="C237" i="17"/>
  <c r="C190" i="17"/>
  <c r="K237" i="17"/>
  <c r="K190" i="17"/>
  <c r="S237" i="17"/>
  <c r="S190" i="17"/>
  <c r="E203" i="17"/>
  <c r="E246" i="17"/>
  <c r="E240" i="17" s="1"/>
  <c r="M203" i="17"/>
  <c r="M246" i="17"/>
  <c r="M240" i="17" s="1"/>
  <c r="U203" i="17"/>
  <c r="U246" i="17"/>
  <c r="U240" i="17" s="1"/>
  <c r="G209" i="17"/>
  <c r="G248" i="17"/>
  <c r="O209" i="17"/>
  <c r="O248" i="17"/>
  <c r="W209" i="17"/>
  <c r="W248" i="17"/>
  <c r="L162" i="17"/>
  <c r="D178" i="17"/>
  <c r="L178" i="17"/>
  <c r="T178" i="17"/>
  <c r="B229" i="17"/>
  <c r="J229" i="17"/>
  <c r="R229" i="17"/>
  <c r="S175" i="18"/>
  <c r="S167" i="18"/>
  <c r="S163" i="18"/>
  <c r="S172" i="18"/>
  <c r="S168" i="18"/>
  <c r="S164" i="18"/>
  <c r="S174" i="18"/>
  <c r="S170" i="18"/>
  <c r="S162" i="18"/>
  <c r="S173" i="18"/>
  <c r="S161" i="18"/>
  <c r="S97" i="16"/>
  <c r="S95" i="16" s="1"/>
  <c r="S169" i="18"/>
  <c r="H173" i="18"/>
  <c r="H169" i="18"/>
  <c r="H165" i="18"/>
  <c r="H161" i="18"/>
  <c r="H217" i="18"/>
  <c r="H174" i="18"/>
  <c r="H170" i="18"/>
  <c r="H162" i="18"/>
  <c r="H175" i="18"/>
  <c r="H167" i="18"/>
  <c r="H163" i="18"/>
  <c r="H172" i="18"/>
  <c r="H168" i="18"/>
  <c r="H164" i="18"/>
  <c r="H97" i="16"/>
  <c r="P173" i="18"/>
  <c r="P169" i="18"/>
  <c r="P165" i="18"/>
  <c r="P161" i="18"/>
  <c r="P217" i="18"/>
  <c r="P174" i="18"/>
  <c r="P170" i="18"/>
  <c r="P162" i="18"/>
  <c r="P175" i="18"/>
  <c r="P167" i="18"/>
  <c r="P163" i="18"/>
  <c r="P172" i="18"/>
  <c r="P168" i="18"/>
  <c r="P164" i="18"/>
  <c r="P97" i="16"/>
  <c r="P95" i="16" s="1"/>
  <c r="H181" i="13"/>
  <c r="P181" i="13"/>
  <c r="B251" i="13"/>
  <c r="B243" i="13" s="1"/>
  <c r="J251" i="13"/>
  <c r="J243" i="13" s="1"/>
  <c r="R251" i="13"/>
  <c r="R243" i="13" s="1"/>
  <c r="G181" i="14"/>
  <c r="O181" i="14"/>
  <c r="W181" i="14"/>
  <c r="I251" i="14"/>
  <c r="Q251" i="14"/>
  <c r="H251" i="15"/>
  <c r="P251" i="15"/>
  <c r="B181" i="15"/>
  <c r="J181" i="15"/>
  <c r="R181" i="15"/>
  <c r="D199" i="15"/>
  <c r="L199" i="15"/>
  <c r="T199" i="15"/>
  <c r="E241" i="15"/>
  <c r="U241" i="15"/>
  <c r="H90" i="16"/>
  <c r="H71" i="16"/>
  <c r="P90" i="16"/>
  <c r="P71" i="16"/>
  <c r="E178" i="17"/>
  <c r="U178" i="17"/>
  <c r="I178" i="17"/>
  <c r="Q178" i="17"/>
  <c r="K178" i="17"/>
  <c r="S178" i="17"/>
  <c r="I181" i="13"/>
  <c r="Q181" i="13"/>
  <c r="C251" i="13"/>
  <c r="C243" i="13" s="1"/>
  <c r="K251" i="13"/>
  <c r="K243" i="13" s="1"/>
  <c r="S251" i="13"/>
  <c r="S243" i="13" s="1"/>
  <c r="H181" i="14"/>
  <c r="P181" i="14"/>
  <c r="B251" i="14"/>
  <c r="J251" i="14"/>
  <c r="R251" i="14"/>
  <c r="E34" i="15"/>
  <c r="M34" i="15"/>
  <c r="U34" i="15"/>
  <c r="I251" i="15"/>
  <c r="Q251" i="15"/>
  <c r="C115" i="15"/>
  <c r="K115" i="15"/>
  <c r="K216" i="15" s="1"/>
  <c r="S115" i="15"/>
  <c r="E261" i="15"/>
  <c r="M261" i="15"/>
  <c r="U261" i="15"/>
  <c r="E199" i="15"/>
  <c r="M199" i="15"/>
  <c r="U199" i="15"/>
  <c r="T210" i="15"/>
  <c r="Q211" i="15"/>
  <c r="T216" i="15"/>
  <c r="G241" i="15"/>
  <c r="W241" i="15"/>
  <c r="I253" i="15"/>
  <c r="L261" i="15"/>
  <c r="B166" i="17"/>
  <c r="B53" i="16"/>
  <c r="B161" i="17"/>
  <c r="B173" i="17"/>
  <c r="B168" i="17"/>
  <c r="B163" i="17"/>
  <c r="B170" i="17"/>
  <c r="B165" i="17"/>
  <c r="B175" i="17"/>
  <c r="B174" i="17"/>
  <c r="B169" i="17"/>
  <c r="B164" i="17"/>
  <c r="U175" i="17"/>
  <c r="U167" i="17"/>
  <c r="U163" i="17"/>
  <c r="U166" i="17"/>
  <c r="U161" i="17"/>
  <c r="U174" i="17"/>
  <c r="U173" i="17"/>
  <c r="U168" i="17"/>
  <c r="U170" i="17"/>
  <c r="U165" i="17"/>
  <c r="U172" i="17"/>
  <c r="U169" i="17"/>
  <c r="U164" i="17"/>
  <c r="N178" i="17"/>
  <c r="V178" i="17"/>
  <c r="J178" i="17"/>
  <c r="C197" i="18"/>
  <c r="K197" i="18"/>
  <c r="S197" i="18"/>
  <c r="D220" i="15"/>
  <c r="D217" i="15"/>
  <c r="D213" i="15"/>
  <c r="L213" i="15"/>
  <c r="T220" i="15"/>
  <c r="T217" i="15"/>
  <c r="T213" i="15"/>
  <c r="T209" i="15"/>
  <c r="F261" i="15"/>
  <c r="N261" i="15"/>
  <c r="V261" i="15"/>
  <c r="C216" i="15"/>
  <c r="Q217" i="15"/>
  <c r="Q218" i="15"/>
  <c r="I220" i="15"/>
  <c r="H240" i="17"/>
  <c r="S165" i="18"/>
  <c r="C251" i="15"/>
  <c r="K251" i="15"/>
  <c r="S251" i="15"/>
  <c r="E115" i="15"/>
  <c r="M115" i="15"/>
  <c r="M216" i="15" s="1"/>
  <c r="U115" i="15"/>
  <c r="U216" i="15" s="1"/>
  <c r="G261" i="15"/>
  <c r="O261" i="15"/>
  <c r="W261" i="15"/>
  <c r="G199" i="15"/>
  <c r="Q209" i="15"/>
  <c r="Q213" i="15"/>
  <c r="V216" i="15"/>
  <c r="B178" i="17"/>
  <c r="E71" i="16"/>
  <c r="M71" i="16"/>
  <c r="U71" i="16"/>
  <c r="D90" i="16"/>
  <c r="L90" i="16"/>
  <c r="T90" i="16"/>
  <c r="B93" i="16"/>
  <c r="J93" i="16"/>
  <c r="R93" i="16"/>
  <c r="E103" i="16"/>
  <c r="E166" i="4" s="1"/>
  <c r="I5" i="17"/>
  <c r="R5" i="17"/>
  <c r="R217" i="18" s="1"/>
  <c r="F163" i="17"/>
  <c r="P165" i="17"/>
  <c r="E168" i="17"/>
  <c r="N168" i="17"/>
  <c r="P170" i="17"/>
  <c r="L171" i="17"/>
  <c r="E173" i="17"/>
  <c r="N173" i="17"/>
  <c r="H178" i="17"/>
  <c r="P178" i="17"/>
  <c r="B184" i="17"/>
  <c r="N184" i="17"/>
  <c r="D190" i="17"/>
  <c r="N190" i="17"/>
  <c r="B197" i="17"/>
  <c r="J197" i="17"/>
  <c r="R197" i="17"/>
  <c r="I203" i="17"/>
  <c r="E217" i="17"/>
  <c r="M217" i="17"/>
  <c r="U217" i="17"/>
  <c r="P226" i="17"/>
  <c r="P217" i="17" s="1"/>
  <c r="D237" i="17"/>
  <c r="H226" i="18"/>
  <c r="P226" i="18"/>
  <c r="H248" i="18"/>
  <c r="Q167" i="19"/>
  <c r="Q168" i="19"/>
  <c r="Q172" i="19"/>
  <c r="Q176" i="19"/>
  <c r="Q169" i="19"/>
  <c r="Q173" i="19"/>
  <c r="Q92" i="16"/>
  <c r="C93" i="16"/>
  <c r="K93" i="16"/>
  <c r="S93" i="16"/>
  <c r="S102" i="16"/>
  <c r="S165" i="4" s="1"/>
  <c r="J5" i="17"/>
  <c r="T5" i="17"/>
  <c r="F209" i="17"/>
  <c r="F248" i="17"/>
  <c r="N209" i="17"/>
  <c r="N248" i="17"/>
  <c r="N240" i="17" s="1"/>
  <c r="V209" i="17"/>
  <c r="V248" i="17"/>
  <c r="E161" i="17"/>
  <c r="N161" i="17"/>
  <c r="P163" i="17"/>
  <c r="H165" i="17"/>
  <c r="E166" i="17"/>
  <c r="N166" i="17"/>
  <c r="F168" i="17"/>
  <c r="P168" i="17"/>
  <c r="H170" i="17"/>
  <c r="N171" i="17"/>
  <c r="F173" i="17"/>
  <c r="N174" i="17"/>
  <c r="E184" i="17"/>
  <c r="E190" i="17"/>
  <c r="J203" i="17"/>
  <c r="D217" i="17"/>
  <c r="L217" i="17"/>
  <c r="T217" i="17"/>
  <c r="D246" i="17"/>
  <c r="D240" i="17" s="1"/>
  <c r="G5" i="18"/>
  <c r="G166" i="18" s="1"/>
  <c r="O5" i="18"/>
  <c r="W5" i="18"/>
  <c r="W166" i="18" s="1"/>
  <c r="I226" i="18"/>
  <c r="Q226" i="18"/>
  <c r="C235" i="18"/>
  <c r="K235" i="18"/>
  <c r="S235" i="18"/>
  <c r="I248" i="18"/>
  <c r="Q248" i="18"/>
  <c r="I197" i="18"/>
  <c r="Q197" i="18"/>
  <c r="M237" i="18"/>
  <c r="F53" i="16"/>
  <c r="N53" i="16"/>
  <c r="C92" i="16"/>
  <c r="M93" i="16"/>
  <c r="U93" i="16"/>
  <c r="D5" i="17"/>
  <c r="M175" i="17"/>
  <c r="M167" i="17"/>
  <c r="M163" i="17"/>
  <c r="V5" i="17"/>
  <c r="V171" i="17" s="1"/>
  <c r="F246" i="17"/>
  <c r="F203" i="17"/>
  <c r="N246" i="17"/>
  <c r="N203" i="17"/>
  <c r="V246" i="17"/>
  <c r="V203" i="17"/>
  <c r="P161" i="17"/>
  <c r="M162" i="17"/>
  <c r="E164" i="17"/>
  <c r="N164" i="17"/>
  <c r="P166" i="17"/>
  <c r="N169" i="17"/>
  <c r="H173" i="17"/>
  <c r="F174" i="17"/>
  <c r="P174" i="17"/>
  <c r="P175" i="17"/>
  <c r="Q203" i="17"/>
  <c r="D209" i="17"/>
  <c r="T246" i="17"/>
  <c r="T240" i="17" s="1"/>
  <c r="P248" i="17"/>
  <c r="P240" i="17" s="1"/>
  <c r="B217" i="18"/>
  <c r="C226" i="18"/>
  <c r="K226" i="18"/>
  <c r="S226" i="18"/>
  <c r="E235" i="18"/>
  <c r="M235" i="18"/>
  <c r="U235" i="18"/>
  <c r="G237" i="18"/>
  <c r="O237" i="18"/>
  <c r="C178" i="18"/>
  <c r="K178" i="18"/>
  <c r="S178" i="18"/>
  <c r="V191" i="19"/>
  <c r="V187" i="19"/>
  <c r="V183" i="19"/>
  <c r="V229" i="19"/>
  <c r="V192" i="19"/>
  <c r="V188" i="19"/>
  <c r="V184" i="19"/>
  <c r="E175" i="17"/>
  <c r="E167" i="17"/>
  <c r="E163" i="17"/>
  <c r="C184" i="17"/>
  <c r="C235" i="17"/>
  <c r="C229" i="17" s="1"/>
  <c r="K184" i="17"/>
  <c r="K235" i="17"/>
  <c r="K229" i="17" s="1"/>
  <c r="S184" i="17"/>
  <c r="S235" i="17"/>
  <c r="S229" i="17" s="1"/>
  <c r="G246" i="17"/>
  <c r="G203" i="17"/>
  <c r="O246" i="17"/>
  <c r="O240" i="17" s="1"/>
  <c r="O203" i="17"/>
  <c r="W246" i="17"/>
  <c r="W240" i="17" s="1"/>
  <c r="W203" i="17"/>
  <c r="I209" i="17"/>
  <c r="I248" i="17"/>
  <c r="I240" i="17" s="1"/>
  <c r="Q209" i="17"/>
  <c r="Q248" i="17"/>
  <c r="Q240" i="17" s="1"/>
  <c r="E162" i="17"/>
  <c r="N162" i="17"/>
  <c r="F164" i="17"/>
  <c r="P164" i="17"/>
  <c r="N167" i="17"/>
  <c r="F169" i="17"/>
  <c r="R203" i="17"/>
  <c r="C175" i="18"/>
  <c r="C167" i="18"/>
  <c r="C163" i="18"/>
  <c r="C172" i="18"/>
  <c r="C168" i="18"/>
  <c r="C164" i="18"/>
  <c r="C174" i="18"/>
  <c r="C170" i="18"/>
  <c r="C162" i="18"/>
  <c r="D226" i="18"/>
  <c r="L226" i="18"/>
  <c r="T226" i="18"/>
  <c r="F235" i="18"/>
  <c r="N235" i="18"/>
  <c r="V235" i="18"/>
  <c r="H237" i="18"/>
  <c r="P237" i="18"/>
  <c r="B246" i="18"/>
  <c r="D248" i="18"/>
  <c r="T248" i="18"/>
  <c r="C173" i="18"/>
  <c r="E226" i="19"/>
  <c r="E5" i="19"/>
  <c r="E171" i="19" s="1"/>
  <c r="M226" i="19"/>
  <c r="M5" i="19"/>
  <c r="U226" i="19"/>
  <c r="U5" i="19"/>
  <c r="U171" i="19" s="1"/>
  <c r="K185" i="19"/>
  <c r="K229" i="19"/>
  <c r="K192" i="19"/>
  <c r="K188" i="19"/>
  <c r="K184" i="19"/>
  <c r="K191" i="19"/>
  <c r="K187" i="19"/>
  <c r="K183" i="19"/>
  <c r="D235" i="17"/>
  <c r="D184" i="17"/>
  <c r="L235" i="17"/>
  <c r="L229" i="17" s="1"/>
  <c r="L184" i="17"/>
  <c r="T235" i="17"/>
  <c r="T229" i="17" s="1"/>
  <c r="T184" i="17"/>
  <c r="B248" i="17"/>
  <c r="B240" i="17" s="1"/>
  <c r="B209" i="17"/>
  <c r="J248" i="17"/>
  <c r="J240" i="17" s="1"/>
  <c r="J209" i="17"/>
  <c r="R248" i="17"/>
  <c r="R240" i="17" s="1"/>
  <c r="R209" i="17"/>
  <c r="F162" i="17"/>
  <c r="F167" i="17"/>
  <c r="P169" i="17"/>
  <c r="U184" i="17"/>
  <c r="H217" i="17"/>
  <c r="L240" i="17"/>
  <c r="I246" i="18"/>
  <c r="P167" i="19"/>
  <c r="P217" i="19"/>
  <c r="P173" i="19"/>
  <c r="P168" i="19"/>
  <c r="P165" i="19"/>
  <c r="P176" i="19"/>
  <c r="P169" i="19"/>
  <c r="K190" i="19"/>
  <c r="C71" i="16"/>
  <c r="K71" i="16"/>
  <c r="S71" i="16"/>
  <c r="C5" i="17"/>
  <c r="C226" i="17"/>
  <c r="C217" i="17" s="1"/>
  <c r="K5" i="17"/>
  <c r="K226" i="17"/>
  <c r="K217" i="17" s="1"/>
  <c r="S5" i="17"/>
  <c r="S217" i="18" s="1"/>
  <c r="S226" i="17"/>
  <c r="S217" i="17" s="1"/>
  <c r="G190" i="17"/>
  <c r="G237" i="17"/>
  <c r="G229" i="17" s="1"/>
  <c r="O190" i="17"/>
  <c r="O237" i="17"/>
  <c r="O229" i="17" s="1"/>
  <c r="W190" i="17"/>
  <c r="W237" i="17"/>
  <c r="W229" i="17" s="1"/>
  <c r="C248" i="17"/>
  <c r="C209" i="17"/>
  <c r="K248" i="17"/>
  <c r="K209" i="17"/>
  <c r="S248" i="17"/>
  <c r="S209" i="17"/>
  <c r="P162" i="17"/>
  <c r="E165" i="17"/>
  <c r="N165" i="17"/>
  <c r="P167" i="17"/>
  <c r="E170" i="17"/>
  <c r="N170" i="17"/>
  <c r="J171" i="17"/>
  <c r="F172" i="17"/>
  <c r="V190" i="17"/>
  <c r="H197" i="17"/>
  <c r="P197" i="17"/>
  <c r="I217" i="17"/>
  <c r="Q217" i="17"/>
  <c r="F229" i="17"/>
  <c r="N229" i="17"/>
  <c r="V229" i="17"/>
  <c r="J217" i="18"/>
  <c r="F226" i="18"/>
  <c r="N226" i="18"/>
  <c r="V226" i="18"/>
  <c r="B237" i="18"/>
  <c r="J237" i="18"/>
  <c r="R237" i="18"/>
  <c r="D246" i="18"/>
  <c r="F248" i="18"/>
  <c r="C169" i="18"/>
  <c r="W248" i="18"/>
  <c r="B217" i="19"/>
  <c r="B176" i="19"/>
  <c r="B172" i="19"/>
  <c r="B168" i="19"/>
  <c r="B167" i="19"/>
  <c r="B173" i="19"/>
  <c r="B165" i="19"/>
  <c r="B169" i="19"/>
  <c r="M171" i="19"/>
  <c r="Q5" i="17"/>
  <c r="H237" i="17"/>
  <c r="H229" i="17" s="1"/>
  <c r="H190" i="17"/>
  <c r="P237" i="17"/>
  <c r="P229" i="17" s="1"/>
  <c r="P190" i="17"/>
  <c r="H162" i="17"/>
  <c r="H160" i="17" s="1"/>
  <c r="N163" i="17"/>
  <c r="F165" i="17"/>
  <c r="H167" i="17"/>
  <c r="M168" i="17"/>
  <c r="F170" i="17"/>
  <c r="B171" i="17"/>
  <c r="T171" i="17"/>
  <c r="M173" i="17"/>
  <c r="G178" i="17"/>
  <c r="O178" i="17"/>
  <c r="W178" i="17"/>
  <c r="M184" i="17"/>
  <c r="M190" i="17"/>
  <c r="I197" i="17"/>
  <c r="Q197" i="17"/>
  <c r="C197" i="17"/>
  <c r="K197" i="17"/>
  <c r="S197" i="17"/>
  <c r="H203" i="17"/>
  <c r="T209" i="17"/>
  <c r="B217" i="17"/>
  <c r="J217" i="17"/>
  <c r="R217" i="17"/>
  <c r="F240" i="17"/>
  <c r="V240" i="17"/>
  <c r="E223" i="18"/>
  <c r="E5" i="18"/>
  <c r="E166" i="18" s="1"/>
  <c r="M223" i="18"/>
  <c r="M5" i="18"/>
  <c r="U223" i="18"/>
  <c r="U5" i="18"/>
  <c r="I184" i="18"/>
  <c r="I235" i="18"/>
  <c r="Q184" i="18"/>
  <c r="Q235" i="18"/>
  <c r="C190" i="18"/>
  <c r="C237" i="18"/>
  <c r="K190" i="18"/>
  <c r="K237" i="18"/>
  <c r="S237" i="18"/>
  <c r="S190" i="18"/>
  <c r="E246" i="18"/>
  <c r="E203" i="18"/>
  <c r="M246" i="18"/>
  <c r="M203" i="18"/>
  <c r="U246" i="18"/>
  <c r="U203" i="18"/>
  <c r="G248" i="18"/>
  <c r="G209" i="18"/>
  <c r="O209" i="18"/>
  <c r="O248" i="18"/>
  <c r="G178" i="18"/>
  <c r="O178" i="18"/>
  <c r="W178" i="18"/>
  <c r="G197" i="18"/>
  <c r="O197" i="18"/>
  <c r="W197" i="18"/>
  <c r="Q165" i="19"/>
  <c r="I5" i="18"/>
  <c r="I166" i="18" s="1"/>
  <c r="Q5" i="18"/>
  <c r="Q171" i="18" s="1"/>
  <c r="C166" i="18"/>
  <c r="K166" i="18"/>
  <c r="S166" i="18"/>
  <c r="M171" i="18"/>
  <c r="C184" i="18"/>
  <c r="K184" i="18"/>
  <c r="S184" i="18"/>
  <c r="G190" i="18"/>
  <c r="O190" i="18"/>
  <c r="I209" i="18"/>
  <c r="Q209" i="18"/>
  <c r="G223" i="18"/>
  <c r="O223" i="18"/>
  <c r="W223" i="18"/>
  <c r="T237" i="18"/>
  <c r="Q246" i="18"/>
  <c r="U248" i="18"/>
  <c r="K217" i="19"/>
  <c r="K176" i="19"/>
  <c r="K172" i="19"/>
  <c r="K168" i="19"/>
  <c r="C226" i="19"/>
  <c r="K226" i="19"/>
  <c r="S226" i="19"/>
  <c r="F191" i="19"/>
  <c r="F187" i="19"/>
  <c r="F183" i="19"/>
  <c r="F229" i="19"/>
  <c r="T229" i="19"/>
  <c r="T185" i="19"/>
  <c r="F235" i="19"/>
  <c r="N235" i="19"/>
  <c r="V235" i="19"/>
  <c r="H237" i="19"/>
  <c r="P237" i="19"/>
  <c r="B203" i="19"/>
  <c r="B246" i="19"/>
  <c r="J203" i="19"/>
  <c r="J246" i="19"/>
  <c r="R203" i="19"/>
  <c r="R246" i="19"/>
  <c r="D248" i="19"/>
  <c r="D209" i="19"/>
  <c r="L248" i="19"/>
  <c r="L209" i="19"/>
  <c r="T248" i="19"/>
  <c r="T209" i="19"/>
  <c r="G167" i="19"/>
  <c r="K171" i="19"/>
  <c r="C184" i="19"/>
  <c r="N184" i="19"/>
  <c r="F185" i="19"/>
  <c r="C188" i="19"/>
  <c r="N188" i="19"/>
  <c r="C191" i="19"/>
  <c r="M192" i="19"/>
  <c r="C246" i="17"/>
  <c r="K246" i="17"/>
  <c r="S246" i="17"/>
  <c r="B161" i="18"/>
  <c r="J161" i="18"/>
  <c r="R161" i="18"/>
  <c r="D162" i="18"/>
  <c r="L162" i="18"/>
  <c r="T162" i="18"/>
  <c r="B165" i="18"/>
  <c r="J165" i="18"/>
  <c r="R165" i="18"/>
  <c r="D166" i="18"/>
  <c r="L166" i="18"/>
  <c r="B169" i="18"/>
  <c r="J169" i="18"/>
  <c r="R169" i="18"/>
  <c r="D170" i="18"/>
  <c r="L170" i="18"/>
  <c r="T170" i="18"/>
  <c r="N171" i="18"/>
  <c r="B173" i="18"/>
  <c r="J173" i="18"/>
  <c r="R173" i="18"/>
  <c r="D174" i="18"/>
  <c r="L174" i="18"/>
  <c r="T174" i="18"/>
  <c r="D184" i="18"/>
  <c r="L184" i="18"/>
  <c r="T184" i="18"/>
  <c r="H190" i="18"/>
  <c r="P190" i="18"/>
  <c r="D217" i="18"/>
  <c r="L217" i="18"/>
  <c r="T217" i="18"/>
  <c r="H223" i="18"/>
  <c r="P223" i="18"/>
  <c r="L237" i="18"/>
  <c r="U237" i="18"/>
  <c r="H246" i="18"/>
  <c r="R246" i="18"/>
  <c r="L248" i="18"/>
  <c r="V248" i="18"/>
  <c r="O217" i="19"/>
  <c r="D226" i="19"/>
  <c r="D5" i="19"/>
  <c r="L226" i="19"/>
  <c r="L5" i="19"/>
  <c r="L171" i="19" s="1"/>
  <c r="T226" i="19"/>
  <c r="T5" i="19"/>
  <c r="G191" i="19"/>
  <c r="G187" i="19"/>
  <c r="G183" i="19"/>
  <c r="G178" i="19" s="1"/>
  <c r="G229" i="19"/>
  <c r="G235" i="19"/>
  <c r="O235" i="19"/>
  <c r="W235" i="19"/>
  <c r="I237" i="19"/>
  <c r="Q237" i="19"/>
  <c r="C203" i="19"/>
  <c r="C246" i="19"/>
  <c r="K203" i="19"/>
  <c r="K246" i="19"/>
  <c r="S203" i="19"/>
  <c r="S246" i="19"/>
  <c r="E248" i="19"/>
  <c r="E209" i="19"/>
  <c r="M248" i="19"/>
  <c r="M209" i="19"/>
  <c r="U248" i="19"/>
  <c r="U209" i="19"/>
  <c r="K167" i="19"/>
  <c r="W171" i="19"/>
  <c r="O172" i="19"/>
  <c r="G173" i="19"/>
  <c r="R173" i="19"/>
  <c r="L183" i="19"/>
  <c r="D184" i="19"/>
  <c r="G185" i="19"/>
  <c r="U185" i="19"/>
  <c r="D188" i="19"/>
  <c r="D191" i="19"/>
  <c r="D178" i="19" s="1"/>
  <c r="T191" i="19"/>
  <c r="R235" i="18"/>
  <c r="F246" i="18"/>
  <c r="N246" i="18"/>
  <c r="V246" i="18"/>
  <c r="D161" i="18"/>
  <c r="L161" i="18"/>
  <c r="T161" i="18"/>
  <c r="D165" i="18"/>
  <c r="L165" i="18"/>
  <c r="T165" i="18"/>
  <c r="N166" i="18"/>
  <c r="D169" i="18"/>
  <c r="L169" i="18"/>
  <c r="H171" i="18"/>
  <c r="P171" i="18"/>
  <c r="D173" i="18"/>
  <c r="L173" i="18"/>
  <c r="P203" i="18"/>
  <c r="D209" i="18"/>
  <c r="T209" i="18"/>
  <c r="B223" i="18"/>
  <c r="J223" i="18"/>
  <c r="R223" i="18"/>
  <c r="H235" i="18"/>
  <c r="P235" i="18"/>
  <c r="E237" i="18"/>
  <c r="J246" i="18"/>
  <c r="T246" i="18"/>
  <c r="N248" i="18"/>
  <c r="C5" i="19"/>
  <c r="C171" i="19" s="1"/>
  <c r="F226" i="19"/>
  <c r="N226" i="19"/>
  <c r="V226" i="19"/>
  <c r="L229" i="19"/>
  <c r="L185" i="19"/>
  <c r="W61" i="19"/>
  <c r="I61" i="19"/>
  <c r="I184" i="19" s="1"/>
  <c r="I235" i="19"/>
  <c r="Q184" i="19"/>
  <c r="Q61" i="19"/>
  <c r="Q235" i="19"/>
  <c r="C237" i="19"/>
  <c r="K237" i="19"/>
  <c r="S237" i="19"/>
  <c r="E203" i="19"/>
  <c r="E246" i="19"/>
  <c r="M203" i="19"/>
  <c r="M246" i="19"/>
  <c r="U203" i="19"/>
  <c r="U246" i="19"/>
  <c r="G209" i="19"/>
  <c r="G248" i="19"/>
  <c r="O209" i="19"/>
  <c r="O248" i="19"/>
  <c r="W209" i="19"/>
  <c r="W248" i="19"/>
  <c r="H169" i="19"/>
  <c r="S169" i="19"/>
  <c r="H176" i="19"/>
  <c r="C183" i="19"/>
  <c r="F184" i="19"/>
  <c r="T184" i="19"/>
  <c r="F188" i="19"/>
  <c r="T188" i="19"/>
  <c r="T192" i="19"/>
  <c r="H197" i="19"/>
  <c r="P197" i="19"/>
  <c r="G246" i="18"/>
  <c r="O246" i="18"/>
  <c r="W246" i="18"/>
  <c r="O166" i="18"/>
  <c r="E209" i="18"/>
  <c r="K246" i="18"/>
  <c r="G217" i="19"/>
  <c r="R217" i="19"/>
  <c r="R176" i="19"/>
  <c r="R172" i="19"/>
  <c r="R168" i="19"/>
  <c r="R167" i="19"/>
  <c r="G226" i="19"/>
  <c r="O226" i="19"/>
  <c r="W226" i="19"/>
  <c r="B235" i="19"/>
  <c r="J235" i="19"/>
  <c r="R235" i="19"/>
  <c r="F246" i="19"/>
  <c r="N246" i="19"/>
  <c r="V246" i="19"/>
  <c r="G172" i="19"/>
  <c r="M185" i="19"/>
  <c r="G188" i="19"/>
  <c r="U188" i="19"/>
  <c r="U192" i="19"/>
  <c r="F5" i="18"/>
  <c r="F166" i="18" s="1"/>
  <c r="N5" i="18"/>
  <c r="V5" i="18"/>
  <c r="V166" i="18" s="1"/>
  <c r="F237" i="18"/>
  <c r="N237" i="18"/>
  <c r="V237" i="18"/>
  <c r="B248" i="18"/>
  <c r="J248" i="18"/>
  <c r="R248" i="18"/>
  <c r="B163" i="18"/>
  <c r="J163" i="18"/>
  <c r="R163" i="18"/>
  <c r="D164" i="18"/>
  <c r="L164" i="18"/>
  <c r="T164" i="18"/>
  <c r="H166" i="18"/>
  <c r="P166" i="18"/>
  <c r="B167" i="18"/>
  <c r="J167" i="18"/>
  <c r="R167" i="18"/>
  <c r="D168" i="18"/>
  <c r="L168" i="18"/>
  <c r="T168" i="18"/>
  <c r="B171" i="18"/>
  <c r="J171" i="18"/>
  <c r="R171" i="18"/>
  <c r="D172" i="18"/>
  <c r="L172" i="18"/>
  <c r="T172" i="18"/>
  <c r="B175" i="18"/>
  <c r="J175" i="18"/>
  <c r="R175" i="18"/>
  <c r="B203" i="18"/>
  <c r="F209" i="18"/>
  <c r="B235" i="18"/>
  <c r="J235" i="18"/>
  <c r="L246" i="18"/>
  <c r="P248" i="18"/>
  <c r="H167" i="19"/>
  <c r="H217" i="19"/>
  <c r="S217" i="19"/>
  <c r="S176" i="19"/>
  <c r="S172" i="19"/>
  <c r="S168" i="19"/>
  <c r="H171" i="19"/>
  <c r="P171" i="19"/>
  <c r="C185" i="19"/>
  <c r="C178" i="19" s="1"/>
  <c r="C229" i="19"/>
  <c r="C192" i="19"/>
  <c r="N191" i="19"/>
  <c r="N187" i="19"/>
  <c r="N183" i="19"/>
  <c r="N229" i="19"/>
  <c r="C235" i="19"/>
  <c r="K235" i="19"/>
  <c r="S235" i="19"/>
  <c r="M190" i="19"/>
  <c r="G246" i="19"/>
  <c r="O246" i="19"/>
  <c r="W246" i="19"/>
  <c r="G168" i="19"/>
  <c r="S171" i="19"/>
  <c r="H172" i="19"/>
  <c r="E178" i="19"/>
  <c r="N185" i="19"/>
  <c r="F192" i="19"/>
  <c r="C248" i="18"/>
  <c r="K248" i="18"/>
  <c r="S248" i="18"/>
  <c r="C171" i="18"/>
  <c r="K171" i="18"/>
  <c r="S171" i="18"/>
  <c r="C203" i="18"/>
  <c r="I167" i="19"/>
  <c r="I160" i="19" s="1"/>
  <c r="I217" i="19"/>
  <c r="W217" i="19"/>
  <c r="I171" i="19"/>
  <c r="I226" i="19"/>
  <c r="Q171" i="19"/>
  <c r="Q226" i="19"/>
  <c r="D229" i="19"/>
  <c r="D185" i="19"/>
  <c r="O61" i="19"/>
  <c r="O184" i="19" s="1"/>
  <c r="D235" i="19"/>
  <c r="L235" i="19"/>
  <c r="T235" i="19"/>
  <c r="F237" i="19"/>
  <c r="N237" i="19"/>
  <c r="V237" i="19"/>
  <c r="H246" i="19"/>
  <c r="P246" i="19"/>
  <c r="B248" i="19"/>
  <c r="J248" i="19"/>
  <c r="R248" i="19"/>
  <c r="S167" i="19"/>
  <c r="H168" i="19"/>
  <c r="K169" i="19"/>
  <c r="I172" i="19"/>
  <c r="W172" i="19"/>
  <c r="O173" i="19"/>
  <c r="F178" i="19"/>
  <c r="V178" i="19"/>
  <c r="T183" i="19"/>
  <c r="T178" i="19" s="1"/>
  <c r="L184" i="19"/>
  <c r="W184" i="19"/>
  <c r="T187" i="19"/>
  <c r="L188" i="19"/>
  <c r="C190" i="19"/>
  <c r="S190" i="19"/>
  <c r="M191" i="19"/>
  <c r="G192" i="19"/>
  <c r="E171" i="17"/>
  <c r="M171" i="17"/>
  <c r="U171" i="17"/>
  <c r="B162" i="18"/>
  <c r="J162" i="18"/>
  <c r="R162" i="18"/>
  <c r="D163" i="18"/>
  <c r="L163" i="18"/>
  <c r="T163" i="18"/>
  <c r="D167" i="18"/>
  <c r="L167" i="18"/>
  <c r="T167" i="18"/>
  <c r="B170" i="18"/>
  <c r="J170" i="18"/>
  <c r="R170" i="18"/>
  <c r="D171" i="18"/>
  <c r="L171" i="18"/>
  <c r="T171" i="18"/>
  <c r="B174" i="18"/>
  <c r="J174" i="18"/>
  <c r="R174" i="18"/>
  <c r="R184" i="18"/>
  <c r="F190" i="18"/>
  <c r="N190" i="18"/>
  <c r="V190" i="18"/>
  <c r="D203" i="18"/>
  <c r="H209" i="18"/>
  <c r="J217" i="19"/>
  <c r="J176" i="19"/>
  <c r="J172" i="19"/>
  <c r="J168" i="19"/>
  <c r="J167" i="19"/>
  <c r="B226" i="19"/>
  <c r="B171" i="19"/>
  <c r="J226" i="19"/>
  <c r="J171" i="19"/>
  <c r="R226" i="19"/>
  <c r="R171" i="19"/>
  <c r="S185" i="19"/>
  <c r="S178" i="19" s="1"/>
  <c r="S229" i="19"/>
  <c r="S192" i="19"/>
  <c r="E235" i="19"/>
  <c r="M235" i="19"/>
  <c r="U235" i="19"/>
  <c r="G237" i="19"/>
  <c r="G190" i="19"/>
  <c r="O237" i="19"/>
  <c r="W237" i="19"/>
  <c r="W190" i="19"/>
  <c r="I246" i="19"/>
  <c r="I203" i="19"/>
  <c r="Q246" i="19"/>
  <c r="Q203" i="19"/>
  <c r="C248" i="19"/>
  <c r="C209" i="19"/>
  <c r="K248" i="19"/>
  <c r="K209" i="19"/>
  <c r="S248" i="19"/>
  <c r="S209" i="19"/>
  <c r="K165" i="19"/>
  <c r="I168" i="19"/>
  <c r="W168" i="19"/>
  <c r="O169" i="19"/>
  <c r="G171" i="19"/>
  <c r="O176" i="19"/>
  <c r="U183" i="19"/>
  <c r="M184" i="19"/>
  <c r="E185" i="19"/>
  <c r="U187" i="19"/>
  <c r="M188" i="19"/>
  <c r="H190" i="19"/>
  <c r="L192" i="19"/>
  <c r="F5" i="19"/>
  <c r="N5" i="19"/>
  <c r="V5" i="19"/>
  <c r="B61" i="19"/>
  <c r="B184" i="19" s="1"/>
  <c r="J61" i="19"/>
  <c r="J190" i="19" s="1"/>
  <c r="R61" i="19"/>
  <c r="R190" i="19" s="1"/>
  <c r="F190" i="19"/>
  <c r="N190" i="19"/>
  <c r="V190" i="19"/>
  <c r="F203" i="19"/>
  <c r="N203" i="19"/>
  <c r="V203" i="19"/>
  <c r="B209" i="19"/>
  <c r="J209" i="19"/>
  <c r="R209" i="19"/>
  <c r="H51" i="20"/>
  <c r="W70" i="20"/>
  <c r="K71" i="20"/>
  <c r="T71" i="20"/>
  <c r="H153" i="21"/>
  <c r="H201" i="21"/>
  <c r="P153" i="21"/>
  <c r="P201" i="21"/>
  <c r="F205" i="21"/>
  <c r="N205" i="21"/>
  <c r="V205" i="21"/>
  <c r="H213" i="21"/>
  <c r="H175" i="21"/>
  <c r="P213" i="21"/>
  <c r="P175" i="21"/>
  <c r="H141" i="21"/>
  <c r="H132" i="21" s="1"/>
  <c r="E153" i="21"/>
  <c r="R153" i="21"/>
  <c r="D157" i="21"/>
  <c r="O157" i="21"/>
  <c r="L160" i="21"/>
  <c r="G165" i="21"/>
  <c r="O165" i="21"/>
  <c r="W165" i="21"/>
  <c r="N171" i="21"/>
  <c r="D175" i="21"/>
  <c r="T175" i="21"/>
  <c r="O192" i="21"/>
  <c r="I51" i="20"/>
  <c r="Q51" i="20"/>
  <c r="E69" i="20"/>
  <c r="M69" i="20"/>
  <c r="U69" i="20"/>
  <c r="O70" i="20"/>
  <c r="C71" i="20"/>
  <c r="Q78" i="20"/>
  <c r="Q169" i="4" s="1"/>
  <c r="I153" i="21"/>
  <c r="I201" i="21"/>
  <c r="Q153" i="21"/>
  <c r="Q201" i="21"/>
  <c r="C157" i="21"/>
  <c r="C202" i="21"/>
  <c r="K157" i="21"/>
  <c r="K202" i="21"/>
  <c r="S157" i="21"/>
  <c r="S202" i="21"/>
  <c r="E203" i="21"/>
  <c r="E160" i="21"/>
  <c r="M203" i="21"/>
  <c r="M194" i="21" s="1"/>
  <c r="M160" i="21"/>
  <c r="U203" i="21"/>
  <c r="U194" i="21" s="1"/>
  <c r="U160" i="21"/>
  <c r="G211" i="21"/>
  <c r="G171" i="21"/>
  <c r="O211" i="21"/>
  <c r="O171" i="21"/>
  <c r="W211" i="21"/>
  <c r="W205" i="21" s="1"/>
  <c r="W171" i="21"/>
  <c r="I213" i="21"/>
  <c r="I175" i="21"/>
  <c r="Q213" i="21"/>
  <c r="Q205" i="21" s="1"/>
  <c r="Q175" i="21"/>
  <c r="R141" i="21"/>
  <c r="R132" i="21" s="1"/>
  <c r="F153" i="21"/>
  <c r="T153" i="21"/>
  <c r="P160" i="21"/>
  <c r="B171" i="21"/>
  <c r="R171" i="21"/>
  <c r="E175" i="21"/>
  <c r="U175" i="21"/>
  <c r="P192" i="21"/>
  <c r="P183" i="21" s="1"/>
  <c r="B192" i="22"/>
  <c r="J192" i="22"/>
  <c r="R192" i="22"/>
  <c r="H203" i="22"/>
  <c r="P203" i="22"/>
  <c r="B211" i="22"/>
  <c r="J211" i="22"/>
  <c r="R211" i="22"/>
  <c r="D213" i="22"/>
  <c r="L213" i="22"/>
  <c r="T213" i="22"/>
  <c r="H226" i="19"/>
  <c r="P226" i="19"/>
  <c r="D237" i="19"/>
  <c r="L237" i="19"/>
  <c r="T237" i="19"/>
  <c r="H248" i="19"/>
  <c r="P248" i="19"/>
  <c r="B51" i="20"/>
  <c r="J51" i="20"/>
  <c r="R51" i="20"/>
  <c r="N78" i="20"/>
  <c r="N169" i="4" s="1"/>
  <c r="V78" i="20"/>
  <c r="V169" i="4" s="1"/>
  <c r="F69" i="20"/>
  <c r="N69" i="20"/>
  <c r="V69" i="20"/>
  <c r="V77" i="20"/>
  <c r="V168" i="4" s="1"/>
  <c r="I78" i="20"/>
  <c r="I169" i="4" s="1"/>
  <c r="F203" i="21"/>
  <c r="F194" i="21" s="1"/>
  <c r="F160" i="21"/>
  <c r="N203" i="21"/>
  <c r="N160" i="21"/>
  <c r="V203" i="21"/>
  <c r="V194" i="21" s="1"/>
  <c r="V160" i="21"/>
  <c r="H211" i="21"/>
  <c r="H171" i="21"/>
  <c r="P211" i="21"/>
  <c r="P171" i="21"/>
  <c r="J141" i="21"/>
  <c r="J132" i="21" s="1"/>
  <c r="S141" i="21"/>
  <c r="S132" i="21" s="1"/>
  <c r="U153" i="21"/>
  <c r="F157" i="21"/>
  <c r="T157" i="21"/>
  <c r="B160" i="21"/>
  <c r="R160" i="21"/>
  <c r="D171" i="21"/>
  <c r="T171" i="21"/>
  <c r="F175" i="21"/>
  <c r="V175" i="21"/>
  <c r="W192" i="21"/>
  <c r="W183" i="21" s="1"/>
  <c r="D194" i="21"/>
  <c r="L194" i="21"/>
  <c r="T194" i="21"/>
  <c r="N194" i="21"/>
  <c r="B205" i="21"/>
  <c r="J205" i="21"/>
  <c r="R205" i="21"/>
  <c r="D205" i="21"/>
  <c r="L205" i="21"/>
  <c r="T205" i="21"/>
  <c r="C192" i="22"/>
  <c r="K192" i="22"/>
  <c r="S192" i="22"/>
  <c r="G202" i="22"/>
  <c r="O202" i="22"/>
  <c r="W202" i="22"/>
  <c r="I203" i="22"/>
  <c r="Q203" i="22"/>
  <c r="C211" i="22"/>
  <c r="K211" i="22"/>
  <c r="S211" i="22"/>
  <c r="E213" i="22"/>
  <c r="M213" i="22"/>
  <c r="U213" i="22"/>
  <c r="E237" i="19"/>
  <c r="M237" i="19"/>
  <c r="U237" i="19"/>
  <c r="I248" i="19"/>
  <c r="Q248" i="19"/>
  <c r="K51" i="20"/>
  <c r="S51" i="20"/>
  <c r="G69" i="20"/>
  <c r="O69" i="20"/>
  <c r="W69" i="20"/>
  <c r="B141" i="21"/>
  <c r="B132" i="21" s="1"/>
  <c r="K141" i="21"/>
  <c r="K132" i="21" s="1"/>
  <c r="C146" i="21"/>
  <c r="K146" i="21"/>
  <c r="S146" i="21"/>
  <c r="J153" i="21"/>
  <c r="V153" i="21"/>
  <c r="G157" i="21"/>
  <c r="E171" i="21"/>
  <c r="J175" i="21"/>
  <c r="O183" i="21"/>
  <c r="E194" i="21"/>
  <c r="B203" i="22"/>
  <c r="J203" i="22"/>
  <c r="R203" i="22"/>
  <c r="D211" i="22"/>
  <c r="L211" i="22"/>
  <c r="T211" i="22"/>
  <c r="F213" i="22"/>
  <c r="N213" i="22"/>
  <c r="V213" i="22"/>
  <c r="C141" i="21"/>
  <c r="C132" i="21" s="1"/>
  <c r="L153" i="21"/>
  <c r="V157" i="21"/>
  <c r="L175" i="21"/>
  <c r="H183" i="21"/>
  <c r="B183" i="21"/>
  <c r="J183" i="21"/>
  <c r="R183" i="21"/>
  <c r="C203" i="22"/>
  <c r="K203" i="22"/>
  <c r="S203" i="22"/>
  <c r="E211" i="22"/>
  <c r="M211" i="22"/>
  <c r="U211" i="22"/>
  <c r="G213" i="22"/>
  <c r="O213" i="22"/>
  <c r="W213" i="22"/>
  <c r="I203" i="21"/>
  <c r="I160" i="21"/>
  <c r="Q203" i="21"/>
  <c r="Q160" i="21"/>
  <c r="C171" i="21"/>
  <c r="C211" i="21"/>
  <c r="C205" i="21" s="1"/>
  <c r="K171" i="21"/>
  <c r="K211" i="21"/>
  <c r="K205" i="21" s="1"/>
  <c r="S171" i="21"/>
  <c r="S211" i="21"/>
  <c r="S205" i="21" s="1"/>
  <c r="M153" i="21"/>
  <c r="L157" i="21"/>
  <c r="W157" i="21"/>
  <c r="H160" i="21"/>
  <c r="J171" i="21"/>
  <c r="M175" i="21"/>
  <c r="I183" i="21"/>
  <c r="Q183" i="21"/>
  <c r="G194" i="21"/>
  <c r="O194" i="21"/>
  <c r="W194" i="21"/>
  <c r="F192" i="22"/>
  <c r="N192" i="22"/>
  <c r="V192" i="22"/>
  <c r="B202" i="22"/>
  <c r="J202" i="22"/>
  <c r="R202" i="22"/>
  <c r="D203" i="22"/>
  <c r="L203" i="22"/>
  <c r="T203" i="22"/>
  <c r="I161" i="23"/>
  <c r="I151" i="23"/>
  <c r="I155" i="23"/>
  <c r="I154" i="23"/>
  <c r="I158" i="23"/>
  <c r="I163" i="23"/>
  <c r="Q161" i="23"/>
  <c r="Q163" i="23"/>
  <c r="Q151" i="23"/>
  <c r="Q155" i="23"/>
  <c r="Q154" i="23"/>
  <c r="Q158" i="23"/>
  <c r="R69" i="20"/>
  <c r="D70" i="20"/>
  <c r="H71" i="20"/>
  <c r="M78" i="20"/>
  <c r="M169" i="4" s="1"/>
  <c r="H202" i="21"/>
  <c r="H194" i="21" s="1"/>
  <c r="H157" i="21"/>
  <c r="P202" i="21"/>
  <c r="P157" i="21"/>
  <c r="M132" i="21"/>
  <c r="U132" i="21"/>
  <c r="E141" i="21"/>
  <c r="E132" i="21" s="1"/>
  <c r="N141" i="21"/>
  <c r="N132" i="21" s="1"/>
  <c r="B153" i="21"/>
  <c r="N153" i="21"/>
  <c r="J160" i="21"/>
  <c r="E165" i="21"/>
  <c r="M165" i="21"/>
  <c r="U165" i="21"/>
  <c r="L171" i="21"/>
  <c r="N175" i="21"/>
  <c r="G192" i="21"/>
  <c r="G183" i="21" s="1"/>
  <c r="G192" i="22"/>
  <c r="O192" i="22"/>
  <c r="W192" i="22"/>
  <c r="C202" i="22"/>
  <c r="K202" i="22"/>
  <c r="S202" i="22"/>
  <c r="E203" i="22"/>
  <c r="M203" i="22"/>
  <c r="U203" i="22"/>
  <c r="I213" i="22"/>
  <c r="Q213" i="22"/>
  <c r="B161" i="23"/>
  <c r="B155" i="23"/>
  <c r="B154" i="23"/>
  <c r="B158" i="23"/>
  <c r="B163" i="23"/>
  <c r="B160" i="23"/>
  <c r="B151" i="23"/>
  <c r="J161" i="23"/>
  <c r="J151" i="23"/>
  <c r="J155" i="23"/>
  <c r="J154" i="23"/>
  <c r="J158" i="23"/>
  <c r="J163" i="23"/>
  <c r="R161" i="23"/>
  <c r="R151" i="23"/>
  <c r="R155" i="23"/>
  <c r="R146" i="23" s="1"/>
  <c r="R154" i="23"/>
  <c r="R158" i="23"/>
  <c r="R163" i="23"/>
  <c r="E70" i="20"/>
  <c r="V70" i="20"/>
  <c r="I157" i="21"/>
  <c r="I202" i="21"/>
  <c r="Q157" i="21"/>
  <c r="Q202" i="21"/>
  <c r="E205" i="21"/>
  <c r="M205" i="21"/>
  <c r="U205" i="21"/>
  <c r="G213" i="21"/>
  <c r="G175" i="21"/>
  <c r="O213" i="21"/>
  <c r="O175" i="21"/>
  <c r="W213" i="21"/>
  <c r="W175" i="21"/>
  <c r="F141" i="21"/>
  <c r="F132" i="21" s="1"/>
  <c r="D153" i="21"/>
  <c r="O153" i="21"/>
  <c r="B157" i="21"/>
  <c r="N157" i="21"/>
  <c r="K160" i="21"/>
  <c r="M171" i="21"/>
  <c r="B175" i="21"/>
  <c r="R175" i="21"/>
  <c r="C183" i="21"/>
  <c r="K183" i="21"/>
  <c r="S183" i="21"/>
  <c r="H192" i="22"/>
  <c r="P192" i="22"/>
  <c r="B201" i="22"/>
  <c r="J201" i="22"/>
  <c r="R201" i="22"/>
  <c r="D202" i="22"/>
  <c r="L202" i="22"/>
  <c r="T202" i="22"/>
  <c r="F203" i="22"/>
  <c r="N203" i="22"/>
  <c r="V203" i="22"/>
  <c r="B213" i="22"/>
  <c r="J213" i="22"/>
  <c r="R213" i="22"/>
  <c r="B153" i="22"/>
  <c r="J153" i="22"/>
  <c r="R153" i="22"/>
  <c r="B175" i="22"/>
  <c r="J175" i="22"/>
  <c r="R175" i="22"/>
  <c r="D192" i="22"/>
  <c r="L192" i="22"/>
  <c r="T192" i="22"/>
  <c r="D201" i="22"/>
  <c r="L201" i="22"/>
  <c r="T201" i="22"/>
  <c r="F202" i="22"/>
  <c r="N202" i="22"/>
  <c r="V202" i="22"/>
  <c r="F211" i="22"/>
  <c r="N211" i="22"/>
  <c r="V211" i="22"/>
  <c r="G203" i="23"/>
  <c r="G194" i="23" s="1"/>
  <c r="O203" i="23"/>
  <c r="O194" i="23" s="1"/>
  <c r="W203" i="23"/>
  <c r="I99" i="23"/>
  <c r="Q99" i="23"/>
  <c r="Q171" i="23" s="1"/>
  <c r="C211" i="23"/>
  <c r="K211" i="23"/>
  <c r="S211" i="23"/>
  <c r="Q137" i="23"/>
  <c r="E139" i="23"/>
  <c r="M139" i="23"/>
  <c r="V139" i="23"/>
  <c r="J140" i="23"/>
  <c r="F141" i="23"/>
  <c r="M143" i="23"/>
  <c r="V143" i="23"/>
  <c r="J144" i="23"/>
  <c r="E153" i="23"/>
  <c r="F157" i="23"/>
  <c r="F158" i="23"/>
  <c r="F160" i="23"/>
  <c r="R160" i="23"/>
  <c r="F161" i="23"/>
  <c r="M175" i="23"/>
  <c r="B183" i="23"/>
  <c r="J183" i="23"/>
  <c r="R183" i="23"/>
  <c r="G141" i="22"/>
  <c r="G132" i="22" s="1"/>
  <c r="O141" i="22"/>
  <c r="O132" i="22" s="1"/>
  <c r="W141" i="22"/>
  <c r="W132" i="22" s="1"/>
  <c r="C153" i="22"/>
  <c r="K153" i="22"/>
  <c r="S153" i="22"/>
  <c r="C157" i="22"/>
  <c r="K157" i="22"/>
  <c r="S157" i="22"/>
  <c r="C171" i="22"/>
  <c r="K171" i="22"/>
  <c r="S171" i="22"/>
  <c r="C175" i="22"/>
  <c r="K175" i="22"/>
  <c r="S175" i="22"/>
  <c r="E192" i="22"/>
  <c r="M192" i="22"/>
  <c r="U192" i="22"/>
  <c r="E201" i="22"/>
  <c r="M201" i="22"/>
  <c r="U201" i="22"/>
  <c r="G211" i="22"/>
  <c r="O211" i="22"/>
  <c r="W211" i="22"/>
  <c r="D194" i="23"/>
  <c r="L194" i="23"/>
  <c r="T194" i="23"/>
  <c r="H203" i="23"/>
  <c r="H194" i="23" s="1"/>
  <c r="P203" i="23"/>
  <c r="B99" i="23"/>
  <c r="B175" i="23" s="1"/>
  <c r="J99" i="23"/>
  <c r="R99" i="23"/>
  <c r="R175" i="23" s="1"/>
  <c r="D211" i="23"/>
  <c r="D205" i="23" s="1"/>
  <c r="L211" i="23"/>
  <c r="T211" i="23"/>
  <c r="B137" i="23"/>
  <c r="J137" i="23"/>
  <c r="R137" i="23"/>
  <c r="R132" i="23" s="1"/>
  <c r="F139" i="23"/>
  <c r="N139" i="23"/>
  <c r="B140" i="23"/>
  <c r="E143" i="23"/>
  <c r="N143" i="23"/>
  <c r="B144" i="23"/>
  <c r="F153" i="23"/>
  <c r="I160" i="23"/>
  <c r="S160" i="23"/>
  <c r="M171" i="23"/>
  <c r="N175" i="23"/>
  <c r="G183" i="23"/>
  <c r="O183" i="23"/>
  <c r="W183" i="23"/>
  <c r="O205" i="23"/>
  <c r="H141" i="22"/>
  <c r="H132" i="22" s="1"/>
  <c r="P141" i="22"/>
  <c r="P132" i="22" s="1"/>
  <c r="D157" i="22"/>
  <c r="L157" i="22"/>
  <c r="T157" i="22"/>
  <c r="B160" i="22"/>
  <c r="J160" i="22"/>
  <c r="R160" i="22"/>
  <c r="D171" i="22"/>
  <c r="L171" i="22"/>
  <c r="T171" i="22"/>
  <c r="D175" i="22"/>
  <c r="L175" i="22"/>
  <c r="T175" i="22"/>
  <c r="F201" i="22"/>
  <c r="N201" i="22"/>
  <c r="V201" i="22"/>
  <c r="H202" i="22"/>
  <c r="P202" i="22"/>
  <c r="H211" i="22"/>
  <c r="P211" i="22"/>
  <c r="G5" i="23"/>
  <c r="O5" i="23"/>
  <c r="W5" i="23"/>
  <c r="C48" i="23"/>
  <c r="K48" i="23"/>
  <c r="S48" i="23"/>
  <c r="S157" i="23" s="1"/>
  <c r="E194" i="23"/>
  <c r="M194" i="23"/>
  <c r="U194" i="23"/>
  <c r="C99" i="23"/>
  <c r="C171" i="23" s="1"/>
  <c r="K99" i="23"/>
  <c r="K175" i="23" s="1"/>
  <c r="S99" i="23"/>
  <c r="E205" i="23"/>
  <c r="U205" i="23"/>
  <c r="U140" i="23"/>
  <c r="Q141" i="23"/>
  <c r="F143" i="23"/>
  <c r="U144" i="23"/>
  <c r="S153" i="23"/>
  <c r="T157" i="23"/>
  <c r="J160" i="23"/>
  <c r="N171" i="23"/>
  <c r="I141" i="22"/>
  <c r="I132" i="22" s="1"/>
  <c r="Q141" i="22"/>
  <c r="Q132" i="22" s="1"/>
  <c r="E157" i="22"/>
  <c r="M157" i="22"/>
  <c r="U157" i="22"/>
  <c r="C160" i="22"/>
  <c r="K160" i="22"/>
  <c r="S160" i="22"/>
  <c r="E171" i="22"/>
  <c r="M171" i="22"/>
  <c r="U171" i="22"/>
  <c r="E175" i="22"/>
  <c r="M175" i="22"/>
  <c r="U175" i="22"/>
  <c r="G201" i="22"/>
  <c r="O201" i="22"/>
  <c r="W201" i="22"/>
  <c r="I202" i="22"/>
  <c r="Q202" i="22"/>
  <c r="I211" i="22"/>
  <c r="Q211" i="22"/>
  <c r="H5" i="23"/>
  <c r="H141" i="23" s="1"/>
  <c r="P5" i="23"/>
  <c r="D48" i="23"/>
  <c r="D153" i="23" s="1"/>
  <c r="L48" i="23"/>
  <c r="L160" i="23" s="1"/>
  <c r="T48" i="23"/>
  <c r="T153" i="23" s="1"/>
  <c r="D99" i="23"/>
  <c r="L99" i="23"/>
  <c r="L171" i="23" s="1"/>
  <c r="T99" i="23"/>
  <c r="H213" i="23"/>
  <c r="P213" i="23"/>
  <c r="Q139" i="23"/>
  <c r="M140" i="23"/>
  <c r="M132" i="23" s="1"/>
  <c r="V140" i="23"/>
  <c r="I141" i="23"/>
  <c r="R141" i="23"/>
  <c r="M144" i="23"/>
  <c r="V144" i="23"/>
  <c r="K157" i="23"/>
  <c r="U157" i="23"/>
  <c r="U158" i="23"/>
  <c r="K160" i="23"/>
  <c r="U160" i="23"/>
  <c r="B171" i="23"/>
  <c r="E175" i="23"/>
  <c r="Q175" i="23"/>
  <c r="E183" i="23"/>
  <c r="M183" i="23"/>
  <c r="U183" i="23"/>
  <c r="I205" i="23"/>
  <c r="Q205" i="23"/>
  <c r="M205" i="23"/>
  <c r="G160" i="21"/>
  <c r="O160" i="21"/>
  <c r="W160" i="21"/>
  <c r="C201" i="21"/>
  <c r="K201" i="21"/>
  <c r="S201" i="21"/>
  <c r="S194" i="21" s="1"/>
  <c r="B141" i="22"/>
  <c r="B132" i="22" s="1"/>
  <c r="J141" i="22"/>
  <c r="J132" i="22" s="1"/>
  <c r="R141" i="22"/>
  <c r="R132" i="22" s="1"/>
  <c r="D160" i="22"/>
  <c r="L160" i="22"/>
  <c r="T160" i="22"/>
  <c r="F175" i="22"/>
  <c r="N175" i="22"/>
  <c r="V175" i="22"/>
  <c r="H201" i="22"/>
  <c r="P201" i="22"/>
  <c r="I144" i="23"/>
  <c r="I140" i="23"/>
  <c r="Q144" i="23"/>
  <c r="Q140" i="23"/>
  <c r="C192" i="23"/>
  <c r="C183" i="23" s="1"/>
  <c r="K192" i="23"/>
  <c r="K183" i="23" s="1"/>
  <c r="S192" i="23"/>
  <c r="S183" i="23" s="1"/>
  <c r="E163" i="23"/>
  <c r="E155" i="23"/>
  <c r="E151" i="23"/>
  <c r="M163" i="23"/>
  <c r="M155" i="23"/>
  <c r="M151" i="23"/>
  <c r="U163" i="23"/>
  <c r="U155" i="23"/>
  <c r="U151" i="23"/>
  <c r="I157" i="23"/>
  <c r="I202" i="23"/>
  <c r="Q202" i="23"/>
  <c r="Q157" i="23"/>
  <c r="E179" i="23"/>
  <c r="E176" i="23"/>
  <c r="E172" i="23"/>
  <c r="M179" i="23"/>
  <c r="M176" i="23"/>
  <c r="M172" i="23"/>
  <c r="U179" i="23"/>
  <c r="U176" i="23"/>
  <c r="U172" i="23"/>
  <c r="E137" i="23"/>
  <c r="U137" i="23"/>
  <c r="I139" i="23"/>
  <c r="R139" i="23"/>
  <c r="E140" i="23"/>
  <c r="N140" i="23"/>
  <c r="J141" i="23"/>
  <c r="I143" i="23"/>
  <c r="R143" i="23"/>
  <c r="N144" i="23"/>
  <c r="K153" i="23"/>
  <c r="U153" i="23"/>
  <c r="U154" i="23"/>
  <c r="V157" i="23"/>
  <c r="V158" i="23"/>
  <c r="V160" i="23"/>
  <c r="M170" i="23"/>
  <c r="E171" i="23"/>
  <c r="F175" i="23"/>
  <c r="F183" i="23"/>
  <c r="N183" i="23"/>
  <c r="V183" i="23"/>
  <c r="F194" i="23"/>
  <c r="N194" i="23"/>
  <c r="V194" i="23"/>
  <c r="P194" i="23"/>
  <c r="E160" i="22"/>
  <c r="M160" i="22"/>
  <c r="U160" i="22"/>
  <c r="G175" i="22"/>
  <c r="O175" i="22"/>
  <c r="W175" i="22"/>
  <c r="I201" i="22"/>
  <c r="Q201" i="22"/>
  <c r="F163" i="23"/>
  <c r="F155" i="23"/>
  <c r="F151" i="23"/>
  <c r="N163" i="23"/>
  <c r="N155" i="23"/>
  <c r="N151" i="23"/>
  <c r="V163" i="23"/>
  <c r="V155" i="23"/>
  <c r="V151" i="23"/>
  <c r="B202" i="23"/>
  <c r="B157" i="23"/>
  <c r="J202" i="23"/>
  <c r="J157" i="23"/>
  <c r="R202" i="23"/>
  <c r="R157" i="23"/>
  <c r="F176" i="23"/>
  <c r="F172" i="23"/>
  <c r="F170" i="23"/>
  <c r="N176" i="23"/>
  <c r="N172" i="23"/>
  <c r="N170" i="23"/>
  <c r="V176" i="23"/>
  <c r="V172" i="23"/>
  <c r="V170" i="23"/>
  <c r="H211" i="23"/>
  <c r="P211" i="23"/>
  <c r="P205" i="23" s="1"/>
  <c r="F137" i="23"/>
  <c r="B139" i="23"/>
  <c r="J139" i="23"/>
  <c r="F140" i="23"/>
  <c r="B141" i="23"/>
  <c r="U141" i="23"/>
  <c r="L153" i="23"/>
  <c r="V153" i="23"/>
  <c r="V154" i="23"/>
  <c r="C157" i="23"/>
  <c r="M157" i="23"/>
  <c r="M158" i="23"/>
  <c r="C160" i="23"/>
  <c r="M160" i="23"/>
  <c r="M161" i="23"/>
  <c r="F171" i="23"/>
  <c r="R171" i="23"/>
  <c r="G175" i="23"/>
  <c r="U175" i="23"/>
  <c r="W194" i="23"/>
  <c r="C194" i="23"/>
  <c r="K194" i="23"/>
  <c r="S194" i="23"/>
  <c r="C175" i="21"/>
  <c r="K175" i="21"/>
  <c r="S175" i="21"/>
  <c r="F160" i="22"/>
  <c r="N160" i="22"/>
  <c r="V160" i="22"/>
  <c r="H175" i="22"/>
  <c r="P175" i="22"/>
  <c r="C5" i="23"/>
  <c r="K5" i="23"/>
  <c r="S5" i="23"/>
  <c r="G48" i="23"/>
  <c r="G160" i="23" s="1"/>
  <c r="O48" i="23"/>
  <c r="O160" i="23" s="1"/>
  <c r="W48" i="23"/>
  <c r="W153" i="23" s="1"/>
  <c r="I153" i="23"/>
  <c r="I201" i="23"/>
  <c r="I194" i="23" s="1"/>
  <c r="Q201" i="23"/>
  <c r="Q153" i="23"/>
  <c r="G99" i="23"/>
  <c r="O99" i="23"/>
  <c r="O175" i="23" s="1"/>
  <c r="W99" i="23"/>
  <c r="W175" i="23" s="1"/>
  <c r="C213" i="23"/>
  <c r="K213" i="23"/>
  <c r="S213" i="23"/>
  <c r="S175" i="23"/>
  <c r="D141" i="23"/>
  <c r="M141" i="23"/>
  <c r="V141" i="23"/>
  <c r="M153" i="23"/>
  <c r="M154" i="23"/>
  <c r="N157" i="23"/>
  <c r="N158" i="23"/>
  <c r="D160" i="23"/>
  <c r="N160" i="23"/>
  <c r="N161" i="23"/>
  <c r="G171" i="23"/>
  <c r="U171" i="23"/>
  <c r="I175" i="23"/>
  <c r="V175" i="23"/>
  <c r="G160" i="22"/>
  <c r="O160" i="22"/>
  <c r="W160" i="22"/>
  <c r="I175" i="22"/>
  <c r="Q175" i="22"/>
  <c r="D5" i="23"/>
  <c r="L5" i="23"/>
  <c r="T5" i="23"/>
  <c r="T141" i="23" s="1"/>
  <c r="H48" i="23"/>
  <c r="H153" i="23" s="1"/>
  <c r="P48" i="23"/>
  <c r="P157" i="23" s="1"/>
  <c r="B201" i="23"/>
  <c r="B153" i="23"/>
  <c r="J201" i="23"/>
  <c r="J194" i="23" s="1"/>
  <c r="J153" i="23"/>
  <c r="R201" i="23"/>
  <c r="R153" i="23"/>
  <c r="H99" i="23"/>
  <c r="H171" i="23" s="1"/>
  <c r="P99" i="23"/>
  <c r="P175" i="23" s="1"/>
  <c r="D213" i="23"/>
  <c r="D175" i="23"/>
  <c r="L175" i="23"/>
  <c r="L213" i="23"/>
  <c r="T213" i="23"/>
  <c r="T175" i="23"/>
  <c r="U139" i="23"/>
  <c r="R140" i="23"/>
  <c r="E141" i="23"/>
  <c r="N141" i="23"/>
  <c r="W141" i="23"/>
  <c r="N153" i="23"/>
  <c r="N154" i="23"/>
  <c r="E157" i="23"/>
  <c r="E158" i="23"/>
  <c r="E160" i="23"/>
  <c r="Q160" i="23"/>
  <c r="E161" i="23"/>
  <c r="E170" i="23"/>
  <c r="E165" i="23" s="1"/>
  <c r="I171" i="23"/>
  <c r="V171" i="23"/>
  <c r="J175" i="23"/>
  <c r="V179" i="23"/>
  <c r="E98" i="25"/>
  <c r="B136" i="25"/>
  <c r="J136" i="25"/>
  <c r="R136" i="25"/>
  <c r="B67" i="24"/>
  <c r="B52" i="24"/>
  <c r="B75" i="24"/>
  <c r="B172" i="4" s="1"/>
  <c r="J67" i="24"/>
  <c r="J52" i="24"/>
  <c r="J75" i="24"/>
  <c r="J172" i="4" s="1"/>
  <c r="R67" i="24"/>
  <c r="R52" i="24"/>
  <c r="R75" i="24"/>
  <c r="R172" i="4" s="1"/>
  <c r="D76" i="24"/>
  <c r="D173" i="4" s="1"/>
  <c r="D68" i="24"/>
  <c r="L76" i="24"/>
  <c r="L173" i="4" s="1"/>
  <c r="L68" i="24"/>
  <c r="T68" i="24"/>
  <c r="T52" i="24"/>
  <c r="T76" i="24"/>
  <c r="T173" i="4" s="1"/>
  <c r="F69" i="24"/>
  <c r="F77" i="24"/>
  <c r="F174" i="4" s="1"/>
  <c r="F52" i="24"/>
  <c r="N69" i="24"/>
  <c r="N52" i="24"/>
  <c r="V69" i="24"/>
  <c r="V77" i="24"/>
  <c r="V174" i="4" s="1"/>
  <c r="V52" i="24"/>
  <c r="C69" i="24"/>
  <c r="L146" i="25"/>
  <c r="F98" i="25"/>
  <c r="N98" i="25"/>
  <c r="M136" i="25"/>
  <c r="K146" i="25"/>
  <c r="I52" i="24"/>
  <c r="C67" i="24"/>
  <c r="C75" i="24"/>
  <c r="C172" i="4" s="1"/>
  <c r="K67" i="24"/>
  <c r="K75" i="24"/>
  <c r="K172" i="4" s="1"/>
  <c r="S67" i="24"/>
  <c r="S75" i="24"/>
  <c r="S172" i="4" s="1"/>
  <c r="E68" i="24"/>
  <c r="E76" i="24"/>
  <c r="E173" i="4" s="1"/>
  <c r="M76" i="24"/>
  <c r="M173" i="4" s="1"/>
  <c r="M68" i="24"/>
  <c r="U68" i="24"/>
  <c r="U76" i="24"/>
  <c r="U173" i="4" s="1"/>
  <c r="G69" i="24"/>
  <c r="G77" i="24"/>
  <c r="G174" i="4" s="1"/>
  <c r="O69" i="24"/>
  <c r="O77" i="24"/>
  <c r="O174" i="4" s="1"/>
  <c r="G57" i="24"/>
  <c r="O57" i="24"/>
  <c r="W57" i="24"/>
  <c r="O98" i="25"/>
  <c r="W98" i="25"/>
  <c r="H110" i="25"/>
  <c r="P110" i="25"/>
  <c r="B110" i="25"/>
  <c r="J110" i="25"/>
  <c r="R110" i="25"/>
  <c r="K52" i="24"/>
  <c r="D52" i="24"/>
  <c r="L52" i="24"/>
  <c r="I68" i="24"/>
  <c r="P98" i="25"/>
  <c r="J98" i="25"/>
  <c r="F205" i="23"/>
  <c r="N205" i="23"/>
  <c r="V205" i="23"/>
  <c r="B205" i="23"/>
  <c r="J205" i="23"/>
  <c r="R205" i="23"/>
  <c r="M52" i="24"/>
  <c r="U75" i="24"/>
  <c r="U172" i="4" s="1"/>
  <c r="U67" i="24"/>
  <c r="G76" i="24"/>
  <c r="G173" i="4" s="1"/>
  <c r="G68" i="24"/>
  <c r="O68" i="24"/>
  <c r="O76" i="24"/>
  <c r="O173" i="4" s="1"/>
  <c r="W76" i="24"/>
  <c r="W173" i="4" s="1"/>
  <c r="W68" i="24"/>
  <c r="I77" i="24"/>
  <c r="I174" i="4" s="1"/>
  <c r="I69" i="24"/>
  <c r="Q77" i="24"/>
  <c r="Q174" i="4" s="1"/>
  <c r="Q69" i="24"/>
  <c r="K69" i="24"/>
  <c r="N136" i="25"/>
  <c r="V136" i="25"/>
  <c r="P74" i="24"/>
  <c r="P171" i="4" s="1"/>
  <c r="L119" i="25"/>
  <c r="G126" i="25"/>
  <c r="O126" i="25"/>
  <c r="G146" i="25"/>
  <c r="H205" i="23"/>
  <c r="G75" i="24"/>
  <c r="G172" i="4" s="1"/>
  <c r="G52" i="24"/>
  <c r="O75" i="24"/>
  <c r="O172" i="4" s="1"/>
  <c r="O52" i="24"/>
  <c r="W75" i="24"/>
  <c r="W172" i="4" s="1"/>
  <c r="W52" i="24"/>
  <c r="Q68" i="24"/>
  <c r="N77" i="24"/>
  <c r="N174" i="4" s="1"/>
  <c r="H143" i="25"/>
  <c r="H136" i="25" s="1"/>
  <c r="H105" i="25"/>
  <c r="P143" i="25"/>
  <c r="P136" i="25" s="1"/>
  <c r="P105" i="25"/>
  <c r="B152" i="25"/>
  <c r="B146" i="25" s="1"/>
  <c r="B152" i="27"/>
  <c r="J116" i="25"/>
  <c r="J152" i="25"/>
  <c r="J146" i="25" s="1"/>
  <c r="R152" i="25"/>
  <c r="R146" i="25" s="1"/>
  <c r="R116" i="25"/>
  <c r="D153" i="25"/>
  <c r="D146" i="25" s="1"/>
  <c r="D119" i="25"/>
  <c r="T119" i="25"/>
  <c r="T153" i="25"/>
  <c r="F154" i="25"/>
  <c r="F146" i="25" s="1"/>
  <c r="F122" i="25"/>
  <c r="N154" i="25"/>
  <c r="N122" i="25"/>
  <c r="V154" i="25"/>
  <c r="V122" i="25"/>
  <c r="G136" i="25"/>
  <c r="D67" i="24"/>
  <c r="L67" i="24"/>
  <c r="T67" i="24"/>
  <c r="F68" i="24"/>
  <c r="N68" i="24"/>
  <c r="V68" i="24"/>
  <c r="H69" i="24"/>
  <c r="P69" i="24"/>
  <c r="T77" i="24"/>
  <c r="T174" i="4" s="1"/>
  <c r="I98" i="25"/>
  <c r="Q98" i="25"/>
  <c r="E105" i="25"/>
  <c r="N105" i="25"/>
  <c r="H116" i="25"/>
  <c r="Q116" i="25"/>
  <c r="H119" i="25"/>
  <c r="R119" i="25"/>
  <c r="I122" i="25"/>
  <c r="R122" i="25"/>
  <c r="C143" i="25"/>
  <c r="L143" i="25"/>
  <c r="L136" i="25" s="1"/>
  <c r="U143" i="25"/>
  <c r="U136" i="25" s="1"/>
  <c r="T152" i="25"/>
  <c r="T146" i="25" s="1"/>
  <c r="H154" i="25"/>
  <c r="H146" i="25" s="1"/>
  <c r="S154" i="25"/>
  <c r="S146" i="25" s="1"/>
  <c r="E143" i="26"/>
  <c r="M143" i="26"/>
  <c r="U143" i="26"/>
  <c r="K154" i="26"/>
  <c r="G152" i="27"/>
  <c r="O152" i="27"/>
  <c r="K154" i="27"/>
  <c r="S154" i="27"/>
  <c r="L77" i="24"/>
  <c r="L174" i="4" s="1"/>
  <c r="F105" i="25"/>
  <c r="I116" i="25"/>
  <c r="J119" i="25"/>
  <c r="S119" i="25"/>
  <c r="J122" i="25"/>
  <c r="S122" i="25"/>
  <c r="D143" i="25"/>
  <c r="D136" i="25" s="1"/>
  <c r="U152" i="25"/>
  <c r="U146" i="25" s="1"/>
  <c r="I153" i="25"/>
  <c r="I146" i="25" s="1"/>
  <c r="F143" i="26"/>
  <c r="F105" i="26"/>
  <c r="N143" i="26"/>
  <c r="N105" i="26"/>
  <c r="V143" i="26"/>
  <c r="V105" i="26"/>
  <c r="H116" i="26"/>
  <c r="H152" i="26"/>
  <c r="P116" i="26"/>
  <c r="P152" i="26"/>
  <c r="B119" i="26"/>
  <c r="B153" i="26"/>
  <c r="J119" i="26"/>
  <c r="J153" i="26"/>
  <c r="R119" i="26"/>
  <c r="R153" i="26"/>
  <c r="D122" i="26"/>
  <c r="D154" i="26"/>
  <c r="L122" i="26"/>
  <c r="L154" i="26"/>
  <c r="T122" i="26"/>
  <c r="T154" i="26"/>
  <c r="I110" i="26"/>
  <c r="Q110" i="26"/>
  <c r="C110" i="26"/>
  <c r="K110" i="26"/>
  <c r="S110" i="26"/>
  <c r="H152" i="27"/>
  <c r="P152" i="27"/>
  <c r="B153" i="27"/>
  <c r="J153" i="27"/>
  <c r="R153" i="27"/>
  <c r="T154" i="27"/>
  <c r="F98" i="27"/>
  <c r="P98" i="27"/>
  <c r="E90" i="31"/>
  <c r="E119" i="31"/>
  <c r="M90" i="31"/>
  <c r="M119" i="31"/>
  <c r="U90" i="31"/>
  <c r="U119" i="31"/>
  <c r="G94" i="31"/>
  <c r="G120" i="31"/>
  <c r="O94" i="31"/>
  <c r="O120" i="31"/>
  <c r="W94" i="31"/>
  <c r="W120" i="31"/>
  <c r="I122" i="31"/>
  <c r="I99" i="31"/>
  <c r="Q122" i="31"/>
  <c r="Q99" i="31"/>
  <c r="C123" i="31"/>
  <c r="C105" i="31"/>
  <c r="K123" i="31"/>
  <c r="K105" i="31"/>
  <c r="S123" i="31"/>
  <c r="S105" i="31"/>
  <c r="G110" i="25"/>
  <c r="O110" i="25"/>
  <c r="W110" i="25"/>
  <c r="B119" i="25"/>
  <c r="K119" i="25"/>
  <c r="B122" i="25"/>
  <c r="T122" i="25"/>
  <c r="W143" i="25"/>
  <c r="W136" i="25" s="1"/>
  <c r="V152" i="25"/>
  <c r="V153" i="25"/>
  <c r="I152" i="26"/>
  <c r="Q152" i="26"/>
  <c r="C119" i="26"/>
  <c r="C153" i="26"/>
  <c r="K119" i="26"/>
  <c r="K153" i="26"/>
  <c r="S119" i="26"/>
  <c r="S153" i="26"/>
  <c r="E154" i="26"/>
  <c r="M154" i="26"/>
  <c r="U154" i="26"/>
  <c r="G152" i="26"/>
  <c r="G143" i="27"/>
  <c r="O143" i="27"/>
  <c r="W143" i="27"/>
  <c r="O143" i="25"/>
  <c r="O136" i="25" s="1"/>
  <c r="M152" i="25"/>
  <c r="W152" i="25"/>
  <c r="W153" i="25"/>
  <c r="H105" i="26"/>
  <c r="H143" i="26"/>
  <c r="P105" i="26"/>
  <c r="P143" i="26"/>
  <c r="B152" i="26"/>
  <c r="B116" i="26"/>
  <c r="J152" i="26"/>
  <c r="J116" i="26"/>
  <c r="R152" i="26"/>
  <c r="R116" i="26"/>
  <c r="D119" i="26"/>
  <c r="D153" i="26"/>
  <c r="L119" i="26"/>
  <c r="L153" i="26"/>
  <c r="T119" i="26"/>
  <c r="T153" i="26"/>
  <c r="F154" i="26"/>
  <c r="F122" i="26"/>
  <c r="N154" i="26"/>
  <c r="N122" i="26"/>
  <c r="V154" i="26"/>
  <c r="V122" i="26"/>
  <c r="O152" i="26"/>
  <c r="H143" i="27"/>
  <c r="P143" i="27"/>
  <c r="J152" i="27"/>
  <c r="B143" i="27"/>
  <c r="I153" i="27"/>
  <c r="F90" i="29"/>
  <c r="F119" i="29"/>
  <c r="F113" i="29" s="1"/>
  <c r="N90" i="29"/>
  <c r="N119" i="29"/>
  <c r="V90" i="29"/>
  <c r="V119" i="29"/>
  <c r="V113" i="29" s="1"/>
  <c r="H94" i="29"/>
  <c r="H120" i="29"/>
  <c r="H113" i="29" s="1"/>
  <c r="B122" i="29"/>
  <c r="B113" i="29" s="1"/>
  <c r="B99" i="29"/>
  <c r="B122" i="31"/>
  <c r="J122" i="29"/>
  <c r="J113" i="29" s="1"/>
  <c r="J99" i="29"/>
  <c r="R122" i="29"/>
  <c r="R113" i="29" s="1"/>
  <c r="R99" i="29"/>
  <c r="D105" i="29"/>
  <c r="D123" i="29"/>
  <c r="L105" i="29"/>
  <c r="L123" i="29"/>
  <c r="L123" i="31"/>
  <c r="T105" i="29"/>
  <c r="T123" i="29"/>
  <c r="H67" i="24"/>
  <c r="P67" i="24"/>
  <c r="J68" i="24"/>
  <c r="J105" i="25"/>
  <c r="S105" i="25"/>
  <c r="D116" i="25"/>
  <c r="D122" i="25"/>
  <c r="M122" i="25"/>
  <c r="C136" i="25"/>
  <c r="K136" i="25"/>
  <c r="S136" i="25"/>
  <c r="G143" i="25"/>
  <c r="N152" i="25"/>
  <c r="N153" i="25"/>
  <c r="F156" i="25"/>
  <c r="N156" i="25"/>
  <c r="V156" i="25"/>
  <c r="H156" i="25"/>
  <c r="P156" i="25"/>
  <c r="G126" i="26"/>
  <c r="O126" i="26"/>
  <c r="W126" i="26"/>
  <c r="I126" i="26"/>
  <c r="Q126" i="26"/>
  <c r="W152" i="26"/>
  <c r="J143" i="27"/>
  <c r="V153" i="27"/>
  <c r="U122" i="30"/>
  <c r="B105" i="25"/>
  <c r="K105" i="25"/>
  <c r="T105" i="25"/>
  <c r="E116" i="25"/>
  <c r="E122" i="25"/>
  <c r="O152" i="25"/>
  <c r="O153" i="25"/>
  <c r="C154" i="25"/>
  <c r="C146" i="25" s="1"/>
  <c r="P154" i="25"/>
  <c r="G156" i="25"/>
  <c r="O156" i="25"/>
  <c r="W156" i="25"/>
  <c r="D152" i="26"/>
  <c r="L152" i="26"/>
  <c r="T152" i="26"/>
  <c r="H154" i="26"/>
  <c r="P154" i="26"/>
  <c r="B98" i="26"/>
  <c r="J98" i="26"/>
  <c r="R98" i="26"/>
  <c r="G143" i="26"/>
  <c r="I153" i="26"/>
  <c r="D152" i="27"/>
  <c r="L152" i="27"/>
  <c r="T152" i="27"/>
  <c r="F153" i="27"/>
  <c r="F119" i="27"/>
  <c r="N119" i="27"/>
  <c r="N153" i="27"/>
  <c r="H154" i="27"/>
  <c r="P154" i="27"/>
  <c r="D116" i="27"/>
  <c r="B126" i="27"/>
  <c r="J126" i="27"/>
  <c r="R126" i="27"/>
  <c r="D126" i="27"/>
  <c r="L126" i="27"/>
  <c r="T126" i="27"/>
  <c r="R143" i="27"/>
  <c r="L154" i="27"/>
  <c r="C84" i="29"/>
  <c r="S84" i="29"/>
  <c r="P120" i="29"/>
  <c r="P113" i="29" s="1"/>
  <c r="F116" i="25"/>
  <c r="F119" i="25"/>
  <c r="P153" i="25"/>
  <c r="P146" i="25" s="1"/>
  <c r="Q154" i="25"/>
  <c r="E152" i="26"/>
  <c r="M152" i="26"/>
  <c r="U152" i="26"/>
  <c r="G153" i="26"/>
  <c r="O153" i="26"/>
  <c r="W153" i="26"/>
  <c r="I154" i="26"/>
  <c r="Q154" i="26"/>
  <c r="O143" i="26"/>
  <c r="Q153" i="26"/>
  <c r="E152" i="27"/>
  <c r="M152" i="27"/>
  <c r="G153" i="27"/>
  <c r="I90" i="30"/>
  <c r="I119" i="30"/>
  <c r="Q90" i="30"/>
  <c r="Q119" i="30"/>
  <c r="C94" i="30"/>
  <c r="C120" i="30"/>
  <c r="K120" i="30"/>
  <c r="K94" i="30"/>
  <c r="S120" i="30"/>
  <c r="S94" i="30"/>
  <c r="E122" i="30"/>
  <c r="E99" i="30"/>
  <c r="M122" i="30"/>
  <c r="M99" i="30"/>
  <c r="G123" i="30"/>
  <c r="G105" i="30"/>
  <c r="O105" i="30"/>
  <c r="O123" i="30"/>
  <c r="W105" i="30"/>
  <c r="W123" i="30"/>
  <c r="G119" i="25"/>
  <c r="E126" i="25"/>
  <c r="M126" i="25"/>
  <c r="U126" i="25"/>
  <c r="E146" i="25"/>
  <c r="Q153" i="25"/>
  <c r="D143" i="26"/>
  <c r="L143" i="26"/>
  <c r="T143" i="26"/>
  <c r="F152" i="26"/>
  <c r="N152" i="26"/>
  <c r="V152" i="26"/>
  <c r="H153" i="26"/>
  <c r="P153" i="26"/>
  <c r="B154" i="26"/>
  <c r="J154" i="26"/>
  <c r="R154" i="26"/>
  <c r="W143" i="26"/>
  <c r="F152" i="27"/>
  <c r="N152" i="27"/>
  <c r="H153" i="27"/>
  <c r="J154" i="27"/>
  <c r="R154" i="27"/>
  <c r="E84" i="29"/>
  <c r="M84" i="29"/>
  <c r="U84" i="29"/>
  <c r="O84" i="29"/>
  <c r="O153" i="27"/>
  <c r="W153" i="27"/>
  <c r="I154" i="27"/>
  <c r="Q154" i="27"/>
  <c r="I105" i="27"/>
  <c r="Q105" i="27"/>
  <c r="E116" i="27"/>
  <c r="M116" i="27"/>
  <c r="I122" i="27"/>
  <c r="Q122" i="27"/>
  <c r="C143" i="27"/>
  <c r="K143" i="27"/>
  <c r="S143" i="27"/>
  <c r="C152" i="27"/>
  <c r="V152" i="27"/>
  <c r="B154" i="27"/>
  <c r="O154" i="27"/>
  <c r="C99" i="29"/>
  <c r="S99" i="29"/>
  <c r="Q105" i="29"/>
  <c r="S119" i="29"/>
  <c r="Q120" i="29"/>
  <c r="J122" i="31"/>
  <c r="R122" i="31"/>
  <c r="C116" i="26"/>
  <c r="K116" i="26"/>
  <c r="S116" i="26"/>
  <c r="G122" i="26"/>
  <c r="O122" i="26"/>
  <c r="W122" i="26"/>
  <c r="I143" i="26"/>
  <c r="Q143" i="26"/>
  <c r="F116" i="27"/>
  <c r="N116" i="27"/>
  <c r="J122" i="27"/>
  <c r="R122" i="27"/>
  <c r="D143" i="27"/>
  <c r="L143" i="27"/>
  <c r="T143" i="27"/>
  <c r="W152" i="27"/>
  <c r="M153" i="27"/>
  <c r="C154" i="27"/>
  <c r="D84" i="29"/>
  <c r="L84" i="29"/>
  <c r="T84" i="29"/>
  <c r="E105" i="29"/>
  <c r="U105" i="29"/>
  <c r="U120" i="29"/>
  <c r="C119" i="30"/>
  <c r="M120" i="30"/>
  <c r="I123" i="30"/>
  <c r="C122" i="31"/>
  <c r="K122" i="31"/>
  <c r="C57" i="33"/>
  <c r="C78" i="33"/>
  <c r="C78" i="34"/>
  <c r="K57" i="33"/>
  <c r="K78" i="33"/>
  <c r="K72" i="33" s="1"/>
  <c r="K78" i="34"/>
  <c r="S57" i="33"/>
  <c r="S78" i="33"/>
  <c r="S72" i="33" s="1"/>
  <c r="S78" i="34"/>
  <c r="E79" i="33"/>
  <c r="E72" i="33" s="1"/>
  <c r="E60" i="33"/>
  <c r="E79" i="34"/>
  <c r="M79" i="33"/>
  <c r="M72" i="33" s="1"/>
  <c r="M60" i="33"/>
  <c r="M79" i="34"/>
  <c r="U79" i="33"/>
  <c r="U72" i="33" s="1"/>
  <c r="U60" i="33"/>
  <c r="U79" i="34"/>
  <c r="G63" i="33"/>
  <c r="G80" i="33"/>
  <c r="G72" i="33" s="1"/>
  <c r="G80" i="34"/>
  <c r="O63" i="33"/>
  <c r="O80" i="33"/>
  <c r="O80" i="34"/>
  <c r="W63" i="33"/>
  <c r="W80" i="33"/>
  <c r="W72" i="33" s="1"/>
  <c r="W80" i="34"/>
  <c r="O72" i="33"/>
  <c r="C72" i="33"/>
  <c r="D116" i="26"/>
  <c r="L116" i="26"/>
  <c r="T116" i="26"/>
  <c r="H122" i="26"/>
  <c r="P122" i="26"/>
  <c r="B143" i="26"/>
  <c r="J143" i="26"/>
  <c r="R143" i="26"/>
  <c r="G116" i="27"/>
  <c r="O116" i="27"/>
  <c r="E119" i="27"/>
  <c r="U119" i="27"/>
  <c r="K122" i="27"/>
  <c r="S122" i="27"/>
  <c r="E143" i="27"/>
  <c r="M143" i="27"/>
  <c r="U143" i="27"/>
  <c r="D154" i="27"/>
  <c r="K90" i="29"/>
  <c r="O94" i="29"/>
  <c r="C119" i="29"/>
  <c r="C113" i="29" s="1"/>
  <c r="I122" i="29"/>
  <c r="G84" i="30"/>
  <c r="O84" i="30"/>
  <c r="W84" i="30"/>
  <c r="K123" i="30"/>
  <c r="C84" i="31"/>
  <c r="K84" i="31"/>
  <c r="E116" i="26"/>
  <c r="M116" i="26"/>
  <c r="U116" i="26"/>
  <c r="I122" i="26"/>
  <c r="Q122" i="26"/>
  <c r="C143" i="26"/>
  <c r="K143" i="26"/>
  <c r="S143" i="26"/>
  <c r="E153" i="26"/>
  <c r="M153" i="26"/>
  <c r="U153" i="26"/>
  <c r="H116" i="27"/>
  <c r="P116" i="27"/>
  <c r="T122" i="27"/>
  <c r="F143" i="27"/>
  <c r="N143" i="27"/>
  <c r="V143" i="27"/>
  <c r="P153" i="27"/>
  <c r="G154" i="27"/>
  <c r="Q113" i="29"/>
  <c r="K123" i="29"/>
  <c r="I122" i="30"/>
  <c r="Q122" i="30"/>
  <c r="P120" i="30"/>
  <c r="B122" i="30"/>
  <c r="Q123" i="30"/>
  <c r="D84" i="31"/>
  <c r="L84" i="31"/>
  <c r="T84" i="31"/>
  <c r="F84" i="31"/>
  <c r="V84" i="31"/>
  <c r="J84" i="31"/>
  <c r="F116" i="26"/>
  <c r="N116" i="26"/>
  <c r="V116" i="26"/>
  <c r="B122" i="26"/>
  <c r="J122" i="26"/>
  <c r="R122" i="26"/>
  <c r="F153" i="26"/>
  <c r="N153" i="26"/>
  <c r="V153" i="26"/>
  <c r="I152" i="27"/>
  <c r="Q152" i="27"/>
  <c r="C153" i="27"/>
  <c r="K153" i="27"/>
  <c r="S153" i="27"/>
  <c r="E154" i="27"/>
  <c r="M154" i="27"/>
  <c r="U154" i="27"/>
  <c r="I116" i="27"/>
  <c r="Q116" i="27"/>
  <c r="G119" i="27"/>
  <c r="O119" i="27"/>
  <c r="W119" i="27"/>
  <c r="E122" i="27"/>
  <c r="M122" i="27"/>
  <c r="U122" i="27"/>
  <c r="Q153" i="27"/>
  <c r="E94" i="29"/>
  <c r="E120" i="30"/>
  <c r="G122" i="29"/>
  <c r="G99" i="29"/>
  <c r="G122" i="30"/>
  <c r="O122" i="29"/>
  <c r="O113" i="29" s="1"/>
  <c r="O99" i="29"/>
  <c r="W122" i="29"/>
  <c r="W113" i="29" s="1"/>
  <c r="W99" i="29"/>
  <c r="W122" i="30"/>
  <c r="K99" i="29"/>
  <c r="I105" i="29"/>
  <c r="G119" i="29"/>
  <c r="F119" i="30"/>
  <c r="F90" i="30"/>
  <c r="N119" i="30"/>
  <c r="N90" i="30"/>
  <c r="V119" i="30"/>
  <c r="V90" i="30"/>
  <c r="H94" i="30"/>
  <c r="H120" i="30"/>
  <c r="J122" i="30"/>
  <c r="J99" i="30"/>
  <c r="R122" i="30"/>
  <c r="R99" i="30"/>
  <c r="D123" i="30"/>
  <c r="D105" i="30"/>
  <c r="L123" i="30"/>
  <c r="L105" i="30"/>
  <c r="U120" i="30"/>
  <c r="T123" i="30"/>
  <c r="M84" i="31"/>
  <c r="U84" i="31"/>
  <c r="G84" i="31"/>
  <c r="O84" i="31"/>
  <c r="Q51" i="33"/>
  <c r="R152" i="27"/>
  <c r="D153" i="27"/>
  <c r="L153" i="27"/>
  <c r="T153" i="27"/>
  <c r="F154" i="27"/>
  <c r="N154" i="27"/>
  <c r="V154" i="27"/>
  <c r="J116" i="27"/>
  <c r="R116" i="27"/>
  <c r="H119" i="27"/>
  <c r="F122" i="27"/>
  <c r="N122" i="27"/>
  <c r="V122" i="27"/>
  <c r="S152" i="27"/>
  <c r="W154" i="27"/>
  <c r="H84" i="29"/>
  <c r="P84" i="29"/>
  <c r="B84" i="29"/>
  <c r="J84" i="29"/>
  <c r="R84" i="29"/>
  <c r="G94" i="29"/>
  <c r="M105" i="29"/>
  <c r="K119" i="29"/>
  <c r="I120" i="29"/>
  <c r="O119" i="30"/>
  <c r="W119" i="30"/>
  <c r="E90" i="29"/>
  <c r="E119" i="29"/>
  <c r="E113" i="29" s="1"/>
  <c r="M90" i="29"/>
  <c r="M119" i="29"/>
  <c r="U90" i="29"/>
  <c r="U119" i="29"/>
  <c r="C105" i="29"/>
  <c r="C123" i="30"/>
  <c r="S105" i="29"/>
  <c r="S123" i="30"/>
  <c r="I84" i="29"/>
  <c r="Q84" i="29"/>
  <c r="M120" i="29"/>
  <c r="S123" i="29"/>
  <c r="C84" i="30"/>
  <c r="K84" i="30"/>
  <c r="S84" i="30"/>
  <c r="E84" i="30"/>
  <c r="M84" i="30"/>
  <c r="U84" i="30"/>
  <c r="O122" i="30"/>
  <c r="H90" i="29"/>
  <c r="P90" i="29"/>
  <c r="D119" i="29"/>
  <c r="D113" i="29" s="1"/>
  <c r="L119" i="29"/>
  <c r="T119" i="29"/>
  <c r="T113" i="29" s="1"/>
  <c r="N120" i="29"/>
  <c r="C122" i="30"/>
  <c r="K122" i="30"/>
  <c r="S122" i="30"/>
  <c r="E123" i="30"/>
  <c r="M123" i="30"/>
  <c r="U123" i="30"/>
  <c r="I105" i="30"/>
  <c r="H119" i="30"/>
  <c r="D120" i="30"/>
  <c r="V122" i="30"/>
  <c r="F119" i="31"/>
  <c r="N119" i="31"/>
  <c r="V119" i="31"/>
  <c r="H120" i="31"/>
  <c r="P120" i="31"/>
  <c r="F90" i="31"/>
  <c r="H94" i="31"/>
  <c r="K99" i="31"/>
  <c r="D119" i="31"/>
  <c r="N120" i="31"/>
  <c r="D123" i="31"/>
  <c r="T78" i="35"/>
  <c r="F79" i="35"/>
  <c r="N79" i="35"/>
  <c r="H80" i="35"/>
  <c r="P80" i="35"/>
  <c r="B90" i="43"/>
  <c r="B90" i="41"/>
  <c r="B81" i="41" s="1"/>
  <c r="B72" i="41"/>
  <c r="B90" i="42"/>
  <c r="J90" i="43"/>
  <c r="J90" i="41"/>
  <c r="J81" i="41" s="1"/>
  <c r="J90" i="42"/>
  <c r="J72" i="41"/>
  <c r="R90" i="43"/>
  <c r="R90" i="41"/>
  <c r="R90" i="42"/>
  <c r="R72" i="41"/>
  <c r="T94" i="30"/>
  <c r="N99" i="30"/>
  <c r="J123" i="30"/>
  <c r="G90" i="31"/>
  <c r="G119" i="31"/>
  <c r="O90" i="31"/>
  <c r="O119" i="31"/>
  <c r="W90" i="31"/>
  <c r="W119" i="31"/>
  <c r="I120" i="31"/>
  <c r="Q120" i="31"/>
  <c r="I94" i="31"/>
  <c r="E123" i="31"/>
  <c r="C51" i="33"/>
  <c r="K51" i="33"/>
  <c r="S51" i="33"/>
  <c r="G51" i="33"/>
  <c r="O51" i="33"/>
  <c r="W51" i="33"/>
  <c r="D57" i="34"/>
  <c r="D78" i="34"/>
  <c r="L57" i="34"/>
  <c r="L78" i="34"/>
  <c r="T57" i="34"/>
  <c r="T78" i="34"/>
  <c r="F79" i="34"/>
  <c r="F60" i="34"/>
  <c r="N79" i="34"/>
  <c r="N60" i="34"/>
  <c r="V79" i="34"/>
  <c r="V60" i="34"/>
  <c r="H63" i="34"/>
  <c r="H80" i="34"/>
  <c r="P63" i="34"/>
  <c r="P80" i="34"/>
  <c r="E78" i="35"/>
  <c r="E57" i="35"/>
  <c r="M78" i="35"/>
  <c r="M57" i="35"/>
  <c r="U78" i="35"/>
  <c r="U57" i="35"/>
  <c r="G79" i="35"/>
  <c r="G60" i="35"/>
  <c r="O79" i="35"/>
  <c r="O60" i="35"/>
  <c r="W79" i="35"/>
  <c r="W60" i="35"/>
  <c r="I80" i="35"/>
  <c r="I63" i="35"/>
  <c r="Q80" i="35"/>
  <c r="Q63" i="35"/>
  <c r="E57" i="37"/>
  <c r="E78" i="37"/>
  <c r="M57" i="37"/>
  <c r="M78" i="37"/>
  <c r="U57" i="37"/>
  <c r="U78" i="37"/>
  <c r="G79" i="37"/>
  <c r="G60" i="37"/>
  <c r="O79" i="37"/>
  <c r="O60" i="37"/>
  <c r="W79" i="37"/>
  <c r="W72" i="37" s="1"/>
  <c r="W60" i="37"/>
  <c r="I63" i="37"/>
  <c r="I80" i="37"/>
  <c r="Q63" i="37"/>
  <c r="Q80" i="37"/>
  <c r="W78" i="39"/>
  <c r="E57" i="34"/>
  <c r="E78" i="34"/>
  <c r="M57" i="34"/>
  <c r="M78" i="34"/>
  <c r="U57" i="34"/>
  <c r="U78" i="34"/>
  <c r="G79" i="34"/>
  <c r="G60" i="34"/>
  <c r="O79" i="34"/>
  <c r="O60" i="34"/>
  <c r="W79" i="34"/>
  <c r="W60" i="34"/>
  <c r="I63" i="34"/>
  <c r="I80" i="34"/>
  <c r="Q63" i="34"/>
  <c r="Q80" i="34"/>
  <c r="I51" i="34"/>
  <c r="F57" i="35"/>
  <c r="F78" i="35"/>
  <c r="N57" i="35"/>
  <c r="N78" i="35"/>
  <c r="H79" i="35"/>
  <c r="H60" i="35"/>
  <c r="P79" i="35"/>
  <c r="P60" i="35"/>
  <c r="B63" i="35"/>
  <c r="B80" i="35"/>
  <c r="R80" i="35"/>
  <c r="R63" i="35"/>
  <c r="C51" i="37"/>
  <c r="K51" i="37"/>
  <c r="S51" i="37"/>
  <c r="T119" i="30"/>
  <c r="P122" i="30"/>
  <c r="V123" i="30"/>
  <c r="I119" i="31"/>
  <c r="Q119" i="31"/>
  <c r="C120" i="31"/>
  <c r="K120" i="31"/>
  <c r="S120" i="31"/>
  <c r="E122" i="31"/>
  <c r="M122" i="31"/>
  <c r="U122" i="31"/>
  <c r="G123" i="31"/>
  <c r="O123" i="31"/>
  <c r="W123" i="31"/>
  <c r="K94" i="31"/>
  <c r="C99" i="31"/>
  <c r="W105" i="31"/>
  <c r="M123" i="31"/>
  <c r="D57" i="33"/>
  <c r="D78" i="33"/>
  <c r="L57" i="33"/>
  <c r="L78" i="33"/>
  <c r="L72" i="33" s="1"/>
  <c r="T57" i="33"/>
  <c r="T78" i="33"/>
  <c r="T72" i="33" s="1"/>
  <c r="F79" i="33"/>
  <c r="F72" i="33" s="1"/>
  <c r="F60" i="33"/>
  <c r="N79" i="33"/>
  <c r="N72" i="33" s="1"/>
  <c r="N60" i="33"/>
  <c r="V79" i="33"/>
  <c r="V72" i="33" s="1"/>
  <c r="V60" i="33"/>
  <c r="H63" i="33"/>
  <c r="H80" i="33"/>
  <c r="H72" i="33" s="1"/>
  <c r="P63" i="33"/>
  <c r="P80" i="33"/>
  <c r="P72" i="33" s="1"/>
  <c r="E51" i="33"/>
  <c r="M51" i="33"/>
  <c r="U51" i="33"/>
  <c r="F51" i="34"/>
  <c r="N51" i="34"/>
  <c r="V51" i="34"/>
  <c r="G51" i="35"/>
  <c r="O51" i="35"/>
  <c r="W51" i="35"/>
  <c r="V79" i="35"/>
  <c r="G57" i="39"/>
  <c r="G78" i="39"/>
  <c r="O57" i="39"/>
  <c r="O78" i="39"/>
  <c r="I79" i="39"/>
  <c r="I60" i="39"/>
  <c r="Q79" i="39"/>
  <c r="Q60" i="39"/>
  <c r="C63" i="39"/>
  <c r="C80" i="39"/>
  <c r="K80" i="39"/>
  <c r="K63" i="39"/>
  <c r="S80" i="39"/>
  <c r="S63" i="39"/>
  <c r="D94" i="29"/>
  <c r="L94" i="29"/>
  <c r="T94" i="29"/>
  <c r="F99" i="29"/>
  <c r="N99" i="29"/>
  <c r="V99" i="29"/>
  <c r="B105" i="29"/>
  <c r="J105" i="29"/>
  <c r="R105" i="29"/>
  <c r="O90" i="30"/>
  <c r="W90" i="30"/>
  <c r="I99" i="30"/>
  <c r="Q99" i="30"/>
  <c r="E105" i="30"/>
  <c r="M105" i="30"/>
  <c r="U105" i="30"/>
  <c r="I120" i="30"/>
  <c r="N123" i="30"/>
  <c r="B119" i="31"/>
  <c r="J119" i="31"/>
  <c r="R119" i="31"/>
  <c r="D120" i="31"/>
  <c r="D94" i="31"/>
  <c r="L120" i="31"/>
  <c r="L94" i="31"/>
  <c r="T120" i="31"/>
  <c r="T94" i="31"/>
  <c r="F122" i="31"/>
  <c r="F99" i="31"/>
  <c r="N122" i="31"/>
  <c r="N99" i="31"/>
  <c r="V122" i="31"/>
  <c r="V99" i="31"/>
  <c r="H123" i="31"/>
  <c r="H105" i="31"/>
  <c r="P123" i="31"/>
  <c r="P105" i="31"/>
  <c r="R99" i="31"/>
  <c r="T119" i="31"/>
  <c r="T123" i="31"/>
  <c r="F51" i="33"/>
  <c r="N51" i="33"/>
  <c r="V51" i="33"/>
  <c r="H51" i="33"/>
  <c r="P51" i="33"/>
  <c r="I72" i="33"/>
  <c r="Q72" i="33"/>
  <c r="G51" i="34"/>
  <c r="O51" i="34"/>
  <c r="W51" i="34"/>
  <c r="Q51" i="34"/>
  <c r="H51" i="35"/>
  <c r="P51" i="35"/>
  <c r="L78" i="35"/>
  <c r="J80" i="35"/>
  <c r="F105" i="30"/>
  <c r="C119" i="31"/>
  <c r="K119" i="31"/>
  <c r="S119" i="31"/>
  <c r="E120" i="31"/>
  <c r="E94" i="31"/>
  <c r="M120" i="31"/>
  <c r="M94" i="31"/>
  <c r="U120" i="31"/>
  <c r="U94" i="31"/>
  <c r="G122" i="31"/>
  <c r="G99" i="31"/>
  <c r="O122" i="31"/>
  <c r="O99" i="31"/>
  <c r="W122" i="31"/>
  <c r="W99" i="31"/>
  <c r="I123" i="31"/>
  <c r="I105" i="31"/>
  <c r="Q123" i="31"/>
  <c r="Q105" i="31"/>
  <c r="N90" i="31"/>
  <c r="P94" i="31"/>
  <c r="E99" i="31"/>
  <c r="U123" i="31"/>
  <c r="B72" i="33"/>
  <c r="J72" i="33"/>
  <c r="R72" i="33"/>
  <c r="D72" i="33"/>
  <c r="V78" i="35"/>
  <c r="H99" i="29"/>
  <c r="P99" i="29"/>
  <c r="E119" i="30"/>
  <c r="M119" i="30"/>
  <c r="U119" i="30"/>
  <c r="G120" i="30"/>
  <c r="O120" i="30"/>
  <c r="W120" i="30"/>
  <c r="C99" i="30"/>
  <c r="K99" i="30"/>
  <c r="S99" i="30"/>
  <c r="H122" i="31"/>
  <c r="P122" i="31"/>
  <c r="B123" i="31"/>
  <c r="B105" i="31"/>
  <c r="J123" i="31"/>
  <c r="J105" i="31"/>
  <c r="R123" i="31"/>
  <c r="R105" i="31"/>
  <c r="H84" i="31"/>
  <c r="P84" i="31"/>
  <c r="B90" i="31"/>
  <c r="C94" i="31"/>
  <c r="Q94" i="31"/>
  <c r="H99" i="31"/>
  <c r="F63" i="35"/>
  <c r="P63" i="35"/>
  <c r="B78" i="35"/>
  <c r="B79" i="35"/>
  <c r="L79" i="35"/>
  <c r="L80" i="35"/>
  <c r="I51" i="37"/>
  <c r="Q51" i="37"/>
  <c r="C57" i="37"/>
  <c r="U79" i="37"/>
  <c r="C78" i="38"/>
  <c r="K78" i="38"/>
  <c r="S78" i="38"/>
  <c r="E79" i="38"/>
  <c r="M79" i="38"/>
  <c r="U79" i="38"/>
  <c r="G80" i="38"/>
  <c r="O80" i="38"/>
  <c r="J79" i="39"/>
  <c r="D63" i="33"/>
  <c r="L63" i="33"/>
  <c r="T63" i="33"/>
  <c r="I57" i="34"/>
  <c r="Q57" i="34"/>
  <c r="E63" i="34"/>
  <c r="M63" i="34"/>
  <c r="U63" i="34"/>
  <c r="R57" i="35"/>
  <c r="D78" i="35"/>
  <c r="C80" i="35"/>
  <c r="M80" i="35"/>
  <c r="H78" i="37"/>
  <c r="H57" i="37"/>
  <c r="P78" i="37"/>
  <c r="P57" i="37"/>
  <c r="B79" i="37"/>
  <c r="B60" i="37"/>
  <c r="J79" i="37"/>
  <c r="J60" i="37"/>
  <c r="R79" i="37"/>
  <c r="R60" i="37"/>
  <c r="G80" i="37"/>
  <c r="I78" i="39"/>
  <c r="Q78" i="39"/>
  <c r="S79" i="39"/>
  <c r="M80" i="39"/>
  <c r="I57" i="33"/>
  <c r="Q57" i="33"/>
  <c r="G60" i="33"/>
  <c r="O60" i="33"/>
  <c r="W60" i="33"/>
  <c r="E63" i="33"/>
  <c r="H60" i="34"/>
  <c r="P60" i="34"/>
  <c r="I60" i="35"/>
  <c r="Q60" i="35"/>
  <c r="H63" i="35"/>
  <c r="D79" i="35"/>
  <c r="I78" i="37"/>
  <c r="I72" i="37" s="1"/>
  <c r="I57" i="37"/>
  <c r="Q78" i="37"/>
  <c r="Q57" i="37"/>
  <c r="C79" i="37"/>
  <c r="C60" i="37"/>
  <c r="K79" i="37"/>
  <c r="K72" i="37" s="1"/>
  <c r="K60" i="37"/>
  <c r="S79" i="37"/>
  <c r="S60" i="37"/>
  <c r="E80" i="37"/>
  <c r="E72" i="37" s="1"/>
  <c r="E63" i="37"/>
  <c r="M80" i="37"/>
  <c r="M63" i="37"/>
  <c r="U80" i="37"/>
  <c r="U63" i="37"/>
  <c r="U60" i="37"/>
  <c r="O80" i="37"/>
  <c r="G79" i="38"/>
  <c r="O79" i="38"/>
  <c r="W79" i="38"/>
  <c r="H60" i="33"/>
  <c r="P60" i="33"/>
  <c r="I60" i="34"/>
  <c r="Q60" i="34"/>
  <c r="T57" i="35"/>
  <c r="R60" i="35"/>
  <c r="K57" i="37"/>
  <c r="C78" i="37"/>
  <c r="F57" i="38"/>
  <c r="F78" i="38"/>
  <c r="N57" i="38"/>
  <c r="N78" i="38"/>
  <c r="V57" i="38"/>
  <c r="V78" i="38"/>
  <c r="H79" i="38"/>
  <c r="H60" i="38"/>
  <c r="P79" i="38"/>
  <c r="P60" i="38"/>
  <c r="B63" i="38"/>
  <c r="B80" i="38"/>
  <c r="J63" i="38"/>
  <c r="J80" i="38"/>
  <c r="R63" i="38"/>
  <c r="R80" i="38"/>
  <c r="F51" i="38"/>
  <c r="N51" i="38"/>
  <c r="V51" i="38"/>
  <c r="B51" i="38"/>
  <c r="J51" i="38"/>
  <c r="R51" i="38"/>
  <c r="E79" i="39"/>
  <c r="G80" i="39"/>
  <c r="H78" i="34"/>
  <c r="P78" i="34"/>
  <c r="B79" i="34"/>
  <c r="J79" i="34"/>
  <c r="R79" i="34"/>
  <c r="D80" i="34"/>
  <c r="L80" i="34"/>
  <c r="T80" i="34"/>
  <c r="C78" i="35"/>
  <c r="K78" i="35"/>
  <c r="S78" i="35"/>
  <c r="E79" i="35"/>
  <c r="M79" i="35"/>
  <c r="U79" i="35"/>
  <c r="G80" i="35"/>
  <c r="O80" i="35"/>
  <c r="W80" i="35"/>
  <c r="B60" i="33"/>
  <c r="J60" i="33"/>
  <c r="R60" i="33"/>
  <c r="C60" i="34"/>
  <c r="K60" i="34"/>
  <c r="S60" i="34"/>
  <c r="W63" i="35"/>
  <c r="S80" i="35"/>
  <c r="O63" i="37"/>
  <c r="S78" i="37"/>
  <c r="S72" i="37" s="1"/>
  <c r="H78" i="38"/>
  <c r="P78" i="38"/>
  <c r="B79" i="38"/>
  <c r="J79" i="38"/>
  <c r="R79" i="38"/>
  <c r="H51" i="38"/>
  <c r="P51" i="38"/>
  <c r="D63" i="37"/>
  <c r="L63" i="37"/>
  <c r="T63" i="37"/>
  <c r="D78" i="37"/>
  <c r="D72" i="37" s="1"/>
  <c r="L78" i="37"/>
  <c r="L72" i="37" s="1"/>
  <c r="T78" i="37"/>
  <c r="T72" i="37" s="1"/>
  <c r="H80" i="37"/>
  <c r="P80" i="37"/>
  <c r="I57" i="38"/>
  <c r="Q57" i="38"/>
  <c r="E63" i="38"/>
  <c r="M63" i="38"/>
  <c r="U63" i="38"/>
  <c r="E78" i="38"/>
  <c r="M78" i="38"/>
  <c r="U78" i="38"/>
  <c r="I80" i="38"/>
  <c r="Q80" i="38"/>
  <c r="R79" i="39"/>
  <c r="D80" i="39"/>
  <c r="L80" i="39"/>
  <c r="T80" i="39"/>
  <c r="B57" i="39"/>
  <c r="J57" i="39"/>
  <c r="R57" i="39"/>
  <c r="B79" i="39"/>
  <c r="L79" i="39"/>
  <c r="C72" i="41"/>
  <c r="C90" i="41"/>
  <c r="C81" i="41" s="1"/>
  <c r="K72" i="41"/>
  <c r="K90" i="41"/>
  <c r="K81" i="41" s="1"/>
  <c r="S72" i="41"/>
  <c r="S90" i="41"/>
  <c r="S81" i="41" s="1"/>
  <c r="R81" i="41"/>
  <c r="C79" i="39"/>
  <c r="E80" i="39"/>
  <c r="P80" i="39"/>
  <c r="H60" i="37"/>
  <c r="P60" i="37"/>
  <c r="F78" i="37"/>
  <c r="F72" i="37" s="1"/>
  <c r="N78" i="37"/>
  <c r="N72" i="37" s="1"/>
  <c r="V78" i="37"/>
  <c r="V72" i="37" s="1"/>
  <c r="B80" i="37"/>
  <c r="J80" i="37"/>
  <c r="R80" i="37"/>
  <c r="I60" i="38"/>
  <c r="Q60" i="38"/>
  <c r="G63" i="38"/>
  <c r="O63" i="38"/>
  <c r="G78" i="38"/>
  <c r="O78" i="38"/>
  <c r="W78" i="38"/>
  <c r="C80" i="38"/>
  <c r="K80" i="38"/>
  <c r="S80" i="38"/>
  <c r="J60" i="39"/>
  <c r="S60" i="39"/>
  <c r="P78" i="39"/>
  <c r="D79" i="39"/>
  <c r="F80" i="39"/>
  <c r="F90" i="42"/>
  <c r="N90" i="42"/>
  <c r="V90" i="42"/>
  <c r="B60" i="38"/>
  <c r="J60" i="38"/>
  <c r="R60" i="38"/>
  <c r="T60" i="39"/>
  <c r="T63" i="39"/>
  <c r="U80" i="39"/>
  <c r="F90" i="41"/>
  <c r="F81" i="41" s="1"/>
  <c r="F72" i="41"/>
  <c r="N90" i="41"/>
  <c r="N81" i="41" s="1"/>
  <c r="N72" i="41"/>
  <c r="V90" i="41"/>
  <c r="V81" i="41" s="1"/>
  <c r="V72" i="41"/>
  <c r="C60" i="38"/>
  <c r="K60" i="38"/>
  <c r="S60" i="38"/>
  <c r="L63" i="39"/>
  <c r="H78" i="39"/>
  <c r="V80" i="39"/>
  <c r="D81" i="41"/>
  <c r="L81" i="41"/>
  <c r="T81" i="41"/>
  <c r="H72" i="42"/>
  <c r="H90" i="42"/>
  <c r="P72" i="42"/>
  <c r="P90" i="42"/>
  <c r="D63" i="42"/>
  <c r="L63" i="42"/>
  <c r="T63" i="42"/>
  <c r="H63" i="42"/>
  <c r="P63" i="42"/>
  <c r="C90" i="43"/>
  <c r="K90" i="43"/>
  <c r="S90" i="43"/>
  <c r="B78" i="38"/>
  <c r="J78" i="38"/>
  <c r="R78" i="38"/>
  <c r="D79" i="38"/>
  <c r="L79" i="38"/>
  <c r="T79" i="38"/>
  <c r="F80" i="38"/>
  <c r="N80" i="38"/>
  <c r="V80" i="38"/>
  <c r="E78" i="39"/>
  <c r="M78" i="39"/>
  <c r="U78" i="39"/>
  <c r="G79" i="39"/>
  <c r="O79" i="39"/>
  <c r="W79" i="39"/>
  <c r="I80" i="39"/>
  <c r="Q80" i="39"/>
  <c r="D63" i="39"/>
  <c r="M63" i="39"/>
  <c r="M81" i="41"/>
  <c r="G81" i="41"/>
  <c r="O81" i="41"/>
  <c r="W81" i="41"/>
  <c r="I81" i="41"/>
  <c r="Q81" i="41"/>
  <c r="C69" i="45"/>
  <c r="K69" i="45"/>
  <c r="D60" i="37"/>
  <c r="L60" i="37"/>
  <c r="T60" i="37"/>
  <c r="E60" i="38"/>
  <c r="M60" i="38"/>
  <c r="U60" i="38"/>
  <c r="F78" i="39"/>
  <c r="N78" i="39"/>
  <c r="V78" i="39"/>
  <c r="H79" i="39"/>
  <c r="P79" i="39"/>
  <c r="P60" i="39"/>
  <c r="B80" i="39"/>
  <c r="J80" i="39"/>
  <c r="R80" i="39"/>
  <c r="W60" i="39"/>
  <c r="F63" i="42"/>
  <c r="N63" i="42"/>
  <c r="V63" i="42"/>
  <c r="D72" i="41"/>
  <c r="L72" i="41"/>
  <c r="T72" i="41"/>
  <c r="M77" i="46"/>
  <c r="H77" i="47"/>
  <c r="H60" i="47"/>
  <c r="P77" i="47"/>
  <c r="P60" i="47"/>
  <c r="G73" i="49"/>
  <c r="O73" i="49"/>
  <c r="W73" i="49"/>
  <c r="I73" i="49"/>
  <c r="Q73" i="49"/>
  <c r="G83" i="49"/>
  <c r="H73" i="51"/>
  <c r="P73" i="51"/>
  <c r="H83" i="51"/>
  <c r="E90" i="43"/>
  <c r="M90" i="43"/>
  <c r="U90" i="43"/>
  <c r="F60" i="45"/>
  <c r="N60" i="45"/>
  <c r="V60" i="45"/>
  <c r="T77" i="46"/>
  <c r="I77" i="47"/>
  <c r="Q77" i="47"/>
  <c r="I103" i="50"/>
  <c r="I80" i="50"/>
  <c r="Q103" i="50"/>
  <c r="Q80" i="50"/>
  <c r="E105" i="50"/>
  <c r="E87" i="50"/>
  <c r="M105" i="50"/>
  <c r="M87" i="50"/>
  <c r="U105" i="50"/>
  <c r="U87" i="50"/>
  <c r="K83" i="50"/>
  <c r="I73" i="51"/>
  <c r="Q73" i="51"/>
  <c r="I83" i="51"/>
  <c r="C72" i="42"/>
  <c r="K72" i="42"/>
  <c r="S72" i="42"/>
  <c r="H72" i="43"/>
  <c r="P72" i="43"/>
  <c r="G60" i="45"/>
  <c r="O60" i="45"/>
  <c r="W60" i="45"/>
  <c r="D77" i="45"/>
  <c r="D69" i="45" s="1"/>
  <c r="C52" i="46"/>
  <c r="K52" i="46"/>
  <c r="S52" i="46"/>
  <c r="U77" i="46"/>
  <c r="B77" i="47"/>
  <c r="J77" i="47"/>
  <c r="R77" i="47"/>
  <c r="E77" i="47"/>
  <c r="O83" i="49"/>
  <c r="B103" i="50"/>
  <c r="B80" i="50"/>
  <c r="J103" i="50"/>
  <c r="J80" i="50"/>
  <c r="R103" i="50"/>
  <c r="R80" i="50"/>
  <c r="F105" i="50"/>
  <c r="F87" i="50"/>
  <c r="N105" i="50"/>
  <c r="N87" i="50"/>
  <c r="V105" i="50"/>
  <c r="V87" i="50"/>
  <c r="L83" i="50"/>
  <c r="P83" i="51"/>
  <c r="F77" i="45"/>
  <c r="F69" i="45" s="1"/>
  <c r="F77" i="46"/>
  <c r="F60" i="46"/>
  <c r="N77" i="46"/>
  <c r="N60" i="46"/>
  <c r="V77" i="46"/>
  <c r="V60" i="46"/>
  <c r="F96" i="49"/>
  <c r="N96" i="49"/>
  <c r="V96" i="49"/>
  <c r="I60" i="45"/>
  <c r="Q60" i="45"/>
  <c r="G77" i="46"/>
  <c r="G60" i="46"/>
  <c r="O77" i="46"/>
  <c r="O60" i="46"/>
  <c r="W77" i="46"/>
  <c r="W60" i="46"/>
  <c r="E52" i="46"/>
  <c r="M52" i="46"/>
  <c r="U52" i="46"/>
  <c r="G52" i="46"/>
  <c r="O52" i="46"/>
  <c r="W52" i="46"/>
  <c r="M77" i="47"/>
  <c r="W83" i="49"/>
  <c r="U96" i="49"/>
  <c r="D103" i="50"/>
  <c r="L103" i="50"/>
  <c r="T103" i="50"/>
  <c r="T83" i="50"/>
  <c r="D103" i="51"/>
  <c r="L103" i="51"/>
  <c r="T103" i="51"/>
  <c r="F104" i="51"/>
  <c r="N104" i="51"/>
  <c r="V104" i="51"/>
  <c r="H105" i="51"/>
  <c r="P105" i="51"/>
  <c r="I72" i="41"/>
  <c r="Q72" i="41"/>
  <c r="F72" i="42"/>
  <c r="N72" i="42"/>
  <c r="V72" i="42"/>
  <c r="C72" i="43"/>
  <c r="K72" i="43"/>
  <c r="S72" i="43"/>
  <c r="B60" i="45"/>
  <c r="J60" i="45"/>
  <c r="R60" i="45"/>
  <c r="L77" i="45"/>
  <c r="L69" i="45" s="1"/>
  <c r="H77" i="46"/>
  <c r="P77" i="46"/>
  <c r="D77" i="46"/>
  <c r="N77" i="47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D73" i="49"/>
  <c r="L73" i="49"/>
  <c r="T73" i="49"/>
  <c r="F73" i="49"/>
  <c r="N73" i="49"/>
  <c r="V73" i="49"/>
  <c r="H73" i="49"/>
  <c r="P73" i="49"/>
  <c r="O104" i="50"/>
  <c r="E103" i="51"/>
  <c r="M103" i="51"/>
  <c r="U103" i="51"/>
  <c r="G104" i="51"/>
  <c r="O104" i="51"/>
  <c r="W104" i="51"/>
  <c r="I105" i="51"/>
  <c r="Q105" i="51"/>
  <c r="I77" i="46"/>
  <c r="Q77" i="46"/>
  <c r="U77" i="47"/>
  <c r="E103" i="49"/>
  <c r="E96" i="49" s="1"/>
  <c r="E80" i="49"/>
  <c r="M103" i="49"/>
  <c r="M96" i="49" s="1"/>
  <c r="M80" i="49"/>
  <c r="U103" i="49"/>
  <c r="U80" i="49"/>
  <c r="I105" i="49"/>
  <c r="I87" i="49"/>
  <c r="Q105" i="49"/>
  <c r="Q87" i="49"/>
  <c r="G96" i="49"/>
  <c r="O96" i="49"/>
  <c r="W96" i="49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B73" i="51"/>
  <c r="J73" i="51"/>
  <c r="R73" i="51"/>
  <c r="L60" i="45"/>
  <c r="T60" i="45"/>
  <c r="G77" i="47"/>
  <c r="G60" i="47"/>
  <c r="O77" i="47"/>
  <c r="O60" i="47"/>
  <c r="W77" i="47"/>
  <c r="W60" i="47"/>
  <c r="D52" i="47"/>
  <c r="L52" i="47"/>
  <c r="T52" i="47"/>
  <c r="F52" i="47"/>
  <c r="N52" i="47"/>
  <c r="V52" i="47"/>
  <c r="V77" i="47"/>
  <c r="F83" i="49"/>
  <c r="C83" i="50"/>
  <c r="M103" i="50"/>
  <c r="W104" i="50"/>
  <c r="G103" i="51"/>
  <c r="G80" i="51"/>
  <c r="O103" i="51"/>
  <c r="O80" i="51"/>
  <c r="W103" i="51"/>
  <c r="W80" i="51"/>
  <c r="C105" i="51"/>
  <c r="C87" i="51"/>
  <c r="K105" i="51"/>
  <c r="K87" i="51"/>
  <c r="S105" i="51"/>
  <c r="S87" i="51"/>
  <c r="G73" i="51"/>
  <c r="O73" i="51"/>
  <c r="W73" i="51"/>
  <c r="C73" i="51"/>
  <c r="K73" i="51"/>
  <c r="S73" i="51"/>
  <c r="B77" i="46"/>
  <c r="J77" i="46"/>
  <c r="R77" i="46"/>
  <c r="C77" i="47"/>
  <c r="K77" i="47"/>
  <c r="S77" i="47"/>
  <c r="F80" i="49"/>
  <c r="N80" i="49"/>
  <c r="V80" i="49"/>
  <c r="D83" i="49"/>
  <c r="L83" i="49"/>
  <c r="T83" i="49"/>
  <c r="H104" i="49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C77" i="46"/>
  <c r="K77" i="46"/>
  <c r="S77" i="46"/>
  <c r="D77" i="47"/>
  <c r="L77" i="47"/>
  <c r="T77" i="47"/>
  <c r="G80" i="49"/>
  <c r="O80" i="49"/>
  <c r="W80" i="49"/>
  <c r="E83" i="49"/>
  <c r="M83" i="49"/>
  <c r="U83" i="49"/>
  <c r="I104" i="49"/>
  <c r="Q104" i="49"/>
  <c r="C105" i="49"/>
  <c r="C96" i="49" s="1"/>
  <c r="K105" i="49"/>
  <c r="K96" i="49" s="1"/>
  <c r="S105" i="49"/>
  <c r="S96" i="49" s="1"/>
  <c r="D80" i="50"/>
  <c r="L80" i="50"/>
  <c r="T80" i="50"/>
  <c r="B83" i="50"/>
  <c r="J83" i="50"/>
  <c r="R83" i="50"/>
  <c r="F104" i="50"/>
  <c r="N104" i="50"/>
  <c r="V104" i="50"/>
  <c r="H105" i="50"/>
  <c r="P105" i="50"/>
  <c r="I80" i="51"/>
  <c r="Q80" i="51"/>
  <c r="G83" i="51"/>
  <c r="O83" i="51"/>
  <c r="W83" i="51"/>
  <c r="C104" i="51"/>
  <c r="K104" i="51"/>
  <c r="S104" i="51"/>
  <c r="E105" i="51"/>
  <c r="M105" i="51"/>
  <c r="U105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H80" i="50"/>
  <c r="P80" i="50"/>
  <c r="E80" i="51"/>
  <c r="M80" i="51"/>
  <c r="U80" i="51"/>
  <c r="I96" i="49" l="1"/>
  <c r="P96" i="49"/>
  <c r="H96" i="49"/>
  <c r="Q96" i="49"/>
  <c r="U72" i="37"/>
  <c r="O72" i="37"/>
  <c r="B72" i="37"/>
  <c r="Q72" i="37"/>
  <c r="M72" i="37"/>
  <c r="G72" i="37"/>
  <c r="R72" i="37"/>
  <c r="J72" i="37"/>
  <c r="K113" i="29"/>
  <c r="I113" i="29"/>
  <c r="U113" i="29"/>
  <c r="M113" i="29"/>
  <c r="G113" i="29"/>
  <c r="N113" i="29"/>
  <c r="L113" i="29"/>
  <c r="S113" i="29"/>
  <c r="Q74" i="24"/>
  <c r="Q171" i="4" s="1"/>
  <c r="O146" i="25"/>
  <c r="M146" i="25"/>
  <c r="U74" i="24"/>
  <c r="U171" i="4" s="1"/>
  <c r="U69" i="4"/>
  <c r="U142" i="4" s="1"/>
  <c r="S74" i="24"/>
  <c r="S171" i="4" s="1"/>
  <c r="S69" i="4"/>
  <c r="S142" i="4" s="1"/>
  <c r="E74" i="24"/>
  <c r="E171" i="4" s="1"/>
  <c r="E69" i="4"/>
  <c r="E142" i="4" s="1"/>
  <c r="N146" i="25"/>
  <c r="H74" i="24"/>
  <c r="H171" i="4" s="1"/>
  <c r="H69" i="4"/>
  <c r="H142" i="4" s="1"/>
  <c r="W146" i="25"/>
  <c r="C74" i="24"/>
  <c r="C171" i="4" s="1"/>
  <c r="C69" i="4"/>
  <c r="C142" i="4" s="1"/>
  <c r="Q146" i="25"/>
  <c r="V146" i="23"/>
  <c r="I146" i="23"/>
  <c r="I137" i="23"/>
  <c r="I60" i="20"/>
  <c r="O153" i="23"/>
  <c r="F144" i="23"/>
  <c r="F60" i="20"/>
  <c r="F57" i="20"/>
  <c r="F56" i="20" s="1"/>
  <c r="E144" i="23"/>
  <c r="E60" i="20"/>
  <c r="E57" i="20"/>
  <c r="E56" i="20" s="1"/>
  <c r="N146" i="23"/>
  <c r="M146" i="23"/>
  <c r="Q77" i="20"/>
  <c r="Q168" i="4" s="1"/>
  <c r="M76" i="20"/>
  <c r="M167" i="4" s="1"/>
  <c r="B143" i="23"/>
  <c r="B60" i="20"/>
  <c r="U170" i="23"/>
  <c r="U165" i="23" s="1"/>
  <c r="U62" i="20"/>
  <c r="J132" i="23"/>
  <c r="N179" i="23"/>
  <c r="N165" i="23" s="1"/>
  <c r="N62" i="20"/>
  <c r="N132" i="23"/>
  <c r="B132" i="23"/>
  <c r="Q132" i="23"/>
  <c r="F132" i="23"/>
  <c r="S205" i="23"/>
  <c r="F179" i="23"/>
  <c r="F62" i="20"/>
  <c r="U132" i="23"/>
  <c r="C205" i="23"/>
  <c r="V79" i="20"/>
  <c r="V170" i="4" s="1"/>
  <c r="E132" i="23"/>
  <c r="I132" i="23"/>
  <c r="R114" i="4"/>
  <c r="R78" i="20"/>
  <c r="R169" i="4" s="1"/>
  <c r="F165" i="23"/>
  <c r="F154" i="23"/>
  <c r="F146" i="23" s="1"/>
  <c r="F61" i="20"/>
  <c r="B194" i="23"/>
  <c r="K205" i="23"/>
  <c r="N137" i="23"/>
  <c r="N60" i="20"/>
  <c r="N57" i="20"/>
  <c r="N56" i="20" s="1"/>
  <c r="J78" i="20"/>
  <c r="J169" i="4" s="1"/>
  <c r="J114" i="4"/>
  <c r="Q146" i="23"/>
  <c r="B114" i="4"/>
  <c r="B78" i="20"/>
  <c r="B169" i="4" s="1"/>
  <c r="W171" i="23"/>
  <c r="E154" i="23"/>
  <c r="E146" i="23" s="1"/>
  <c r="E61" i="20"/>
  <c r="M79" i="20"/>
  <c r="M170" i="4" s="1"/>
  <c r="U161" i="23"/>
  <c r="U61" i="20"/>
  <c r="U77" i="20"/>
  <c r="U168" i="4" s="1"/>
  <c r="O157" i="23"/>
  <c r="V132" i="23"/>
  <c r="J143" i="23"/>
  <c r="J60" i="20"/>
  <c r="M57" i="20"/>
  <c r="M56" i="20" s="1"/>
  <c r="K194" i="21"/>
  <c r="C194" i="21"/>
  <c r="I205" i="21"/>
  <c r="P205" i="21"/>
  <c r="H205" i="21"/>
  <c r="R194" i="23"/>
  <c r="V76" i="20"/>
  <c r="V167" i="4" s="1"/>
  <c r="V65" i="4"/>
  <c r="V138" i="4" s="1"/>
  <c r="N65" i="4"/>
  <c r="N138" i="4" s="1"/>
  <c r="O205" i="21"/>
  <c r="G205" i="21"/>
  <c r="Q194" i="23"/>
  <c r="J5" i="7"/>
  <c r="J55" i="7" s="1"/>
  <c r="F65" i="4"/>
  <c r="F138" i="4" s="1"/>
  <c r="Q194" i="21"/>
  <c r="E65" i="4"/>
  <c r="E138" i="4" s="1"/>
  <c r="U65" i="4"/>
  <c r="U138" i="4" s="1"/>
  <c r="P194" i="21"/>
  <c r="V5" i="7"/>
  <c r="V53" i="7" s="1"/>
  <c r="G79" i="16"/>
  <c r="G108" i="4" s="1"/>
  <c r="G109" i="4"/>
  <c r="W160" i="19"/>
  <c r="Q160" i="19"/>
  <c r="M178" i="19"/>
  <c r="R160" i="19"/>
  <c r="S160" i="19"/>
  <c r="H160" i="19"/>
  <c r="U178" i="19"/>
  <c r="P184" i="19"/>
  <c r="N178" i="19"/>
  <c r="G160" i="19"/>
  <c r="O160" i="19"/>
  <c r="S79" i="16"/>
  <c r="S108" i="4" s="1"/>
  <c r="K160" i="19"/>
  <c r="J160" i="19"/>
  <c r="B160" i="19"/>
  <c r="L102" i="16"/>
  <c r="L165" i="4" s="1"/>
  <c r="K178" i="19"/>
  <c r="M102" i="16"/>
  <c r="M165" i="4" s="1"/>
  <c r="H101" i="16"/>
  <c r="H164" i="4" s="1"/>
  <c r="R184" i="19"/>
  <c r="L178" i="19"/>
  <c r="D175" i="18"/>
  <c r="D97" i="16"/>
  <c r="K174" i="18"/>
  <c r="K169" i="18"/>
  <c r="K163" i="18"/>
  <c r="D95" i="16"/>
  <c r="G240" i="17"/>
  <c r="K161" i="18"/>
  <c r="K97" i="16"/>
  <c r="K95" i="16" s="1"/>
  <c r="K173" i="18"/>
  <c r="D229" i="17"/>
  <c r="C160" i="18"/>
  <c r="T175" i="18"/>
  <c r="T97" i="16"/>
  <c r="T95" i="16" s="1"/>
  <c r="S240" i="17"/>
  <c r="E171" i="18"/>
  <c r="J164" i="18"/>
  <c r="J97" i="16"/>
  <c r="J95" i="16" s="1"/>
  <c r="J172" i="18"/>
  <c r="J168" i="18"/>
  <c r="K240" i="17"/>
  <c r="K165" i="18"/>
  <c r="C240" i="17"/>
  <c r="H95" i="16"/>
  <c r="B172" i="17"/>
  <c r="B167" i="17"/>
  <c r="B162" i="17"/>
  <c r="R171" i="17"/>
  <c r="J166" i="18"/>
  <c r="T173" i="18"/>
  <c r="H91" i="16"/>
  <c r="H62" i="4"/>
  <c r="H135" i="4" s="1"/>
  <c r="K162" i="18"/>
  <c r="F160" i="17"/>
  <c r="U162" i="17"/>
  <c r="U53" i="16"/>
  <c r="K170" i="18"/>
  <c r="R164" i="18"/>
  <c r="R97" i="16"/>
  <c r="R95" i="16" s="1"/>
  <c r="R172" i="18"/>
  <c r="R168" i="18"/>
  <c r="K164" i="18"/>
  <c r="P172" i="17"/>
  <c r="P160" i="17" s="1"/>
  <c r="P53" i="16"/>
  <c r="P173" i="17"/>
  <c r="T169" i="18"/>
  <c r="T166" i="18"/>
  <c r="K168" i="18"/>
  <c r="K172" i="18"/>
  <c r="L175" i="18"/>
  <c r="L97" i="16"/>
  <c r="L95" i="16" s="1"/>
  <c r="K167" i="18"/>
  <c r="N175" i="17"/>
  <c r="N172" i="17"/>
  <c r="S5" i="7"/>
  <c r="S52" i="7" s="1"/>
  <c r="B233" i="15"/>
  <c r="B76" i="12"/>
  <c r="L220" i="15"/>
  <c r="J75" i="12"/>
  <c r="J104" i="4" s="1"/>
  <c r="J105" i="4"/>
  <c r="L211" i="15"/>
  <c r="H204" i="15"/>
  <c r="L216" i="15"/>
  <c r="G204" i="15"/>
  <c r="I217" i="15"/>
  <c r="I78" i="12"/>
  <c r="L217" i="15"/>
  <c r="I218" i="15"/>
  <c r="D218" i="15"/>
  <c r="D78" i="12"/>
  <c r="D211" i="15"/>
  <c r="D209" i="15"/>
  <c r="V204" i="15"/>
  <c r="I213" i="15"/>
  <c r="L218" i="15"/>
  <c r="L209" i="15"/>
  <c r="L78" i="12"/>
  <c r="L214" i="15"/>
  <c r="I211" i="15"/>
  <c r="I214" i="15"/>
  <c r="L210" i="15"/>
  <c r="L204" i="15" s="1"/>
  <c r="I210" i="15"/>
  <c r="D216" i="15"/>
  <c r="Q101" i="12"/>
  <c r="Q162" i="4" s="1"/>
  <c r="K233" i="15"/>
  <c r="K76" i="12"/>
  <c r="D214" i="15"/>
  <c r="S75" i="12"/>
  <c r="S104" i="4" s="1"/>
  <c r="S105" i="4"/>
  <c r="W204" i="15"/>
  <c r="T204" i="15"/>
  <c r="D253" i="15"/>
  <c r="D210" i="15"/>
  <c r="C233" i="15"/>
  <c r="C76" i="12"/>
  <c r="Q204" i="15"/>
  <c r="I209" i="15"/>
  <c r="I216" i="15"/>
  <c r="N63" i="12"/>
  <c r="N55" i="4" s="1"/>
  <c r="N130" i="4" s="1"/>
  <c r="N57" i="4"/>
  <c r="N132" i="4" s="1"/>
  <c r="M63" i="12"/>
  <c r="M86" i="12"/>
  <c r="R57" i="4"/>
  <c r="R132" i="4" s="1"/>
  <c r="R63" i="12"/>
  <c r="R55" i="4" s="1"/>
  <c r="R130" i="4" s="1"/>
  <c r="N86" i="12"/>
  <c r="F63" i="12"/>
  <c r="F55" i="4" s="1"/>
  <c r="F130" i="4" s="1"/>
  <c r="F57" i="4"/>
  <c r="F132" i="4"/>
  <c r="Q5" i="4"/>
  <c r="Q3" i="4"/>
  <c r="Q128" i="4" s="1"/>
  <c r="B5" i="4"/>
  <c r="B3" i="4"/>
  <c r="B128" i="4" s="1"/>
  <c r="F98" i="12"/>
  <c r="F159" i="4" s="1"/>
  <c r="F104" i="4"/>
  <c r="H5" i="4"/>
  <c r="H3" i="4"/>
  <c r="H128" i="4" s="1"/>
  <c r="K5" i="7"/>
  <c r="K53" i="7" s="1"/>
  <c r="F86" i="12"/>
  <c r="B63" i="12"/>
  <c r="B55" i="4" s="1"/>
  <c r="D3" i="4"/>
  <c r="D128" i="4" s="1"/>
  <c r="T136" i="11"/>
  <c r="T55" i="8"/>
  <c r="T52" i="8"/>
  <c r="T51" i="8" s="1"/>
  <c r="T117" i="11"/>
  <c r="P136" i="11"/>
  <c r="P55" i="8"/>
  <c r="P52" i="8"/>
  <c r="P51" i="8" s="1"/>
  <c r="C100" i="11"/>
  <c r="M136" i="11"/>
  <c r="M55" i="8"/>
  <c r="M100" i="4" s="1"/>
  <c r="I117" i="11"/>
  <c r="Q117" i="11"/>
  <c r="F117" i="11"/>
  <c r="V117" i="11"/>
  <c r="O117" i="11"/>
  <c r="U55" i="8"/>
  <c r="U100" i="4" s="1"/>
  <c r="H5" i="7"/>
  <c r="H55" i="7" s="1"/>
  <c r="B100" i="11"/>
  <c r="W117" i="11"/>
  <c r="H65" i="8"/>
  <c r="H154" i="4" s="1"/>
  <c r="G117" i="11"/>
  <c r="E100" i="11"/>
  <c r="P101" i="4"/>
  <c r="P67" i="8"/>
  <c r="P156" i="4" s="1"/>
  <c r="N117" i="11"/>
  <c r="Q5" i="7"/>
  <c r="Q55" i="7" s="1"/>
  <c r="D100" i="11"/>
  <c r="P117" i="11"/>
  <c r="D117" i="11"/>
  <c r="N5" i="7"/>
  <c r="N54" i="7" s="1"/>
  <c r="H59" i="8"/>
  <c r="H52" i="4"/>
  <c r="H129" i="4" s="1"/>
  <c r="D65" i="8"/>
  <c r="D154" i="4" s="1"/>
  <c r="M59" i="8"/>
  <c r="D52" i="4"/>
  <c r="D129" i="4" s="1"/>
  <c r="I55" i="7"/>
  <c r="T52" i="4"/>
  <c r="T129" i="4" s="1"/>
  <c r="N67" i="8"/>
  <c r="N156" i="4" s="1"/>
  <c r="L5" i="7"/>
  <c r="L55" i="7" s="1"/>
  <c r="P59" i="8"/>
  <c r="P52" i="4"/>
  <c r="P129" i="4" s="1"/>
  <c r="R59" i="8"/>
  <c r="E52" i="7"/>
  <c r="E54" i="7"/>
  <c r="E53" i="7"/>
  <c r="P5" i="7"/>
  <c r="P53" i="7" s="1"/>
  <c r="W53" i="7"/>
  <c r="O53" i="7"/>
  <c r="W54" i="7"/>
  <c r="O54" i="7"/>
  <c r="U5" i="7"/>
  <c r="M5" i="7"/>
  <c r="M55" i="7" s="1"/>
  <c r="H47" i="6"/>
  <c r="H48" i="6"/>
  <c r="H45" i="6"/>
  <c r="H43" i="6"/>
  <c r="H42" i="6"/>
  <c r="V46" i="6"/>
  <c r="V48" i="6"/>
  <c r="V44" i="6"/>
  <c r="V42" i="6"/>
  <c r="V45" i="6"/>
  <c r="F44" i="6"/>
  <c r="F45" i="6"/>
  <c r="N46" i="6"/>
  <c r="N44" i="6"/>
  <c r="N42" i="6"/>
  <c r="N41" i="6" s="1"/>
  <c r="N45" i="6"/>
  <c r="E41" i="6"/>
  <c r="S43" i="6"/>
  <c r="G44" i="6"/>
  <c r="T45" i="6"/>
  <c r="M42" i="6"/>
  <c r="O27" i="5"/>
  <c r="O5" i="5" s="1"/>
  <c r="O47" i="5" s="1"/>
  <c r="B27" i="5"/>
  <c r="B5" i="5" s="1"/>
  <c r="B45" i="5" s="1"/>
  <c r="Q48" i="6"/>
  <c r="E44" i="6"/>
  <c r="K48" i="6"/>
  <c r="M44" i="6"/>
  <c r="M47" i="6"/>
  <c r="E46" i="6"/>
  <c r="U43" i="6"/>
  <c r="U41" i="6" s="1"/>
  <c r="S48" i="6"/>
  <c r="S44" i="6"/>
  <c r="V47" i="6"/>
  <c r="T42" i="6"/>
  <c r="L42" i="6"/>
  <c r="R27" i="5"/>
  <c r="R5" i="5" s="1"/>
  <c r="R44" i="5" s="1"/>
  <c r="U46" i="6"/>
  <c r="P27" i="5"/>
  <c r="T47" i="6"/>
  <c r="E55" i="7"/>
  <c r="D42" i="6"/>
  <c r="D41" i="6" s="1"/>
  <c r="J27" i="5"/>
  <c r="J5" i="5" s="1"/>
  <c r="J43" i="5" s="1"/>
  <c r="S46" i="6"/>
  <c r="O46" i="6"/>
  <c r="Q44" i="6"/>
  <c r="Q41" i="6" s="1"/>
  <c r="S42" i="6"/>
  <c r="W46" i="6"/>
  <c r="D47" i="6"/>
  <c r="O47" i="6"/>
  <c r="O41" i="6" s="1"/>
  <c r="U45" i="6"/>
  <c r="G54" i="7"/>
  <c r="M43" i="6"/>
  <c r="M46" i="6"/>
  <c r="K44" i="6"/>
  <c r="K41" i="6" s="1"/>
  <c r="G53" i="7"/>
  <c r="B5" i="7"/>
  <c r="B54" i="7" s="1"/>
  <c r="S47" i="6"/>
  <c r="O44" i="6"/>
  <c r="W42" i="6"/>
  <c r="M27" i="5"/>
  <c r="M5" i="5" s="1"/>
  <c r="W55" i="7"/>
  <c r="I52" i="7"/>
  <c r="E27" i="5"/>
  <c r="E5" i="5" s="1"/>
  <c r="E43" i="5" s="1"/>
  <c r="E47" i="6"/>
  <c r="O55" i="7"/>
  <c r="T43" i="6"/>
  <c r="Q45" i="6"/>
  <c r="E48" i="6"/>
  <c r="U47" i="6"/>
  <c r="G55" i="7"/>
  <c r="C5" i="6"/>
  <c r="E43" i="6"/>
  <c r="Q46" i="6"/>
  <c r="U44" i="6"/>
  <c r="K46" i="6"/>
  <c r="P55" i="4"/>
  <c r="L55" i="4"/>
  <c r="L130" i="4" s="1"/>
  <c r="G116" i="4"/>
  <c r="F74" i="24"/>
  <c r="F171" i="4" s="1"/>
  <c r="F69" i="4"/>
  <c r="F142" i="4" s="1"/>
  <c r="L143" i="23"/>
  <c r="L139" i="23"/>
  <c r="L137" i="23"/>
  <c r="L144" i="23"/>
  <c r="L140" i="23"/>
  <c r="L60" i="20"/>
  <c r="L57" i="20"/>
  <c r="L56" i="20" s="1"/>
  <c r="D157" i="23"/>
  <c r="G172" i="23"/>
  <c r="G179" i="23"/>
  <c r="G176" i="23"/>
  <c r="G170" i="23"/>
  <c r="G62" i="20"/>
  <c r="S143" i="23"/>
  <c r="S139" i="23"/>
  <c r="S137" i="23"/>
  <c r="S144" i="23"/>
  <c r="S140" i="23"/>
  <c r="S60" i="20"/>
  <c r="S57" i="20"/>
  <c r="S56" i="20" s="1"/>
  <c r="L141" i="23"/>
  <c r="T179" i="23"/>
  <c r="T172" i="23"/>
  <c r="T176" i="23"/>
  <c r="T170" i="23"/>
  <c r="T165" i="23" s="1"/>
  <c r="T62" i="20"/>
  <c r="G153" i="23"/>
  <c r="S179" i="23"/>
  <c r="S170" i="23"/>
  <c r="S172" i="23"/>
  <c r="S176" i="23"/>
  <c r="S62" i="20"/>
  <c r="C158" i="23"/>
  <c r="C154" i="23"/>
  <c r="C163" i="23"/>
  <c r="C161" i="23"/>
  <c r="C151" i="23"/>
  <c r="C155" i="23"/>
  <c r="C61" i="20"/>
  <c r="I170" i="23"/>
  <c r="I179" i="23"/>
  <c r="I172" i="23"/>
  <c r="I176" i="23"/>
  <c r="I57" i="20"/>
  <c r="I56" i="20" s="1"/>
  <c r="I62" i="20"/>
  <c r="B65" i="4"/>
  <c r="B138" i="4" s="1"/>
  <c r="Q65" i="4"/>
  <c r="Q138" i="4" s="1"/>
  <c r="B185" i="19"/>
  <c r="B229" i="19"/>
  <c r="B192" i="19"/>
  <c r="B188" i="19"/>
  <c r="B191" i="19"/>
  <c r="B183" i="19"/>
  <c r="B187" i="19"/>
  <c r="B81" i="16"/>
  <c r="B77" i="16"/>
  <c r="B76" i="16" s="1"/>
  <c r="Q173" i="17"/>
  <c r="Q169" i="17"/>
  <c r="Q165" i="17"/>
  <c r="Q161" i="17"/>
  <c r="Q172" i="17"/>
  <c r="Q167" i="17"/>
  <c r="Q162" i="17"/>
  <c r="Q53" i="16"/>
  <c r="Q164" i="17"/>
  <c r="Q175" i="17"/>
  <c r="Q174" i="17"/>
  <c r="Q166" i="17"/>
  <c r="Q170" i="17"/>
  <c r="Q168" i="17"/>
  <c r="Q163" i="17"/>
  <c r="S171" i="17"/>
  <c r="E253" i="15"/>
  <c r="E218" i="15"/>
  <c r="E213" i="15"/>
  <c r="E220" i="15"/>
  <c r="E217" i="15"/>
  <c r="E211" i="15"/>
  <c r="E209" i="15"/>
  <c r="E214" i="15"/>
  <c r="E210" i="15"/>
  <c r="E78" i="12"/>
  <c r="B101" i="16"/>
  <c r="B164" i="4" s="1"/>
  <c r="B91" i="16"/>
  <c r="B89" i="16" s="1"/>
  <c r="B52" i="16"/>
  <c r="B62" i="4"/>
  <c r="B135" i="4" s="1"/>
  <c r="M233" i="15"/>
  <c r="M71" i="12"/>
  <c r="M70" i="12" s="1"/>
  <c r="M76" i="12"/>
  <c r="H160" i="18"/>
  <c r="W172" i="17"/>
  <c r="W168" i="17"/>
  <c r="W164" i="17"/>
  <c r="W163" i="17"/>
  <c r="W170" i="17"/>
  <c r="W165" i="17"/>
  <c r="W167" i="17"/>
  <c r="W162" i="17"/>
  <c r="W53" i="16"/>
  <c r="W169" i="17"/>
  <c r="W166" i="17"/>
  <c r="W161" i="17"/>
  <c r="W175" i="17"/>
  <c r="W174" i="17"/>
  <c r="W173" i="17"/>
  <c r="T3" i="4"/>
  <c r="T5" i="4"/>
  <c r="I115" i="11"/>
  <c r="I112" i="11"/>
  <c r="I108" i="11"/>
  <c r="I113" i="11"/>
  <c r="I109" i="11"/>
  <c r="I105" i="11"/>
  <c r="I136" i="11"/>
  <c r="I55" i="8"/>
  <c r="I107" i="11"/>
  <c r="I106" i="11"/>
  <c r="I52" i="8"/>
  <c r="I51" i="8" s="1"/>
  <c r="E216" i="15"/>
  <c r="G55" i="4"/>
  <c r="G130" i="4" s="1"/>
  <c r="R147" i="11"/>
  <c r="R123" i="11"/>
  <c r="R129" i="11"/>
  <c r="R56" i="8"/>
  <c r="R128" i="11"/>
  <c r="R126" i="11"/>
  <c r="R132" i="11"/>
  <c r="R130" i="11"/>
  <c r="R122" i="11"/>
  <c r="R52" i="8"/>
  <c r="R51" i="8" s="1"/>
  <c r="R125" i="11"/>
  <c r="H117" i="11"/>
  <c r="V67" i="8"/>
  <c r="V156" i="4" s="1"/>
  <c r="S5" i="4"/>
  <c r="S3" i="4"/>
  <c r="U55" i="4"/>
  <c r="U130" i="4" s="1"/>
  <c r="I111" i="11"/>
  <c r="G46" i="6"/>
  <c r="D54" i="7"/>
  <c r="D52" i="7"/>
  <c r="B44" i="5"/>
  <c r="K59" i="8"/>
  <c r="K52" i="4"/>
  <c r="O43" i="5"/>
  <c r="R45" i="5"/>
  <c r="N43" i="6"/>
  <c r="G48" i="5"/>
  <c r="F48" i="6"/>
  <c r="B48" i="5"/>
  <c r="I27" i="5"/>
  <c r="O74" i="24"/>
  <c r="O171" i="4" s="1"/>
  <c r="O69" i="4"/>
  <c r="O142" i="4" s="1"/>
  <c r="L74" i="24"/>
  <c r="L171" i="4" s="1"/>
  <c r="L69" i="4"/>
  <c r="L142" i="4" s="1"/>
  <c r="I74" i="24"/>
  <c r="I171" i="4" s="1"/>
  <c r="I69" i="4"/>
  <c r="I142" i="4" s="1"/>
  <c r="B74" i="24"/>
  <c r="B171" i="4" s="1"/>
  <c r="B69" i="4"/>
  <c r="B142" i="4" s="1"/>
  <c r="D139" i="23"/>
  <c r="D144" i="23"/>
  <c r="D140" i="23"/>
  <c r="D137" i="23"/>
  <c r="D143" i="23"/>
  <c r="D60" i="20"/>
  <c r="D57" i="20"/>
  <c r="D56" i="20" s="1"/>
  <c r="K143" i="23"/>
  <c r="K139" i="23"/>
  <c r="K137" i="23"/>
  <c r="K144" i="23"/>
  <c r="K140" i="23"/>
  <c r="K60" i="20"/>
  <c r="K57" i="20"/>
  <c r="K56" i="20" s="1"/>
  <c r="W157" i="23"/>
  <c r="K141" i="23"/>
  <c r="L179" i="23"/>
  <c r="L172" i="23"/>
  <c r="L176" i="23"/>
  <c r="L170" i="23"/>
  <c r="L165" i="23" s="1"/>
  <c r="L62" i="20"/>
  <c r="K179" i="23"/>
  <c r="K172" i="23"/>
  <c r="K176" i="23"/>
  <c r="K170" i="23"/>
  <c r="K62" i="20"/>
  <c r="W143" i="23"/>
  <c r="W139" i="23"/>
  <c r="W137" i="23"/>
  <c r="W144" i="23"/>
  <c r="W140" i="23"/>
  <c r="W60" i="20"/>
  <c r="W57" i="20"/>
  <c r="W56" i="20" s="1"/>
  <c r="L205" i="23"/>
  <c r="H160" i="23"/>
  <c r="S171" i="23"/>
  <c r="W160" i="23"/>
  <c r="I65" i="4"/>
  <c r="I138" i="4" s="1"/>
  <c r="H65" i="4"/>
  <c r="H138" i="4" s="1"/>
  <c r="V217" i="19"/>
  <c r="V173" i="19"/>
  <c r="V169" i="19"/>
  <c r="V165" i="19"/>
  <c r="V168" i="19"/>
  <c r="V172" i="19"/>
  <c r="V176" i="19"/>
  <c r="V167" i="19"/>
  <c r="V171" i="19"/>
  <c r="V77" i="16"/>
  <c r="V76" i="16" s="1"/>
  <c r="V80" i="16"/>
  <c r="O190" i="19"/>
  <c r="W191" i="19"/>
  <c r="W187" i="19"/>
  <c r="W183" i="19"/>
  <c r="W229" i="19"/>
  <c r="W192" i="19"/>
  <c r="W188" i="19"/>
  <c r="W185" i="19"/>
  <c r="W81" i="16"/>
  <c r="W77" i="16"/>
  <c r="W76" i="16" s="1"/>
  <c r="F171" i="18"/>
  <c r="R160" i="18"/>
  <c r="E172" i="18"/>
  <c r="E168" i="18"/>
  <c r="E164" i="18"/>
  <c r="E173" i="18"/>
  <c r="E169" i="18"/>
  <c r="E165" i="18"/>
  <c r="E161" i="18"/>
  <c r="E175" i="18"/>
  <c r="E167" i="18"/>
  <c r="E163" i="18"/>
  <c r="E174" i="18"/>
  <c r="E162" i="18"/>
  <c r="E97" i="16"/>
  <c r="E95" i="16" s="1"/>
  <c r="E217" i="18"/>
  <c r="E170" i="18"/>
  <c r="K174" i="17"/>
  <c r="K170" i="17"/>
  <c r="K166" i="17"/>
  <c r="K162" i="17"/>
  <c r="K161" i="17"/>
  <c r="K173" i="17"/>
  <c r="K168" i="17"/>
  <c r="K163" i="17"/>
  <c r="K165" i="17"/>
  <c r="K175" i="17"/>
  <c r="K169" i="17"/>
  <c r="K164" i="17"/>
  <c r="K53" i="16"/>
  <c r="K172" i="17"/>
  <c r="K167" i="17"/>
  <c r="U173" i="19"/>
  <c r="U169" i="19"/>
  <c r="U165" i="19"/>
  <c r="U217" i="19"/>
  <c r="U168" i="19"/>
  <c r="U172" i="19"/>
  <c r="U167" i="19"/>
  <c r="U80" i="16"/>
  <c r="U77" i="16"/>
  <c r="U76" i="16" s="1"/>
  <c r="U176" i="19"/>
  <c r="M160" i="17"/>
  <c r="V175" i="17"/>
  <c r="V174" i="17"/>
  <c r="V173" i="17"/>
  <c r="V168" i="17"/>
  <c r="V163" i="17"/>
  <c r="V170" i="17"/>
  <c r="V165" i="17"/>
  <c r="V172" i="17"/>
  <c r="V167" i="17"/>
  <c r="V162" i="17"/>
  <c r="V53" i="16"/>
  <c r="V166" i="17"/>
  <c r="V161" i="17"/>
  <c r="V169" i="17"/>
  <c r="V164" i="17"/>
  <c r="U160" i="17"/>
  <c r="E233" i="15"/>
  <c r="E71" i="12"/>
  <c r="E70" i="12" s="1"/>
  <c r="E76" i="12"/>
  <c r="P160" i="18"/>
  <c r="N253" i="15"/>
  <c r="N218" i="15"/>
  <c r="N214" i="15"/>
  <c r="N210" i="15"/>
  <c r="N213" i="15"/>
  <c r="N209" i="15"/>
  <c r="N217" i="15"/>
  <c r="N211" i="15"/>
  <c r="N220" i="15"/>
  <c r="N71" i="12"/>
  <c r="N70" i="12" s="1"/>
  <c r="N78" i="12"/>
  <c r="N73" i="12" s="1"/>
  <c r="D86" i="12"/>
  <c r="D63" i="12"/>
  <c r="D57" i="4"/>
  <c r="D132" i="4" s="1"/>
  <c r="C86" i="12"/>
  <c r="C57" i="4"/>
  <c r="C132" i="4" s="1"/>
  <c r="P75" i="12"/>
  <c r="P98" i="12" s="1"/>
  <c r="P159" i="4" s="1"/>
  <c r="P105" i="4"/>
  <c r="O75" i="12"/>
  <c r="O98" i="12" s="1"/>
  <c r="O159" i="4" s="1"/>
  <c r="O105" i="4"/>
  <c r="J147" i="11"/>
  <c r="J123" i="11"/>
  <c r="J132" i="11"/>
  <c r="J130" i="11"/>
  <c r="J129" i="11"/>
  <c r="J126" i="11"/>
  <c r="J125" i="11"/>
  <c r="J122" i="11"/>
  <c r="J52" i="8"/>
  <c r="J51" i="8" s="1"/>
  <c r="J56" i="8"/>
  <c r="K147" i="11"/>
  <c r="K123" i="11"/>
  <c r="K132" i="11"/>
  <c r="K130" i="11"/>
  <c r="K129" i="11"/>
  <c r="K126" i="11"/>
  <c r="K125" i="11"/>
  <c r="K122" i="11"/>
  <c r="K56" i="8"/>
  <c r="K52" i="8"/>
  <c r="K51" i="8" s="1"/>
  <c r="G59" i="8"/>
  <c r="G52" i="4"/>
  <c r="O59" i="8"/>
  <c r="O52" i="4"/>
  <c r="U52" i="8"/>
  <c r="U51" i="8" s="1"/>
  <c r="G42" i="6"/>
  <c r="W45" i="5"/>
  <c r="I43" i="6"/>
  <c r="I41" i="6" s="1"/>
  <c r="C52" i="7"/>
  <c r="I59" i="8"/>
  <c r="I52" i="4"/>
  <c r="G47" i="5"/>
  <c r="G43" i="5"/>
  <c r="J45" i="5"/>
  <c r="W44" i="5"/>
  <c r="I48" i="6"/>
  <c r="F43" i="6"/>
  <c r="F47" i="6"/>
  <c r="L46" i="6"/>
  <c r="S27" i="5"/>
  <c r="D74" i="24"/>
  <c r="D171" i="4" s="1"/>
  <c r="D69" i="4"/>
  <c r="D142" i="4" s="1"/>
  <c r="C143" i="23"/>
  <c r="C139" i="23"/>
  <c r="C144" i="23"/>
  <c r="C140" i="23"/>
  <c r="C137" i="23"/>
  <c r="C60" i="20"/>
  <c r="C57" i="20"/>
  <c r="C56" i="20" s="1"/>
  <c r="V165" i="23"/>
  <c r="O171" i="23"/>
  <c r="D179" i="23"/>
  <c r="D170" i="23"/>
  <c r="D172" i="23"/>
  <c r="D176" i="23"/>
  <c r="D62" i="20"/>
  <c r="C179" i="23"/>
  <c r="C170" i="23"/>
  <c r="C172" i="23"/>
  <c r="C176" i="23"/>
  <c r="C62" i="20"/>
  <c r="O143" i="23"/>
  <c r="O139" i="23"/>
  <c r="O137" i="23"/>
  <c r="O144" i="23"/>
  <c r="O140" i="23"/>
  <c r="O60" i="20"/>
  <c r="O57" i="20"/>
  <c r="O56" i="20" s="1"/>
  <c r="D171" i="23"/>
  <c r="O141" i="23"/>
  <c r="N217" i="19"/>
  <c r="N173" i="19"/>
  <c r="N169" i="19"/>
  <c r="N165" i="19"/>
  <c r="N176" i="19"/>
  <c r="N167" i="19"/>
  <c r="N171" i="19"/>
  <c r="N168" i="19"/>
  <c r="N172" i="19"/>
  <c r="N77" i="16"/>
  <c r="N76" i="16" s="1"/>
  <c r="N80" i="16"/>
  <c r="N101" i="16" s="1"/>
  <c r="N164" i="4" s="1"/>
  <c r="T173" i="19"/>
  <c r="T169" i="19"/>
  <c r="T165" i="19"/>
  <c r="T217" i="19"/>
  <c r="T176" i="19"/>
  <c r="T172" i="19"/>
  <c r="T168" i="19"/>
  <c r="T167" i="19"/>
  <c r="T80" i="16"/>
  <c r="T77" i="16"/>
  <c r="T76" i="16" s="1"/>
  <c r="Q171" i="17"/>
  <c r="Q217" i="19"/>
  <c r="S253" i="15"/>
  <c r="S211" i="15"/>
  <c r="S220" i="15"/>
  <c r="S214" i="15"/>
  <c r="S210" i="15"/>
  <c r="S213" i="15"/>
  <c r="S209" i="15"/>
  <c r="S218" i="15"/>
  <c r="S217" i="15"/>
  <c r="S78" i="12"/>
  <c r="S71" i="12"/>
  <c r="S70" i="12" s="1"/>
  <c r="H89" i="16"/>
  <c r="S216" i="15"/>
  <c r="Q233" i="15"/>
  <c r="Q76" i="12"/>
  <c r="Q71" i="12"/>
  <c r="Q70" i="12" s="1"/>
  <c r="P229" i="19"/>
  <c r="P192" i="19"/>
  <c r="P188" i="19"/>
  <c r="P191" i="19"/>
  <c r="P187" i="19"/>
  <c r="P183" i="19"/>
  <c r="P185" i="19"/>
  <c r="P81" i="16"/>
  <c r="P77" i="16"/>
  <c r="P76" i="16" s="1"/>
  <c r="F253" i="15"/>
  <c r="F218" i="15"/>
  <c r="F214" i="15"/>
  <c r="F210" i="15"/>
  <c r="F213" i="15"/>
  <c r="F220" i="15"/>
  <c r="F217" i="15"/>
  <c r="F211" i="15"/>
  <c r="F209" i="15"/>
  <c r="F71" i="12"/>
  <c r="F70" i="12" s="1"/>
  <c r="F78" i="12"/>
  <c r="W55" i="4"/>
  <c r="J98" i="12"/>
  <c r="J159" i="4" s="1"/>
  <c r="J63" i="12"/>
  <c r="J86" i="12"/>
  <c r="J57" i="4"/>
  <c r="J132" i="4" s="1"/>
  <c r="B147" i="11"/>
  <c r="B123" i="11"/>
  <c r="B132" i="11"/>
  <c r="B130" i="11"/>
  <c r="B129" i="11"/>
  <c r="B126" i="11"/>
  <c r="B125" i="11"/>
  <c r="B122" i="11"/>
  <c r="B52" i="8"/>
  <c r="B51" i="8" s="1"/>
  <c r="B56" i="8"/>
  <c r="J253" i="15"/>
  <c r="J220" i="15"/>
  <c r="J211" i="15"/>
  <c r="J214" i="15"/>
  <c r="J210" i="15"/>
  <c r="J218" i="15"/>
  <c r="J213" i="15"/>
  <c r="J217" i="15"/>
  <c r="J209" i="15"/>
  <c r="J71" i="12"/>
  <c r="J70" i="12" s="1"/>
  <c r="J78" i="12"/>
  <c r="L233" i="15"/>
  <c r="L71" i="12"/>
  <c r="L70" i="12" s="1"/>
  <c r="L76" i="12"/>
  <c r="F67" i="8"/>
  <c r="F156" i="4" s="1"/>
  <c r="C5" i="4"/>
  <c r="C3" i="4"/>
  <c r="G86" i="12"/>
  <c r="G57" i="4"/>
  <c r="G132" i="4" s="1"/>
  <c r="K128" i="11"/>
  <c r="E59" i="8"/>
  <c r="E52" i="4"/>
  <c r="K5" i="4"/>
  <c r="K3" i="4"/>
  <c r="O136" i="11"/>
  <c r="O52" i="8"/>
  <c r="O51" i="8" s="1"/>
  <c r="O55" i="8"/>
  <c r="I45" i="6"/>
  <c r="O46" i="5"/>
  <c r="B43" i="5"/>
  <c r="W47" i="5"/>
  <c r="R44" i="6"/>
  <c r="I44" i="6"/>
  <c r="R45" i="6"/>
  <c r="V27" i="5"/>
  <c r="R47" i="6"/>
  <c r="I55" i="4"/>
  <c r="I130" i="4" s="1"/>
  <c r="R42" i="5"/>
  <c r="K27" i="5"/>
  <c r="G74" i="24"/>
  <c r="G171" i="4" s="1"/>
  <c r="G69" i="4"/>
  <c r="G142" i="4" s="1"/>
  <c r="K74" i="24"/>
  <c r="K171" i="4" s="1"/>
  <c r="K69" i="4"/>
  <c r="K142" i="4" s="1"/>
  <c r="V74" i="24"/>
  <c r="V171" i="4" s="1"/>
  <c r="V69" i="4"/>
  <c r="V142" i="4" s="1"/>
  <c r="R74" i="24"/>
  <c r="R171" i="4" s="1"/>
  <c r="R69" i="4"/>
  <c r="R142" i="4" s="1"/>
  <c r="C141" i="23"/>
  <c r="T158" i="23"/>
  <c r="T154" i="23"/>
  <c r="T151" i="23"/>
  <c r="T155" i="23"/>
  <c r="T163" i="23"/>
  <c r="T161" i="23"/>
  <c r="T61" i="20"/>
  <c r="T160" i="23"/>
  <c r="G143" i="23"/>
  <c r="G144" i="23"/>
  <c r="G140" i="23"/>
  <c r="G137" i="23"/>
  <c r="G139" i="23"/>
  <c r="G60" i="20"/>
  <c r="G57" i="20"/>
  <c r="G56" i="20" s="1"/>
  <c r="F217" i="19"/>
  <c r="F173" i="19"/>
  <c r="F169" i="19"/>
  <c r="F165" i="19"/>
  <c r="F167" i="19"/>
  <c r="F171" i="19"/>
  <c r="F168" i="19"/>
  <c r="F172" i="19"/>
  <c r="F176" i="19"/>
  <c r="F77" i="16"/>
  <c r="F76" i="16" s="1"/>
  <c r="F80" i="16"/>
  <c r="F101" i="16" s="1"/>
  <c r="F164" i="4" s="1"/>
  <c r="O191" i="19"/>
  <c r="O187" i="19"/>
  <c r="O183" i="19"/>
  <c r="O229" i="19"/>
  <c r="O185" i="19"/>
  <c r="O188" i="19"/>
  <c r="O81" i="16"/>
  <c r="O77" i="16"/>
  <c r="O76" i="16" s="1"/>
  <c r="O192" i="19"/>
  <c r="L160" i="18"/>
  <c r="B160" i="18"/>
  <c r="C174" i="17"/>
  <c r="C170" i="17"/>
  <c r="C166" i="17"/>
  <c r="C162" i="17"/>
  <c r="C161" i="17"/>
  <c r="C173" i="17"/>
  <c r="C168" i="17"/>
  <c r="C163" i="17"/>
  <c r="C165" i="17"/>
  <c r="C172" i="17"/>
  <c r="C167" i="17"/>
  <c r="C169" i="17"/>
  <c r="C164" i="17"/>
  <c r="C53" i="16"/>
  <c r="C175" i="17"/>
  <c r="M173" i="19"/>
  <c r="M169" i="19"/>
  <c r="M165" i="19"/>
  <c r="M217" i="19"/>
  <c r="M172" i="19"/>
  <c r="M176" i="19"/>
  <c r="M167" i="19"/>
  <c r="M168" i="19"/>
  <c r="M80" i="16"/>
  <c r="M77" i="16"/>
  <c r="M76" i="16" s="1"/>
  <c r="W173" i="18"/>
  <c r="W169" i="18"/>
  <c r="W165" i="18"/>
  <c r="W161" i="18"/>
  <c r="W217" i="18"/>
  <c r="W174" i="18"/>
  <c r="W170" i="18"/>
  <c r="W162" i="18"/>
  <c r="W172" i="18"/>
  <c r="W168" i="18"/>
  <c r="W164" i="18"/>
  <c r="W97" i="16"/>
  <c r="W95" i="16" s="1"/>
  <c r="W171" i="18"/>
  <c r="W175" i="18"/>
  <c r="W167" i="18"/>
  <c r="W163" i="18"/>
  <c r="K253" i="15"/>
  <c r="K220" i="15"/>
  <c r="K214" i="15"/>
  <c r="K210" i="15"/>
  <c r="K217" i="15"/>
  <c r="K209" i="15"/>
  <c r="K204" i="15" s="1"/>
  <c r="K211" i="15"/>
  <c r="K78" i="12"/>
  <c r="K71" i="12"/>
  <c r="K70" i="12" s="1"/>
  <c r="K213" i="15"/>
  <c r="K218" i="15"/>
  <c r="I233" i="15"/>
  <c r="I71" i="12"/>
  <c r="I70" i="12" s="1"/>
  <c r="I76" i="12"/>
  <c r="P86" i="12"/>
  <c r="P57" i="4"/>
  <c r="P132" i="4" s="1"/>
  <c r="N98" i="12"/>
  <c r="N159" i="4" s="1"/>
  <c r="N104" i="4"/>
  <c r="S98" i="12"/>
  <c r="S159" i="4" s="1"/>
  <c r="S86" i="12"/>
  <c r="S57" i="4"/>
  <c r="S132" i="4" s="1"/>
  <c r="H55" i="4"/>
  <c r="G75" i="12"/>
  <c r="G98" i="12" s="1"/>
  <c r="G159" i="4" s="1"/>
  <c r="G105" i="4"/>
  <c r="S63" i="12"/>
  <c r="B128" i="11"/>
  <c r="M55" i="4"/>
  <c r="R5" i="7"/>
  <c r="R55" i="7" s="1"/>
  <c r="C59" i="8"/>
  <c r="C52" i="4"/>
  <c r="F53" i="7"/>
  <c r="M42" i="5"/>
  <c r="G48" i="6"/>
  <c r="G43" i="6"/>
  <c r="G44" i="5"/>
  <c r="J45" i="6"/>
  <c r="L41" i="6"/>
  <c r="J42" i="5"/>
  <c r="C27" i="5"/>
  <c r="C72" i="37"/>
  <c r="P72" i="37"/>
  <c r="T74" i="24"/>
  <c r="T171" i="4" s="1"/>
  <c r="T69" i="4"/>
  <c r="T142" i="4" s="1"/>
  <c r="C153" i="23"/>
  <c r="C175" i="23"/>
  <c r="L158" i="23"/>
  <c r="L154" i="23"/>
  <c r="L155" i="23"/>
  <c r="L163" i="23"/>
  <c r="L161" i="23"/>
  <c r="L157" i="23"/>
  <c r="L151" i="23"/>
  <c r="L61" i="20"/>
  <c r="R170" i="23"/>
  <c r="R176" i="23"/>
  <c r="R172" i="23"/>
  <c r="R179" i="23"/>
  <c r="R62" i="20"/>
  <c r="R57" i="20"/>
  <c r="R56" i="20" s="1"/>
  <c r="K171" i="23"/>
  <c r="J146" i="23"/>
  <c r="J184" i="19"/>
  <c r="T171" i="19"/>
  <c r="Q229" i="19"/>
  <c r="Q192" i="19"/>
  <c r="Q188" i="19"/>
  <c r="Q191" i="19"/>
  <c r="Q190" i="19"/>
  <c r="Q187" i="19"/>
  <c r="Q183" i="19"/>
  <c r="Q185" i="19"/>
  <c r="Q81" i="16"/>
  <c r="Q77" i="16"/>
  <c r="Q76" i="16" s="1"/>
  <c r="D160" i="18"/>
  <c r="L173" i="19"/>
  <c r="L169" i="19"/>
  <c r="L165" i="19"/>
  <c r="L217" i="19"/>
  <c r="L176" i="19"/>
  <c r="L172" i="19"/>
  <c r="L168" i="19"/>
  <c r="L167" i="19"/>
  <c r="L80" i="16"/>
  <c r="L101" i="16" s="1"/>
  <c r="L164" i="4" s="1"/>
  <c r="L77" i="16"/>
  <c r="L76" i="16" s="1"/>
  <c r="Q217" i="18"/>
  <c r="Q174" i="18"/>
  <c r="Q170" i="18"/>
  <c r="Q162" i="18"/>
  <c r="Q175" i="18"/>
  <c r="Q167" i="18"/>
  <c r="Q163" i="18"/>
  <c r="Q173" i="18"/>
  <c r="Q169" i="18"/>
  <c r="Q165" i="18"/>
  <c r="Q161" i="18"/>
  <c r="Q164" i="18"/>
  <c r="Q168" i="18"/>
  <c r="Q97" i="16"/>
  <c r="Q95" i="16" s="1"/>
  <c r="Q172" i="18"/>
  <c r="K171" i="17"/>
  <c r="P160" i="19"/>
  <c r="N52" i="16"/>
  <c r="N91" i="16"/>
  <c r="N62" i="4"/>
  <c r="N135" i="4" s="1"/>
  <c r="O173" i="18"/>
  <c r="O169" i="18"/>
  <c r="O165" i="18"/>
  <c r="O161" i="18"/>
  <c r="O217" i="18"/>
  <c r="O174" i="18"/>
  <c r="O170" i="18"/>
  <c r="O162" i="18"/>
  <c r="O172" i="18"/>
  <c r="O168" i="18"/>
  <c r="O164" i="18"/>
  <c r="O167" i="18"/>
  <c r="O97" i="16"/>
  <c r="O95" i="16" s="1"/>
  <c r="O171" i="18"/>
  <c r="O175" i="18"/>
  <c r="O163" i="18"/>
  <c r="R53" i="16"/>
  <c r="R169" i="17"/>
  <c r="R164" i="17"/>
  <c r="R175" i="17"/>
  <c r="R174" i="17"/>
  <c r="R166" i="17"/>
  <c r="R161" i="17"/>
  <c r="R173" i="17"/>
  <c r="R168" i="17"/>
  <c r="R163" i="17"/>
  <c r="R165" i="17"/>
  <c r="R172" i="17"/>
  <c r="R167" i="17"/>
  <c r="R162" i="17"/>
  <c r="R170" i="17"/>
  <c r="C171" i="17"/>
  <c r="C253" i="15"/>
  <c r="C214" i="15"/>
  <c r="C210" i="15"/>
  <c r="C218" i="15"/>
  <c r="C213" i="15"/>
  <c r="C211" i="15"/>
  <c r="C209" i="15"/>
  <c r="C78" i="12"/>
  <c r="C217" i="15"/>
  <c r="C220" i="15"/>
  <c r="C71" i="12"/>
  <c r="C70" i="12" s="1"/>
  <c r="O172" i="17"/>
  <c r="O168" i="17"/>
  <c r="O164" i="17"/>
  <c r="O170" i="17"/>
  <c r="O165" i="17"/>
  <c r="O167" i="17"/>
  <c r="O162" i="17"/>
  <c r="O169" i="17"/>
  <c r="O53" i="16"/>
  <c r="O173" i="17"/>
  <c r="O163" i="17"/>
  <c r="O175" i="17"/>
  <c r="O174" i="17"/>
  <c r="O166" i="17"/>
  <c r="O161" i="17"/>
  <c r="L91" i="16"/>
  <c r="L89" i="16" s="1"/>
  <c r="L52" i="16"/>
  <c r="L62" i="4"/>
  <c r="L135" i="4" s="1"/>
  <c r="E61" i="4"/>
  <c r="E134" i="4" s="1"/>
  <c r="U132" i="11"/>
  <c r="U147" i="11"/>
  <c r="U130" i="11"/>
  <c r="U129" i="11"/>
  <c r="U126" i="11"/>
  <c r="U125" i="11"/>
  <c r="U123" i="11"/>
  <c r="U122" i="11"/>
  <c r="U56" i="8"/>
  <c r="V136" i="11"/>
  <c r="V52" i="8"/>
  <c r="V51" i="8" s="1"/>
  <c r="V55" i="8"/>
  <c r="V52" i="4"/>
  <c r="V59" i="8"/>
  <c r="K55" i="7"/>
  <c r="H27" i="5"/>
  <c r="S59" i="8"/>
  <c r="S52" i="4"/>
  <c r="M46" i="5"/>
  <c r="J43" i="6"/>
  <c r="T53" i="7"/>
  <c r="E42" i="5"/>
  <c r="I47" i="6"/>
  <c r="J44" i="6"/>
  <c r="R46" i="5"/>
  <c r="I46" i="6"/>
  <c r="N27" i="5"/>
  <c r="N5" i="5" s="1"/>
  <c r="N46" i="5" s="1"/>
  <c r="R46" i="6"/>
  <c r="R41" i="6" s="1"/>
  <c r="U27" i="5"/>
  <c r="B42" i="5"/>
  <c r="R47" i="5"/>
  <c r="P179" i="23"/>
  <c r="P170" i="23"/>
  <c r="P172" i="23"/>
  <c r="P176" i="23"/>
  <c r="P62" i="20"/>
  <c r="P163" i="23"/>
  <c r="P151" i="23"/>
  <c r="P155" i="23"/>
  <c r="P154" i="23"/>
  <c r="P161" i="23"/>
  <c r="P158" i="23"/>
  <c r="P61" i="20"/>
  <c r="W151" i="23"/>
  <c r="W155" i="23"/>
  <c r="W154" i="23"/>
  <c r="W161" i="23"/>
  <c r="W158" i="23"/>
  <c r="W163" i="23"/>
  <c r="W61" i="20"/>
  <c r="D158" i="23"/>
  <c r="D154" i="23"/>
  <c r="D163" i="23"/>
  <c r="D161" i="23"/>
  <c r="D151" i="23"/>
  <c r="D155" i="23"/>
  <c r="D61" i="20"/>
  <c r="G157" i="23"/>
  <c r="J170" i="23"/>
  <c r="J165" i="23" s="1"/>
  <c r="J176" i="23"/>
  <c r="J172" i="23"/>
  <c r="J179" i="23"/>
  <c r="J62" i="20"/>
  <c r="J57" i="20"/>
  <c r="J56" i="20" s="1"/>
  <c r="V172" i="18"/>
  <c r="V168" i="18"/>
  <c r="V164" i="18"/>
  <c r="V173" i="18"/>
  <c r="V169" i="18"/>
  <c r="V165" i="18"/>
  <c r="V161" i="18"/>
  <c r="V217" i="18"/>
  <c r="V174" i="18"/>
  <c r="V170" i="18"/>
  <c r="V162" i="18"/>
  <c r="V175" i="18"/>
  <c r="V167" i="18"/>
  <c r="V163" i="18"/>
  <c r="V97" i="16"/>
  <c r="V95" i="16" s="1"/>
  <c r="I217" i="18"/>
  <c r="I174" i="18"/>
  <c r="I170" i="18"/>
  <c r="I162" i="18"/>
  <c r="I175" i="18"/>
  <c r="I167" i="18"/>
  <c r="I163" i="18"/>
  <c r="I173" i="18"/>
  <c r="I169" i="18"/>
  <c r="I165" i="18"/>
  <c r="I161" i="18"/>
  <c r="I164" i="18"/>
  <c r="I97" i="16"/>
  <c r="I95" i="16" s="1"/>
  <c r="I172" i="18"/>
  <c r="I168" i="18"/>
  <c r="U172" i="18"/>
  <c r="U168" i="18"/>
  <c r="U164" i="18"/>
  <c r="U173" i="18"/>
  <c r="U169" i="18"/>
  <c r="U165" i="18"/>
  <c r="U161" i="18"/>
  <c r="U175" i="18"/>
  <c r="U167" i="18"/>
  <c r="U163" i="18"/>
  <c r="U162" i="18"/>
  <c r="U217" i="18"/>
  <c r="U166" i="18"/>
  <c r="U97" i="16"/>
  <c r="U95" i="16" s="1"/>
  <c r="U170" i="18"/>
  <c r="U174" i="18"/>
  <c r="D174" i="17"/>
  <c r="D173" i="17"/>
  <c r="D168" i="17"/>
  <c r="D163" i="17"/>
  <c r="D170" i="17"/>
  <c r="D165" i="17"/>
  <c r="D172" i="17"/>
  <c r="D167" i="17"/>
  <c r="D175" i="17"/>
  <c r="D162" i="17"/>
  <c r="D53" i="16"/>
  <c r="D166" i="17"/>
  <c r="D161" i="17"/>
  <c r="D169" i="17"/>
  <c r="D164" i="17"/>
  <c r="F52" i="16"/>
  <c r="F91" i="16"/>
  <c r="F62" i="4"/>
  <c r="F135" i="4" s="1"/>
  <c r="G173" i="18"/>
  <c r="G169" i="18"/>
  <c r="G165" i="18"/>
  <c r="G161" i="18"/>
  <c r="G217" i="18"/>
  <c r="G174" i="18"/>
  <c r="G170" i="18"/>
  <c r="G162" i="18"/>
  <c r="G172" i="18"/>
  <c r="G168" i="18"/>
  <c r="G164" i="18"/>
  <c r="G97" i="16"/>
  <c r="G95" i="16" s="1"/>
  <c r="G167" i="18"/>
  <c r="G171" i="18"/>
  <c r="G163" i="18"/>
  <c r="G175" i="18"/>
  <c r="I173" i="17"/>
  <c r="I169" i="17"/>
  <c r="I165" i="17"/>
  <c r="I161" i="17"/>
  <c r="I175" i="17"/>
  <c r="I174" i="17"/>
  <c r="I164" i="17"/>
  <c r="I53" i="16"/>
  <c r="I171" i="17"/>
  <c r="I166" i="17"/>
  <c r="I168" i="17"/>
  <c r="I163" i="17"/>
  <c r="I172" i="17"/>
  <c r="I167" i="17"/>
  <c r="I162" i="17"/>
  <c r="I170" i="17"/>
  <c r="H229" i="19"/>
  <c r="H192" i="19"/>
  <c r="H188" i="19"/>
  <c r="H191" i="19"/>
  <c r="H187" i="19"/>
  <c r="H183" i="19"/>
  <c r="H185" i="19"/>
  <c r="H81" i="16"/>
  <c r="H77" i="16"/>
  <c r="H76" i="16" s="1"/>
  <c r="T63" i="12"/>
  <c r="T86" i="12"/>
  <c r="T57" i="4"/>
  <c r="T132" i="4" s="1"/>
  <c r="C55" i="4"/>
  <c r="C130" i="4" s="1"/>
  <c r="V96" i="12"/>
  <c r="V157" i="4" s="1"/>
  <c r="V55" i="4"/>
  <c r="V130" i="4" s="1"/>
  <c r="M132" i="11"/>
  <c r="M147" i="11"/>
  <c r="M130" i="11"/>
  <c r="M129" i="11"/>
  <c r="M126" i="11"/>
  <c r="M125" i="11"/>
  <c r="M123" i="11"/>
  <c r="M122" i="11"/>
  <c r="M52" i="8"/>
  <c r="M51" i="8" s="1"/>
  <c r="M56" i="8"/>
  <c r="K55" i="4"/>
  <c r="O55" i="4"/>
  <c r="O130" i="4" s="1"/>
  <c r="N136" i="11"/>
  <c r="N52" i="8"/>
  <c r="N51" i="8" s="1"/>
  <c r="N55" i="8"/>
  <c r="B253" i="15"/>
  <c r="B220" i="15"/>
  <c r="B214" i="15"/>
  <c r="B210" i="15"/>
  <c r="B218" i="15"/>
  <c r="B217" i="15"/>
  <c r="B211" i="15"/>
  <c r="B209" i="15"/>
  <c r="B71" i="12"/>
  <c r="B70" i="12" s="1"/>
  <c r="B78" i="12"/>
  <c r="B213" i="15"/>
  <c r="M61" i="4"/>
  <c r="M134" i="4" s="1"/>
  <c r="D233" i="15"/>
  <c r="D76" i="12"/>
  <c r="D71" i="12"/>
  <c r="D70" i="12" s="1"/>
  <c r="N59" i="8"/>
  <c r="N52" i="4"/>
  <c r="W86" i="12"/>
  <c r="W57" i="4"/>
  <c r="W132" i="4" s="1"/>
  <c r="C147" i="11"/>
  <c r="C123" i="11"/>
  <c r="C132" i="11"/>
  <c r="C130" i="11"/>
  <c r="C129" i="11"/>
  <c r="C126" i="11"/>
  <c r="C125" i="11"/>
  <c r="C122" i="11"/>
  <c r="C56" i="8"/>
  <c r="C52" i="8"/>
  <c r="C51" i="8" s="1"/>
  <c r="C55" i="7"/>
  <c r="G136" i="11"/>
  <c r="G107" i="11"/>
  <c r="G115" i="11"/>
  <c r="G112" i="11"/>
  <c r="G108" i="11"/>
  <c r="G106" i="11"/>
  <c r="G109" i="11"/>
  <c r="G105" i="11"/>
  <c r="G52" i="8"/>
  <c r="G51" i="8" s="1"/>
  <c r="G113" i="11"/>
  <c r="G55" i="8"/>
  <c r="E55" i="4"/>
  <c r="E130" i="4" s="1"/>
  <c r="E100" i="4"/>
  <c r="G45" i="5"/>
  <c r="P5" i="5"/>
  <c r="F55" i="7"/>
  <c r="W42" i="5"/>
  <c r="W41" i="5" s="1"/>
  <c r="B5" i="6"/>
  <c r="J46" i="5"/>
  <c r="V52" i="7"/>
  <c r="F54" i="7"/>
  <c r="P44" i="6"/>
  <c r="F46" i="6"/>
  <c r="J46" i="6"/>
  <c r="M48" i="5"/>
  <c r="T27" i="5"/>
  <c r="V54" i="7"/>
  <c r="J47" i="5"/>
  <c r="H72" i="37"/>
  <c r="V146" i="25"/>
  <c r="W116" i="4"/>
  <c r="N74" i="24"/>
  <c r="N171" i="4" s="1"/>
  <c r="N69" i="4"/>
  <c r="N142" i="4" s="1"/>
  <c r="J74" i="24"/>
  <c r="J171" i="4" s="1"/>
  <c r="J69" i="4"/>
  <c r="J142" i="4" s="1"/>
  <c r="H179" i="23"/>
  <c r="H172" i="23"/>
  <c r="H176" i="23"/>
  <c r="H170" i="23"/>
  <c r="H62" i="20"/>
  <c r="H151" i="23"/>
  <c r="H155" i="23"/>
  <c r="H154" i="23"/>
  <c r="H161" i="23"/>
  <c r="H158" i="23"/>
  <c r="H163" i="23"/>
  <c r="H61" i="20"/>
  <c r="W176" i="23"/>
  <c r="W172" i="23"/>
  <c r="W170" i="23"/>
  <c r="W179" i="23"/>
  <c r="W62" i="20"/>
  <c r="O161" i="23"/>
  <c r="O158" i="23"/>
  <c r="O163" i="23"/>
  <c r="O151" i="23"/>
  <c r="O155" i="23"/>
  <c r="O154" i="23"/>
  <c r="O61" i="20"/>
  <c r="P171" i="23"/>
  <c r="M165" i="23"/>
  <c r="U146" i="23"/>
  <c r="H175" i="23"/>
  <c r="P137" i="23"/>
  <c r="P144" i="23"/>
  <c r="P140" i="23"/>
  <c r="P143" i="23"/>
  <c r="P139" i="23"/>
  <c r="P57" i="20"/>
  <c r="P56" i="20" s="1"/>
  <c r="P60" i="20"/>
  <c r="H157" i="23"/>
  <c r="S158" i="23"/>
  <c r="S154" i="23"/>
  <c r="S151" i="23"/>
  <c r="S155" i="23"/>
  <c r="S163" i="23"/>
  <c r="S161" i="23"/>
  <c r="S61" i="20"/>
  <c r="P153" i="23"/>
  <c r="P141" i="23"/>
  <c r="T171" i="23"/>
  <c r="B170" i="23"/>
  <c r="B176" i="23"/>
  <c r="B172" i="23"/>
  <c r="B179" i="23"/>
  <c r="B62" i="20"/>
  <c r="B57" i="20"/>
  <c r="B56" i="20" s="1"/>
  <c r="J171" i="23"/>
  <c r="B146" i="23"/>
  <c r="S65" i="4"/>
  <c r="S138" i="4" s="1"/>
  <c r="R65" i="4"/>
  <c r="R138" i="4" s="1"/>
  <c r="I194" i="21"/>
  <c r="R185" i="19"/>
  <c r="R229" i="19"/>
  <c r="R192" i="19"/>
  <c r="R188" i="19"/>
  <c r="R191" i="19"/>
  <c r="R187" i="19"/>
  <c r="R183" i="19"/>
  <c r="R178" i="19" s="1"/>
  <c r="R77" i="16"/>
  <c r="R76" i="16" s="1"/>
  <c r="R81" i="16"/>
  <c r="N172" i="18"/>
  <c r="N168" i="18"/>
  <c r="N164" i="18"/>
  <c r="N173" i="18"/>
  <c r="N169" i="18"/>
  <c r="N165" i="18"/>
  <c r="N161" i="18"/>
  <c r="N217" i="18"/>
  <c r="N174" i="18"/>
  <c r="N170" i="18"/>
  <c r="N162" i="18"/>
  <c r="N175" i="18"/>
  <c r="N167" i="18"/>
  <c r="N163" i="18"/>
  <c r="N97" i="16"/>
  <c r="N95" i="16" s="1"/>
  <c r="D173" i="19"/>
  <c r="D169" i="19"/>
  <c r="D165" i="19"/>
  <c r="D217" i="19"/>
  <c r="D176" i="19"/>
  <c r="D172" i="19"/>
  <c r="D168" i="19"/>
  <c r="D167" i="19"/>
  <c r="D171" i="19"/>
  <c r="D80" i="16"/>
  <c r="D77" i="16"/>
  <c r="D76" i="16" s="1"/>
  <c r="U171" i="18"/>
  <c r="K217" i="18"/>
  <c r="E173" i="19"/>
  <c r="E169" i="19"/>
  <c r="E165" i="19"/>
  <c r="E217" i="19"/>
  <c r="E167" i="19"/>
  <c r="E168" i="19"/>
  <c r="E176" i="19"/>
  <c r="E80" i="16"/>
  <c r="E77" i="16"/>
  <c r="E76" i="16" s="1"/>
  <c r="E172" i="19"/>
  <c r="D171" i="17"/>
  <c r="N160" i="17"/>
  <c r="T174" i="17"/>
  <c r="T175" i="17"/>
  <c r="T166" i="17"/>
  <c r="T161" i="17"/>
  <c r="T173" i="17"/>
  <c r="T168" i="17"/>
  <c r="T163" i="17"/>
  <c r="T170" i="17"/>
  <c r="T165" i="17"/>
  <c r="T162" i="17"/>
  <c r="T53" i="16"/>
  <c r="T169" i="17"/>
  <c r="T164" i="17"/>
  <c r="T172" i="17"/>
  <c r="T167" i="17"/>
  <c r="U253" i="15"/>
  <c r="U214" i="15"/>
  <c r="U210" i="15"/>
  <c r="U220" i="15"/>
  <c r="U217" i="15"/>
  <c r="U211" i="15"/>
  <c r="U209" i="15"/>
  <c r="U78" i="12"/>
  <c r="U218" i="15"/>
  <c r="U213" i="15"/>
  <c r="S160" i="18"/>
  <c r="O253" i="15"/>
  <c r="O218" i="15"/>
  <c r="O213" i="15"/>
  <c r="O209" i="15"/>
  <c r="O217" i="15"/>
  <c r="O211" i="15"/>
  <c r="O214" i="15"/>
  <c r="O210" i="15"/>
  <c r="O78" i="12"/>
  <c r="O220" i="15"/>
  <c r="O71" i="12"/>
  <c r="O70" i="12" s="1"/>
  <c r="H184" i="19"/>
  <c r="H76" i="12"/>
  <c r="H71" i="12"/>
  <c r="H70" i="12" s="1"/>
  <c r="H233" i="15"/>
  <c r="K86" i="12"/>
  <c r="K57" i="4"/>
  <c r="K132" i="4" s="1"/>
  <c r="E132" i="11"/>
  <c r="E147" i="11"/>
  <c r="E130" i="11"/>
  <c r="E129" i="11"/>
  <c r="E126" i="11"/>
  <c r="E125" i="11"/>
  <c r="E123" i="11"/>
  <c r="E122" i="11"/>
  <c r="E56" i="8"/>
  <c r="N216" i="15"/>
  <c r="E128" i="11"/>
  <c r="F136" i="11"/>
  <c r="F106" i="11"/>
  <c r="F52" i="8"/>
  <c r="F51" i="8" s="1"/>
  <c r="F107" i="11"/>
  <c r="F115" i="11"/>
  <c r="F112" i="11"/>
  <c r="F108" i="11"/>
  <c r="F113" i="11"/>
  <c r="F109" i="11"/>
  <c r="F105" i="11"/>
  <c r="F55" i="8"/>
  <c r="B216" i="15"/>
  <c r="F59" i="8"/>
  <c r="F52" i="4"/>
  <c r="C128" i="11"/>
  <c r="U59" i="8"/>
  <c r="U52" i="4"/>
  <c r="M44" i="5"/>
  <c r="W136" i="11"/>
  <c r="W52" i="8"/>
  <c r="W51" i="8" s="1"/>
  <c r="W55" i="8"/>
  <c r="G111" i="11"/>
  <c r="E52" i="8"/>
  <c r="E51" i="8" s="1"/>
  <c r="R43" i="5"/>
  <c r="T54" i="7"/>
  <c r="G45" i="6"/>
  <c r="M45" i="5"/>
  <c r="Q52" i="7"/>
  <c r="P42" i="6"/>
  <c r="Q59" i="8"/>
  <c r="Q52" i="4"/>
  <c r="J47" i="6"/>
  <c r="B46" i="5"/>
  <c r="E46" i="5"/>
  <c r="P48" i="6"/>
  <c r="H44" i="6"/>
  <c r="W48" i="5"/>
  <c r="F27" i="5"/>
  <c r="P46" i="6"/>
  <c r="E48" i="5"/>
  <c r="L27" i="5"/>
  <c r="T55" i="7"/>
  <c r="B47" i="5"/>
  <c r="R48" i="5"/>
  <c r="Q27" i="5"/>
  <c r="W74" i="24"/>
  <c r="W171" i="4" s="1"/>
  <c r="W69" i="4"/>
  <c r="W142" i="4" s="1"/>
  <c r="M74" i="24"/>
  <c r="M171" i="4" s="1"/>
  <c r="M69" i="4"/>
  <c r="M142" i="4" s="1"/>
  <c r="O116" i="4"/>
  <c r="T143" i="23"/>
  <c r="T139" i="23"/>
  <c r="T137" i="23"/>
  <c r="T144" i="23"/>
  <c r="T140" i="23"/>
  <c r="T60" i="20"/>
  <c r="T57" i="20"/>
  <c r="T56" i="20" s="1"/>
  <c r="O176" i="23"/>
  <c r="O179" i="23"/>
  <c r="O170" i="23"/>
  <c r="O172" i="23"/>
  <c r="O62" i="20"/>
  <c r="G163" i="23"/>
  <c r="G151" i="23"/>
  <c r="G155" i="23"/>
  <c r="G154" i="23"/>
  <c r="G161" i="23"/>
  <c r="G158" i="23"/>
  <c r="G61" i="20"/>
  <c r="S141" i="23"/>
  <c r="H144" i="23"/>
  <c r="H140" i="23"/>
  <c r="H137" i="23"/>
  <c r="H143" i="23"/>
  <c r="H139" i="23"/>
  <c r="H57" i="20"/>
  <c r="H56" i="20" s="1"/>
  <c r="H60" i="20"/>
  <c r="K158" i="23"/>
  <c r="K154" i="23"/>
  <c r="K151" i="23"/>
  <c r="K155" i="23"/>
  <c r="K163" i="23"/>
  <c r="K161" i="23"/>
  <c r="K61" i="20"/>
  <c r="G141" i="23"/>
  <c r="T205" i="23"/>
  <c r="P160" i="23"/>
  <c r="Q170" i="23"/>
  <c r="Q179" i="23"/>
  <c r="Q172" i="23"/>
  <c r="Q176" i="23"/>
  <c r="Q57" i="20"/>
  <c r="Q56" i="20" s="1"/>
  <c r="Q62" i="20"/>
  <c r="K65" i="4"/>
  <c r="K138" i="4" s="1"/>
  <c r="J65" i="4"/>
  <c r="J138" i="4" s="1"/>
  <c r="J185" i="19"/>
  <c r="J229" i="19"/>
  <c r="J192" i="19"/>
  <c r="J188" i="19"/>
  <c r="J187" i="19"/>
  <c r="J183" i="19"/>
  <c r="J191" i="19"/>
  <c r="J77" i="16"/>
  <c r="J76" i="16" s="1"/>
  <c r="J81" i="16"/>
  <c r="F172" i="18"/>
  <c r="F168" i="18"/>
  <c r="F164" i="18"/>
  <c r="F173" i="18"/>
  <c r="F169" i="18"/>
  <c r="F165" i="18"/>
  <c r="F161" i="18"/>
  <c r="F217" i="18"/>
  <c r="F174" i="18"/>
  <c r="F170" i="18"/>
  <c r="F162" i="18"/>
  <c r="F175" i="18"/>
  <c r="F167" i="18"/>
  <c r="F163" i="18"/>
  <c r="F97" i="16"/>
  <c r="F95" i="16" s="1"/>
  <c r="I171" i="18"/>
  <c r="I229" i="19"/>
  <c r="I192" i="19"/>
  <c r="I188" i="19"/>
  <c r="I191" i="19"/>
  <c r="I187" i="19"/>
  <c r="I183" i="19"/>
  <c r="I185" i="19"/>
  <c r="I81" i="16"/>
  <c r="I77" i="16"/>
  <c r="I76" i="16" s="1"/>
  <c r="C217" i="19"/>
  <c r="C176" i="19"/>
  <c r="C172" i="19"/>
  <c r="C168" i="19"/>
  <c r="C167" i="19"/>
  <c r="C169" i="19"/>
  <c r="C173" i="19"/>
  <c r="C165" i="19"/>
  <c r="C80" i="16"/>
  <c r="C77" i="16"/>
  <c r="C76" i="16" s="1"/>
  <c r="V171" i="18"/>
  <c r="M172" i="18"/>
  <c r="M168" i="18"/>
  <c r="M164" i="18"/>
  <c r="M173" i="18"/>
  <c r="M169" i="18"/>
  <c r="M165" i="18"/>
  <c r="M161" i="18"/>
  <c r="M175" i="18"/>
  <c r="M167" i="18"/>
  <c r="M163" i="18"/>
  <c r="M162" i="18"/>
  <c r="M217" i="18"/>
  <c r="M97" i="16"/>
  <c r="M95" i="16" s="1"/>
  <c r="M166" i="18"/>
  <c r="M174" i="18"/>
  <c r="M170" i="18"/>
  <c r="S174" i="17"/>
  <c r="S170" i="17"/>
  <c r="S166" i="17"/>
  <c r="S162" i="17"/>
  <c r="S169" i="17"/>
  <c r="S164" i="17"/>
  <c r="S175" i="17"/>
  <c r="S161" i="17"/>
  <c r="S173" i="17"/>
  <c r="S168" i="17"/>
  <c r="S163" i="17"/>
  <c r="S172" i="17"/>
  <c r="S167" i="17"/>
  <c r="S53" i="16"/>
  <c r="S165" i="17"/>
  <c r="C217" i="18"/>
  <c r="Q166" i="18"/>
  <c r="I190" i="19"/>
  <c r="E160" i="17"/>
  <c r="J175" i="17"/>
  <c r="J174" i="17"/>
  <c r="J169" i="17"/>
  <c r="J164" i="17"/>
  <c r="J53" i="16"/>
  <c r="J166" i="17"/>
  <c r="J161" i="17"/>
  <c r="J173" i="17"/>
  <c r="J168" i="17"/>
  <c r="J163" i="17"/>
  <c r="J170" i="17"/>
  <c r="J172" i="17"/>
  <c r="J167" i="17"/>
  <c r="J162" i="17"/>
  <c r="J165" i="17"/>
  <c r="M253" i="15"/>
  <c r="M214" i="15"/>
  <c r="M210" i="15"/>
  <c r="M218" i="15"/>
  <c r="M213" i="15"/>
  <c r="M209" i="15"/>
  <c r="M220" i="15"/>
  <c r="M217" i="15"/>
  <c r="M78" i="12"/>
  <c r="M211" i="15"/>
  <c r="B160" i="17"/>
  <c r="U233" i="15"/>
  <c r="U71" i="12"/>
  <c r="U70" i="12" s="1"/>
  <c r="U76" i="12"/>
  <c r="W171" i="17"/>
  <c r="G172" i="17"/>
  <c r="G168" i="17"/>
  <c r="G164" i="17"/>
  <c r="G167" i="17"/>
  <c r="G162" i="17"/>
  <c r="G169" i="17"/>
  <c r="G175" i="17"/>
  <c r="G174" i="17"/>
  <c r="G53" i="16"/>
  <c r="G166" i="17"/>
  <c r="G161" i="17"/>
  <c r="G163" i="17"/>
  <c r="G170" i="17"/>
  <c r="G165" i="17"/>
  <c r="G173" i="17"/>
  <c r="L160" i="17"/>
  <c r="B190" i="19"/>
  <c r="L86" i="12"/>
  <c r="L57" i="4"/>
  <c r="L132" i="4" s="1"/>
  <c r="Q55" i="8"/>
  <c r="Q136" i="11"/>
  <c r="Q52" i="8"/>
  <c r="Q51" i="8" s="1"/>
  <c r="F216" i="15"/>
  <c r="W75" i="12"/>
  <c r="W98" i="12" s="1"/>
  <c r="W159" i="4" s="1"/>
  <c r="W105" i="4"/>
  <c r="R253" i="15"/>
  <c r="R220" i="15"/>
  <c r="R218" i="15"/>
  <c r="R217" i="15"/>
  <c r="R211" i="15"/>
  <c r="R214" i="15"/>
  <c r="R210" i="15"/>
  <c r="R213" i="15"/>
  <c r="R209" i="15"/>
  <c r="R71" i="12"/>
  <c r="R70" i="12" s="1"/>
  <c r="R78" i="12"/>
  <c r="T233" i="15"/>
  <c r="T71" i="12"/>
  <c r="T70" i="12" s="1"/>
  <c r="T76" i="12"/>
  <c r="Q86" i="12"/>
  <c r="Q63" i="12"/>
  <c r="Q57" i="4"/>
  <c r="Q132" i="4" s="1"/>
  <c r="O86" i="12"/>
  <c r="O57" i="4"/>
  <c r="O132" i="4" s="1"/>
  <c r="S147" i="11"/>
  <c r="S123" i="11"/>
  <c r="S132" i="11"/>
  <c r="S130" i="11"/>
  <c r="S129" i="11"/>
  <c r="S126" i="11"/>
  <c r="S125" i="11"/>
  <c r="S122" i="11"/>
  <c r="S56" i="8"/>
  <c r="S52" i="8"/>
  <c r="S51" i="8" s="1"/>
  <c r="L65" i="8"/>
  <c r="L154" i="4" s="1"/>
  <c r="L59" i="8"/>
  <c r="L52" i="4"/>
  <c r="E44" i="5"/>
  <c r="D53" i="7"/>
  <c r="E45" i="5"/>
  <c r="G42" i="5"/>
  <c r="I54" i="7"/>
  <c r="H41" i="6"/>
  <c r="J44" i="5"/>
  <c r="V55" i="7"/>
  <c r="C44" i="6"/>
  <c r="W43" i="5"/>
  <c r="P43" i="6"/>
  <c r="F42" i="6"/>
  <c r="F41" i="6" s="1"/>
  <c r="E47" i="5"/>
  <c r="F52" i="7"/>
  <c r="V43" i="6"/>
  <c r="V41" i="6" s="1"/>
  <c r="C54" i="7"/>
  <c r="T46" i="6"/>
  <c r="H46" i="6"/>
  <c r="D27" i="5"/>
  <c r="P47" i="6"/>
  <c r="J48" i="5"/>
  <c r="F5" i="5"/>
  <c r="E114" i="4" l="1"/>
  <c r="E78" i="20"/>
  <c r="E169" i="4" s="1"/>
  <c r="N115" i="4"/>
  <c r="N79" i="20"/>
  <c r="N170" i="4" s="1"/>
  <c r="H132" i="23"/>
  <c r="T146" i="23"/>
  <c r="U115" i="4"/>
  <c r="U79" i="20"/>
  <c r="U170" i="4" s="1"/>
  <c r="W132" i="23"/>
  <c r="N113" i="4"/>
  <c r="N59" i="20"/>
  <c r="N77" i="20"/>
  <c r="N168" i="4" s="1"/>
  <c r="B113" i="4"/>
  <c r="B77" i="20"/>
  <c r="B168" i="4" s="1"/>
  <c r="F114" i="4"/>
  <c r="F78" i="20"/>
  <c r="F169" i="4" s="1"/>
  <c r="J53" i="7"/>
  <c r="E113" i="4"/>
  <c r="E77" i="20"/>
  <c r="E168" i="4" s="1"/>
  <c r="E59" i="20"/>
  <c r="J113" i="4"/>
  <c r="J77" i="20"/>
  <c r="J168" i="4" s="1"/>
  <c r="Q165" i="23"/>
  <c r="F113" i="4"/>
  <c r="F77" i="20"/>
  <c r="F168" i="4" s="1"/>
  <c r="F59" i="20"/>
  <c r="J52" i="7"/>
  <c r="L132" i="23"/>
  <c r="I113" i="4"/>
  <c r="I77" i="20"/>
  <c r="I168" i="4" s="1"/>
  <c r="U114" i="4"/>
  <c r="U59" i="20"/>
  <c r="U78" i="20"/>
  <c r="U169" i="4" s="1"/>
  <c r="F115" i="4"/>
  <c r="F79" i="20"/>
  <c r="F170" i="4" s="1"/>
  <c r="K146" i="23"/>
  <c r="S54" i="7"/>
  <c r="J54" i="7"/>
  <c r="U160" i="19"/>
  <c r="O178" i="19"/>
  <c r="K52" i="7"/>
  <c r="K47" i="7" s="1"/>
  <c r="S55" i="7"/>
  <c r="S53" i="7"/>
  <c r="S47" i="7" s="1"/>
  <c r="J160" i="18"/>
  <c r="T160" i="18"/>
  <c r="K160" i="17"/>
  <c r="P91" i="16"/>
  <c r="P89" i="16" s="1"/>
  <c r="P62" i="4"/>
  <c r="P135" i="4" s="1"/>
  <c r="P52" i="16"/>
  <c r="P61" i="4" s="1"/>
  <c r="P134" i="4" s="1"/>
  <c r="P101" i="16"/>
  <c r="P164" i="4" s="1"/>
  <c r="U62" i="4"/>
  <c r="U135" i="4" s="1"/>
  <c r="U91" i="16"/>
  <c r="U89" i="16" s="1"/>
  <c r="U52" i="16"/>
  <c r="U61" i="4" s="1"/>
  <c r="U134" i="4" s="1"/>
  <c r="K160" i="18"/>
  <c r="N55" i="7"/>
  <c r="K54" i="7"/>
  <c r="E47" i="7"/>
  <c r="L107" i="4"/>
  <c r="L101" i="12"/>
  <c r="L162" i="4" s="1"/>
  <c r="D107" i="4"/>
  <c r="D101" i="12"/>
  <c r="D162" i="4" s="1"/>
  <c r="I204" i="15"/>
  <c r="C105" i="4"/>
  <c r="C75" i="12"/>
  <c r="D204" i="15"/>
  <c r="K75" i="12"/>
  <c r="K105" i="4"/>
  <c r="H52" i="7"/>
  <c r="S204" i="15"/>
  <c r="L53" i="7"/>
  <c r="I107" i="4"/>
  <c r="I101" i="12"/>
  <c r="I162" i="4" s="1"/>
  <c r="H53" i="7"/>
  <c r="B105" i="4"/>
  <c r="B75" i="12"/>
  <c r="N53" i="7"/>
  <c r="N52" i="7"/>
  <c r="P55" i="7"/>
  <c r="D47" i="7"/>
  <c r="P52" i="7"/>
  <c r="O47" i="7"/>
  <c r="Q53" i="7"/>
  <c r="Q54" i="7"/>
  <c r="H54" i="7"/>
  <c r="L52" i="7"/>
  <c r="P54" i="8"/>
  <c r="P100" i="4"/>
  <c r="T100" i="4"/>
  <c r="T54" i="8"/>
  <c r="P54" i="7"/>
  <c r="L54" i="7"/>
  <c r="W47" i="7"/>
  <c r="F47" i="7"/>
  <c r="M52" i="7"/>
  <c r="M54" i="7"/>
  <c r="U52" i="7"/>
  <c r="U54" i="7"/>
  <c r="U55" i="7"/>
  <c r="M53" i="7"/>
  <c r="I47" i="7"/>
  <c r="U53" i="7"/>
  <c r="C48" i="6"/>
  <c r="C45" i="6"/>
  <c r="C43" i="6"/>
  <c r="C47" i="6"/>
  <c r="C42" i="6"/>
  <c r="G47" i="7"/>
  <c r="J47" i="7"/>
  <c r="O44" i="5"/>
  <c r="S41" i="6"/>
  <c r="B55" i="7"/>
  <c r="T47" i="7"/>
  <c r="J41" i="6"/>
  <c r="B53" i="7"/>
  <c r="B52" i="7"/>
  <c r="M43" i="5"/>
  <c r="M41" i="5" s="1"/>
  <c r="M47" i="5"/>
  <c r="M41" i="6"/>
  <c r="T41" i="6"/>
  <c r="W41" i="6"/>
  <c r="O42" i="5"/>
  <c r="O41" i="5" s="1"/>
  <c r="V47" i="7"/>
  <c r="O45" i="5"/>
  <c r="O48" i="5"/>
  <c r="C46" i="6"/>
  <c r="C41" i="6" s="1"/>
  <c r="Q55" i="4"/>
  <c r="Q130" i="4" s="1"/>
  <c r="W54" i="8"/>
  <c r="W100" i="4"/>
  <c r="F43" i="5"/>
  <c r="F44" i="5"/>
  <c r="F47" i="5"/>
  <c r="F42" i="5"/>
  <c r="F45" i="5"/>
  <c r="J101" i="16"/>
  <c r="J164" i="4" s="1"/>
  <c r="J91" i="16"/>
  <c r="J52" i="16"/>
  <c r="J62" i="4"/>
  <c r="J135" i="4" s="1"/>
  <c r="M160" i="18"/>
  <c r="F160" i="18"/>
  <c r="J79" i="16"/>
  <c r="J108" i="4" s="1"/>
  <c r="J110" i="4"/>
  <c r="J102" i="16"/>
  <c r="J165" i="4" s="1"/>
  <c r="O165" i="23"/>
  <c r="T132" i="23"/>
  <c r="N102" i="4"/>
  <c r="N96" i="12"/>
  <c r="N157" i="4" s="1"/>
  <c r="O107" i="4"/>
  <c r="O101" i="12"/>
  <c r="O162" i="4" s="1"/>
  <c r="N160" i="18"/>
  <c r="R79" i="16"/>
  <c r="R108" i="4" s="1"/>
  <c r="R110" i="4"/>
  <c r="R102" i="16"/>
  <c r="R165" i="4" s="1"/>
  <c r="B59" i="20"/>
  <c r="B115" i="4"/>
  <c r="B79" i="20"/>
  <c r="B170" i="4" s="1"/>
  <c r="P132" i="23"/>
  <c r="O146" i="23"/>
  <c r="H115" i="4"/>
  <c r="H79" i="20"/>
  <c r="H170" i="4" s="1"/>
  <c r="M117" i="11"/>
  <c r="W114" i="4"/>
  <c r="W78" i="20"/>
  <c r="W169" i="4" s="1"/>
  <c r="U5" i="5"/>
  <c r="U48" i="5" s="1"/>
  <c r="H5" i="5"/>
  <c r="O160" i="17"/>
  <c r="N89" i="16"/>
  <c r="L160" i="19"/>
  <c r="Q178" i="19"/>
  <c r="L146" i="23"/>
  <c r="I75" i="12"/>
  <c r="I105" i="4"/>
  <c r="K128" i="4"/>
  <c r="J55" i="4"/>
  <c r="T79" i="16"/>
  <c r="T108" i="4" s="1"/>
  <c r="T109" i="4"/>
  <c r="O132" i="23"/>
  <c r="K117" i="11"/>
  <c r="P104" i="4"/>
  <c r="P73" i="12"/>
  <c r="D55" i="4"/>
  <c r="R101" i="4"/>
  <c r="R67" i="8"/>
  <c r="R156" i="4" s="1"/>
  <c r="R54" i="8"/>
  <c r="W52" i="16"/>
  <c r="W101" i="16"/>
  <c r="W164" i="4" s="1"/>
  <c r="W91" i="16"/>
  <c r="W62" i="4"/>
  <c r="W135" i="4" s="1"/>
  <c r="E204" i="15"/>
  <c r="G165" i="23"/>
  <c r="O160" i="18"/>
  <c r="G129" i="4"/>
  <c r="T75" i="12"/>
  <c r="T105" i="4"/>
  <c r="W73" i="12"/>
  <c r="W104" i="4"/>
  <c r="B130" i="4"/>
  <c r="G52" i="16"/>
  <c r="G101" i="16"/>
  <c r="G164" i="4" s="1"/>
  <c r="G91" i="16"/>
  <c r="G62" i="4"/>
  <c r="G135" i="4" s="1"/>
  <c r="U51" i="4"/>
  <c r="U129" i="4"/>
  <c r="S78" i="20"/>
  <c r="S169" i="4" s="1"/>
  <c r="S114" i="4"/>
  <c r="H114" i="4"/>
  <c r="H78" i="20"/>
  <c r="H169" i="4" s="1"/>
  <c r="H165" i="23"/>
  <c r="B107" i="4"/>
  <c r="B101" i="12"/>
  <c r="B162" i="4" s="1"/>
  <c r="I160" i="17"/>
  <c r="U160" i="18"/>
  <c r="D114" i="4"/>
  <c r="D78" i="20"/>
  <c r="D169" i="4" s="1"/>
  <c r="P165" i="23"/>
  <c r="V129" i="4"/>
  <c r="R101" i="16"/>
  <c r="R164" i="4" s="1"/>
  <c r="R91" i="16"/>
  <c r="R52" i="16"/>
  <c r="R62" i="4"/>
  <c r="R135" i="4" s="1"/>
  <c r="N61" i="4"/>
  <c r="N134" i="4" s="1"/>
  <c r="R59" i="20"/>
  <c r="R115" i="4"/>
  <c r="R79" i="20"/>
  <c r="R170" i="4" s="1"/>
  <c r="H130" i="4"/>
  <c r="H51" i="4"/>
  <c r="K107" i="4"/>
  <c r="K101" i="12"/>
  <c r="K162" i="4" s="1"/>
  <c r="M79" i="16"/>
  <c r="M109" i="4"/>
  <c r="M101" i="16"/>
  <c r="M164" i="4" s="1"/>
  <c r="G132" i="23"/>
  <c r="J204" i="15"/>
  <c r="P110" i="4"/>
  <c r="P79" i="16"/>
  <c r="P102" i="16"/>
  <c r="P165" i="4" s="1"/>
  <c r="D79" i="20"/>
  <c r="D170" i="4" s="1"/>
  <c r="D115" i="4"/>
  <c r="N204" i="15"/>
  <c r="E160" i="18"/>
  <c r="W178" i="19"/>
  <c r="I5" i="5"/>
  <c r="I48" i="5" s="1"/>
  <c r="I100" i="11"/>
  <c r="Q101" i="16"/>
  <c r="Q164" i="4" s="1"/>
  <c r="Q91" i="16"/>
  <c r="Q52" i="16"/>
  <c r="Q62" i="4"/>
  <c r="Q135" i="4" s="1"/>
  <c r="I165" i="23"/>
  <c r="T115" i="4"/>
  <c r="T79" i="20"/>
  <c r="T170" i="4" s="1"/>
  <c r="S59" i="20"/>
  <c r="S113" i="4"/>
  <c r="S77" i="20"/>
  <c r="S168" i="4" s="1"/>
  <c r="P130" i="4"/>
  <c r="P51" i="4"/>
  <c r="D75" i="12"/>
  <c r="D105" i="4"/>
  <c r="K101" i="16"/>
  <c r="K164" i="4" s="1"/>
  <c r="K91" i="16"/>
  <c r="K52" i="16"/>
  <c r="K62" i="4"/>
  <c r="K135" i="4" s="1"/>
  <c r="C160" i="19"/>
  <c r="Q5" i="5"/>
  <c r="Q48" i="5"/>
  <c r="Q129" i="4"/>
  <c r="F54" i="8"/>
  <c r="F66" i="8"/>
  <c r="F155" i="4" s="1"/>
  <c r="F100" i="4"/>
  <c r="E117" i="11"/>
  <c r="T160" i="17"/>
  <c r="E160" i="19"/>
  <c r="D160" i="19"/>
  <c r="N129" i="4"/>
  <c r="B204" i="15"/>
  <c r="K130" i="4"/>
  <c r="H110" i="4"/>
  <c r="H102" i="16"/>
  <c r="H165" i="4" s="1"/>
  <c r="H79" i="16"/>
  <c r="V160" i="18"/>
  <c r="J59" i="20"/>
  <c r="J115" i="4"/>
  <c r="J79" i="20"/>
  <c r="J170" i="4" s="1"/>
  <c r="D146" i="23"/>
  <c r="N48" i="5"/>
  <c r="U117" i="11"/>
  <c r="R160" i="17"/>
  <c r="W160" i="18"/>
  <c r="K5" i="5"/>
  <c r="K48" i="5"/>
  <c r="V5" i="5"/>
  <c r="L75" i="12"/>
  <c r="L105" i="4"/>
  <c r="W130" i="4"/>
  <c r="P178" i="19"/>
  <c r="Q75" i="12"/>
  <c r="Q105" i="4"/>
  <c r="N160" i="19"/>
  <c r="C115" i="4"/>
  <c r="C79" i="20"/>
  <c r="C170" i="4" s="1"/>
  <c r="C132" i="23"/>
  <c r="J101" i="4"/>
  <c r="J54" i="8"/>
  <c r="J67" i="8"/>
  <c r="J156" i="4" s="1"/>
  <c r="L115" i="4"/>
  <c r="L79" i="20"/>
  <c r="L170" i="4" s="1"/>
  <c r="R117" i="11"/>
  <c r="T128" i="4"/>
  <c r="B79" i="16"/>
  <c r="B108" i="4" s="1"/>
  <c r="B102" i="16"/>
  <c r="B165" i="4" s="1"/>
  <c r="B110" i="4"/>
  <c r="C78" i="20"/>
  <c r="C169" i="4" s="1"/>
  <c r="C114" i="4"/>
  <c r="P77" i="20"/>
  <c r="P168" i="4" s="1"/>
  <c r="P59" i="20"/>
  <c r="P113" i="4"/>
  <c r="U101" i="4"/>
  <c r="U67" i="8"/>
  <c r="U156" i="4" s="1"/>
  <c r="G41" i="6"/>
  <c r="G146" i="23"/>
  <c r="F46" i="5"/>
  <c r="F129" i="4"/>
  <c r="F100" i="11"/>
  <c r="T101" i="16"/>
  <c r="T164" i="4" s="1"/>
  <c r="T91" i="16"/>
  <c r="T52" i="16"/>
  <c r="T62" i="4"/>
  <c r="T135" i="4" s="1"/>
  <c r="D79" i="16"/>
  <c r="D108" i="4" s="1"/>
  <c r="D109" i="4"/>
  <c r="B165" i="23"/>
  <c r="W115" i="4"/>
  <c r="W79" i="20"/>
  <c r="W170" i="4" s="1"/>
  <c r="B44" i="6"/>
  <c r="B43" i="6"/>
  <c r="B45" i="6"/>
  <c r="B48" i="6"/>
  <c r="B47" i="6"/>
  <c r="B42" i="6"/>
  <c r="G54" i="8"/>
  <c r="G66" i="8"/>
  <c r="G155" i="4" s="1"/>
  <c r="G100" i="4"/>
  <c r="N54" i="8"/>
  <c r="N100" i="4"/>
  <c r="P146" i="23"/>
  <c r="S129" i="4"/>
  <c r="L61" i="4"/>
  <c r="L134" i="4" s="1"/>
  <c r="M130" i="4"/>
  <c r="M51" i="4"/>
  <c r="S55" i="4"/>
  <c r="S130" i="4" s="1"/>
  <c r="F160" i="19"/>
  <c r="R41" i="5"/>
  <c r="E51" i="4"/>
  <c r="E129" i="4"/>
  <c r="B101" i="4"/>
  <c r="B67" i="8"/>
  <c r="B156" i="4" s="1"/>
  <c r="B54" i="8"/>
  <c r="F107" i="4"/>
  <c r="F73" i="12"/>
  <c r="F101" i="12"/>
  <c r="F162" i="4" s="1"/>
  <c r="N79" i="16"/>
  <c r="N108" i="4" s="1"/>
  <c r="N109" i="4"/>
  <c r="D165" i="23"/>
  <c r="I129" i="4"/>
  <c r="N107" i="4"/>
  <c r="N101" i="12"/>
  <c r="N162" i="4" s="1"/>
  <c r="E75" i="12"/>
  <c r="E105" i="4"/>
  <c r="V160" i="17"/>
  <c r="W110" i="4"/>
  <c r="W102" i="16"/>
  <c r="W165" i="4" s="1"/>
  <c r="W79" i="16"/>
  <c r="W108" i="4" s="1"/>
  <c r="K59" i="20"/>
  <c r="K113" i="4"/>
  <c r="K77" i="20"/>
  <c r="K168" i="4" s="1"/>
  <c r="D59" i="20"/>
  <c r="D113" i="4"/>
  <c r="D77" i="20"/>
  <c r="D168" i="4" s="1"/>
  <c r="I59" i="20"/>
  <c r="I115" i="4"/>
  <c r="I79" i="20"/>
  <c r="I170" i="4" s="1"/>
  <c r="S132" i="23"/>
  <c r="C79" i="16"/>
  <c r="C108" i="4" s="1"/>
  <c r="C109" i="4"/>
  <c r="E101" i="4"/>
  <c r="E67" i="8"/>
  <c r="E156" i="4" s="1"/>
  <c r="S5" i="5"/>
  <c r="S48" i="5"/>
  <c r="D5" i="5"/>
  <c r="S117" i="11"/>
  <c r="R107" i="4"/>
  <c r="R73" i="12"/>
  <c r="R101" i="12"/>
  <c r="R162" i="4" s="1"/>
  <c r="U75" i="12"/>
  <c r="U105" i="4"/>
  <c r="M204" i="15"/>
  <c r="S160" i="17"/>
  <c r="I79" i="16"/>
  <c r="I108" i="4" s="1"/>
  <c r="I110" i="4"/>
  <c r="I102" i="16"/>
  <c r="I165" i="4" s="1"/>
  <c r="Q59" i="20"/>
  <c r="Q115" i="4"/>
  <c r="Q79" i="20"/>
  <c r="Q170" i="4" s="1"/>
  <c r="T59" i="20"/>
  <c r="T113" i="4"/>
  <c r="T77" i="20"/>
  <c r="T168" i="4" s="1"/>
  <c r="F48" i="5"/>
  <c r="P41" i="6"/>
  <c r="O204" i="15"/>
  <c r="U107" i="4"/>
  <c r="U101" i="12"/>
  <c r="U162" i="4" s="1"/>
  <c r="S146" i="23"/>
  <c r="O114" i="4"/>
  <c r="O78" i="20"/>
  <c r="O169" i="4" s="1"/>
  <c r="T5" i="5"/>
  <c r="T48" i="5" s="1"/>
  <c r="B46" i="6"/>
  <c r="P42" i="5"/>
  <c r="P44" i="5"/>
  <c r="P45" i="5"/>
  <c r="P46" i="5"/>
  <c r="P47" i="5"/>
  <c r="P43" i="5"/>
  <c r="C54" i="8"/>
  <c r="C101" i="4"/>
  <c r="C67" i="8"/>
  <c r="C156" i="4" s="1"/>
  <c r="H178" i="19"/>
  <c r="I101" i="16"/>
  <c r="I164" i="4" s="1"/>
  <c r="I91" i="16"/>
  <c r="I52" i="16"/>
  <c r="I62" i="4"/>
  <c r="I135" i="4" s="1"/>
  <c r="F89" i="16"/>
  <c r="D160" i="17"/>
  <c r="C73" i="12"/>
  <c r="C107" i="4"/>
  <c r="C101" i="12"/>
  <c r="C162" i="4" s="1"/>
  <c r="Q160" i="18"/>
  <c r="R165" i="23"/>
  <c r="O110" i="4"/>
  <c r="O79" i="16"/>
  <c r="O108" i="4" s="1"/>
  <c r="O102" i="16"/>
  <c r="O165" i="4" s="1"/>
  <c r="F79" i="16"/>
  <c r="F108" i="4" s="1"/>
  <c r="F109" i="4"/>
  <c r="O54" i="8"/>
  <c r="O100" i="4"/>
  <c r="C128" i="4"/>
  <c r="O59" i="20"/>
  <c r="O113" i="4"/>
  <c r="O77" i="20"/>
  <c r="O168" i="4" s="1"/>
  <c r="J117" i="11"/>
  <c r="U79" i="16"/>
  <c r="U109" i="4"/>
  <c r="U101" i="16"/>
  <c r="U164" i="4" s="1"/>
  <c r="V160" i="19"/>
  <c r="K115" i="4"/>
  <c r="K79" i="20"/>
  <c r="K170" i="4" s="1"/>
  <c r="W160" i="17"/>
  <c r="M75" i="12"/>
  <c r="M105" i="4"/>
  <c r="E107" i="4"/>
  <c r="E101" i="12"/>
  <c r="E162" i="4" s="1"/>
  <c r="Q160" i="17"/>
  <c r="B178" i="19"/>
  <c r="C146" i="23"/>
  <c r="S165" i="23"/>
  <c r="M107" i="4"/>
  <c r="M101" i="12"/>
  <c r="M162" i="4" s="1"/>
  <c r="H75" i="12"/>
  <c r="H105" i="4"/>
  <c r="C59" i="20"/>
  <c r="C113" i="4"/>
  <c r="C77" i="20"/>
  <c r="C168" i="4" s="1"/>
  <c r="K129" i="4"/>
  <c r="B61" i="4"/>
  <c r="B134" i="4" s="1"/>
  <c r="S115" i="4"/>
  <c r="S79" i="20"/>
  <c r="S170" i="4" s="1"/>
  <c r="J178" i="19"/>
  <c r="L129" i="4"/>
  <c r="S54" i="8"/>
  <c r="S101" i="4"/>
  <c r="S67" i="8"/>
  <c r="S156" i="4" s="1"/>
  <c r="G41" i="5"/>
  <c r="J160" i="17"/>
  <c r="K78" i="20"/>
  <c r="K169" i="4" s="1"/>
  <c r="K114" i="4"/>
  <c r="H59" i="20"/>
  <c r="H113" i="4"/>
  <c r="H77" i="20"/>
  <c r="H168" i="4" s="1"/>
  <c r="O115" i="4"/>
  <c r="O79" i="20"/>
  <c r="O170" i="4" s="1"/>
  <c r="U204" i="15"/>
  <c r="E79" i="16"/>
  <c r="E101" i="16"/>
  <c r="E164" i="4" s="1"/>
  <c r="E109" i="4"/>
  <c r="W165" i="23"/>
  <c r="N43" i="5"/>
  <c r="N44" i="5"/>
  <c r="N47" i="5"/>
  <c r="N42" i="5"/>
  <c r="N45" i="5"/>
  <c r="C117" i="11"/>
  <c r="M101" i="4"/>
  <c r="M54" i="8"/>
  <c r="M67" i="8"/>
  <c r="M156" i="4" s="1"/>
  <c r="F61" i="4"/>
  <c r="F134" i="4" s="1"/>
  <c r="I160" i="18"/>
  <c r="W146" i="23"/>
  <c r="P115" i="4"/>
  <c r="P79" i="20"/>
  <c r="P170" i="4" s="1"/>
  <c r="E41" i="5"/>
  <c r="V54" i="8"/>
  <c r="V100" i="4"/>
  <c r="O52" i="16"/>
  <c r="O91" i="16"/>
  <c r="O101" i="16"/>
  <c r="O164" i="4" s="1"/>
  <c r="O62" i="4"/>
  <c r="O135" i="4" s="1"/>
  <c r="C204" i="15"/>
  <c r="Q79" i="16"/>
  <c r="Q108" i="4" s="1"/>
  <c r="Q110" i="4"/>
  <c r="Q102" i="16"/>
  <c r="Q165" i="4" s="1"/>
  <c r="C5" i="5"/>
  <c r="C48" i="5"/>
  <c r="C129" i="4"/>
  <c r="P48" i="5"/>
  <c r="G73" i="12"/>
  <c r="G104" i="4"/>
  <c r="C91" i="16"/>
  <c r="C101" i="16"/>
  <c r="C164" i="4" s="1"/>
  <c r="C52" i="16"/>
  <c r="C62" i="4"/>
  <c r="C135" i="4" s="1"/>
  <c r="T78" i="20"/>
  <c r="T169" i="4" s="1"/>
  <c r="T114" i="4"/>
  <c r="B117" i="11"/>
  <c r="F204" i="15"/>
  <c r="S73" i="12"/>
  <c r="S102" i="4" s="1"/>
  <c r="S107" i="4"/>
  <c r="S101" i="12"/>
  <c r="S162" i="4" s="1"/>
  <c r="T160" i="19"/>
  <c r="C165" i="23"/>
  <c r="O129" i="4"/>
  <c r="O104" i="4"/>
  <c r="O73" i="12"/>
  <c r="V101" i="16"/>
  <c r="V164" i="4" s="1"/>
  <c r="V52" i="16"/>
  <c r="V91" i="16"/>
  <c r="V62" i="4"/>
  <c r="V135" i="4" s="1"/>
  <c r="V79" i="16"/>
  <c r="V108" i="4" s="1"/>
  <c r="V109" i="4"/>
  <c r="K165" i="23"/>
  <c r="D132" i="23"/>
  <c r="L79" i="16"/>
  <c r="L108" i="4" s="1"/>
  <c r="L109" i="4"/>
  <c r="R53" i="7"/>
  <c r="R54" i="7"/>
  <c r="R52" i="7"/>
  <c r="U54" i="8"/>
  <c r="R204" i="15"/>
  <c r="Q54" i="8"/>
  <c r="Q100" i="4"/>
  <c r="G160" i="17"/>
  <c r="S101" i="16"/>
  <c r="S164" i="4" s="1"/>
  <c r="S91" i="16"/>
  <c r="S52" i="16"/>
  <c r="S62" i="4"/>
  <c r="S135" i="4" s="1"/>
  <c r="I178" i="19"/>
  <c r="G114" i="4"/>
  <c r="G78" i="20"/>
  <c r="G169" i="4" s="1"/>
  <c r="L5" i="5"/>
  <c r="L48" i="5" s="1"/>
  <c r="H146" i="23"/>
  <c r="E54" i="8"/>
  <c r="G100" i="11"/>
  <c r="T55" i="4"/>
  <c r="G160" i="18"/>
  <c r="D91" i="16"/>
  <c r="D52" i="16"/>
  <c r="D101" i="16"/>
  <c r="D164" i="4" s="1"/>
  <c r="D62" i="4"/>
  <c r="D135" i="4" s="1"/>
  <c r="P114" i="4"/>
  <c r="P78" i="20"/>
  <c r="P169" i="4" s="1"/>
  <c r="B41" i="5"/>
  <c r="L78" i="20"/>
  <c r="L169" i="4" s="1"/>
  <c r="L114" i="4"/>
  <c r="J41" i="5"/>
  <c r="M160" i="19"/>
  <c r="C160" i="17"/>
  <c r="G59" i="20"/>
  <c r="G113" i="4"/>
  <c r="G77" i="20"/>
  <c r="G168" i="4" s="1"/>
  <c r="J107" i="4"/>
  <c r="J73" i="12"/>
  <c r="J102" i="4" s="1"/>
  <c r="J101" i="12"/>
  <c r="J162" i="4" s="1"/>
  <c r="C47" i="7"/>
  <c r="K101" i="4"/>
  <c r="K54" i="8"/>
  <c r="K67" i="8"/>
  <c r="K156" i="4" s="1"/>
  <c r="W59" i="20"/>
  <c r="W113" i="4"/>
  <c r="W77" i="20"/>
  <c r="W168" i="4" s="1"/>
  <c r="K132" i="23"/>
  <c r="S128" i="4"/>
  <c r="I54" i="8"/>
  <c r="I100" i="4"/>
  <c r="I66" i="8"/>
  <c r="I155" i="4" s="1"/>
  <c r="G79" i="20"/>
  <c r="G170" i="4" s="1"/>
  <c r="G115" i="4"/>
  <c r="L59" i="20"/>
  <c r="L113" i="4"/>
  <c r="L77" i="20"/>
  <c r="L168" i="4" s="1"/>
  <c r="F112" i="4" l="1"/>
  <c r="F76" i="20"/>
  <c r="F167" i="4" s="1"/>
  <c r="E112" i="4"/>
  <c r="E76" i="20"/>
  <c r="E167" i="4" s="1"/>
  <c r="N112" i="4"/>
  <c r="N76" i="20"/>
  <c r="N167" i="4" s="1"/>
  <c r="U112" i="4"/>
  <c r="U76" i="20"/>
  <c r="U167" i="4" s="1"/>
  <c r="B47" i="7"/>
  <c r="Q47" i="7"/>
  <c r="P47" i="7"/>
  <c r="N47" i="7"/>
  <c r="M47" i="7"/>
  <c r="B100" i="16"/>
  <c r="B163" i="4" s="1"/>
  <c r="L51" i="4"/>
  <c r="H47" i="7"/>
  <c r="B104" i="4"/>
  <c r="B98" i="12"/>
  <c r="B159" i="4" s="1"/>
  <c r="C104" i="4"/>
  <c r="C98" i="12"/>
  <c r="C159" i="4" s="1"/>
  <c r="B73" i="12"/>
  <c r="K104" i="4"/>
  <c r="K98" i="12"/>
  <c r="K159" i="4" s="1"/>
  <c r="K73" i="12"/>
  <c r="K96" i="12" s="1"/>
  <c r="L47" i="7"/>
  <c r="T99" i="4"/>
  <c r="T65" i="8"/>
  <c r="T154" i="4" s="1"/>
  <c r="P99" i="4"/>
  <c r="P65" i="8"/>
  <c r="P154" i="4" s="1"/>
  <c r="R47" i="7"/>
  <c r="U47" i="7"/>
  <c r="P41" i="5"/>
  <c r="O102" i="4"/>
  <c r="O96" i="12"/>
  <c r="O157" i="4" s="1"/>
  <c r="O100" i="16"/>
  <c r="O163" i="4" s="1"/>
  <c r="O61" i="4"/>
  <c r="K99" i="4"/>
  <c r="K65" i="8"/>
  <c r="K154" i="4" s="1"/>
  <c r="D89" i="16"/>
  <c r="V100" i="16"/>
  <c r="V163" i="4" s="1"/>
  <c r="V61" i="4"/>
  <c r="C100" i="16"/>
  <c r="C163" i="4" s="1"/>
  <c r="C61" i="4"/>
  <c r="C112" i="4"/>
  <c r="C76" i="20"/>
  <c r="C167" i="4" s="1"/>
  <c r="M104" i="4"/>
  <c r="M98" i="12"/>
  <c r="M159" i="4" s="1"/>
  <c r="M73" i="12"/>
  <c r="U108" i="4"/>
  <c r="U100" i="16"/>
  <c r="U163" i="4" s="1"/>
  <c r="O112" i="4"/>
  <c r="O76" i="20"/>
  <c r="O167" i="4" s="1"/>
  <c r="R102" i="4"/>
  <c r="R96" i="12"/>
  <c r="S96" i="12"/>
  <c r="S157" i="4" s="1"/>
  <c r="B41" i="6"/>
  <c r="T89" i="16"/>
  <c r="V45" i="5"/>
  <c r="V43" i="5"/>
  <c r="V44" i="5"/>
  <c r="V47" i="5"/>
  <c r="V42" i="5"/>
  <c r="V46" i="5"/>
  <c r="F99" i="4"/>
  <c r="F65" i="8"/>
  <c r="F154" i="4" s="1"/>
  <c r="M108" i="4"/>
  <c r="M100" i="16"/>
  <c r="M163" i="4" s="1"/>
  <c r="R100" i="16"/>
  <c r="R163" i="4" s="1"/>
  <c r="R61" i="4"/>
  <c r="J96" i="12"/>
  <c r="J157" i="4" s="1"/>
  <c r="H46" i="5"/>
  <c r="H42" i="5"/>
  <c r="H44" i="5"/>
  <c r="H45" i="5"/>
  <c r="H47" i="5"/>
  <c r="H43" i="5"/>
  <c r="L112" i="4"/>
  <c r="L76" i="20"/>
  <c r="L167" i="4" s="1"/>
  <c r="Q99" i="4"/>
  <c r="Q65" i="8"/>
  <c r="Q154" i="4" s="1"/>
  <c r="C43" i="5"/>
  <c r="C47" i="5"/>
  <c r="C45" i="5"/>
  <c r="C44" i="5"/>
  <c r="C46" i="5"/>
  <c r="C42" i="5"/>
  <c r="O89" i="16"/>
  <c r="S99" i="4"/>
  <c r="S65" i="8"/>
  <c r="S154" i="4" s="1"/>
  <c r="P112" i="4"/>
  <c r="P76" i="20"/>
  <c r="P167" i="4" s="1"/>
  <c r="V48" i="5"/>
  <c r="Q100" i="16"/>
  <c r="Q163" i="4" s="1"/>
  <c r="Q61" i="4"/>
  <c r="P108" i="4"/>
  <c r="P100" i="16"/>
  <c r="P163" i="4" s="1"/>
  <c r="R112" i="4"/>
  <c r="R76" i="20"/>
  <c r="R167" i="4" s="1"/>
  <c r="R89" i="16"/>
  <c r="W100" i="16"/>
  <c r="W163" i="4" s="1"/>
  <c r="W61" i="4"/>
  <c r="H48" i="5"/>
  <c r="B112" i="4"/>
  <c r="B76" i="20"/>
  <c r="F41" i="5"/>
  <c r="Q104" i="4"/>
  <c r="Q73" i="12"/>
  <c r="Q98" i="12"/>
  <c r="Q159" i="4" s="1"/>
  <c r="T112" i="4"/>
  <c r="T76" i="20"/>
  <c r="T167" i="4" s="1"/>
  <c r="D45" i="5"/>
  <c r="D44" i="5"/>
  <c r="D47" i="5"/>
  <c r="D46" i="5"/>
  <c r="D42" i="5"/>
  <c r="D43" i="5"/>
  <c r="D112" i="4"/>
  <c r="D76" i="20"/>
  <c r="D167" i="4" s="1"/>
  <c r="N99" i="4"/>
  <c r="N98" i="4" s="1"/>
  <c r="N65" i="8"/>
  <c r="N154" i="4" s="1"/>
  <c r="J99" i="4"/>
  <c r="J65" i="8"/>
  <c r="K43" i="5"/>
  <c r="K45" i="5"/>
  <c r="K47" i="5"/>
  <c r="K46" i="5"/>
  <c r="K44" i="5"/>
  <c r="K42" i="5"/>
  <c r="K89" i="16"/>
  <c r="S112" i="4"/>
  <c r="S76" i="20"/>
  <c r="S167" i="4" s="1"/>
  <c r="B102" i="4"/>
  <c r="B96" i="12"/>
  <c r="B157" i="4" s="1"/>
  <c r="W99" i="4"/>
  <c r="W65" i="8"/>
  <c r="G112" i="4"/>
  <c r="G76" i="20"/>
  <c r="G167" i="4" s="1"/>
  <c r="T130" i="4"/>
  <c r="Q89" i="16"/>
  <c r="H73" i="12"/>
  <c r="H104" i="4"/>
  <c r="H98" i="12"/>
  <c r="H159" i="4" s="1"/>
  <c r="C99" i="4"/>
  <c r="C65" i="8"/>
  <c r="D48" i="5"/>
  <c r="F102" i="4"/>
  <c r="F96" i="12"/>
  <c r="F51" i="4"/>
  <c r="G89" i="16"/>
  <c r="T73" i="12"/>
  <c r="T104" i="4"/>
  <c r="T98" i="12"/>
  <c r="T159" i="4" s="1"/>
  <c r="J100" i="16"/>
  <c r="J163" i="4" s="1"/>
  <c r="J61" i="4"/>
  <c r="J134" i="4" s="1"/>
  <c r="C89" i="16"/>
  <c r="O99" i="4"/>
  <c r="O65" i="8"/>
  <c r="O154" i="4" s="1"/>
  <c r="U99" i="4"/>
  <c r="U65" i="8"/>
  <c r="U154" i="4" s="1"/>
  <c r="S100" i="16"/>
  <c r="S163" i="4" s="1"/>
  <c r="S61" i="4"/>
  <c r="S134" i="4" s="1"/>
  <c r="G102" i="4"/>
  <c r="G96" i="12"/>
  <c r="G157" i="4" s="1"/>
  <c r="W112" i="4"/>
  <c r="W76" i="20"/>
  <c r="S89" i="16"/>
  <c r="V99" i="4"/>
  <c r="V98" i="4" s="1"/>
  <c r="V65" i="8"/>
  <c r="V154" i="4" s="1"/>
  <c r="F100" i="16"/>
  <c r="E108" i="4"/>
  <c r="E100" i="16"/>
  <c r="H112" i="4"/>
  <c r="H76" i="20"/>
  <c r="H167" i="4" s="1"/>
  <c r="I100" i="16"/>
  <c r="I163" i="4" s="1"/>
  <c r="I61" i="4"/>
  <c r="U104" i="4"/>
  <c r="U73" i="12"/>
  <c r="U98" i="12"/>
  <c r="U159" i="4" s="1"/>
  <c r="E104" i="4"/>
  <c r="E98" i="12"/>
  <c r="E159" i="4" s="1"/>
  <c r="E73" i="12"/>
  <c r="L100" i="16"/>
  <c r="L163" i="4" s="1"/>
  <c r="J112" i="4"/>
  <c r="J76" i="20"/>
  <c r="J167" i="4" s="1"/>
  <c r="N51" i="4"/>
  <c r="N100" i="16"/>
  <c r="N163" i="4" s="1"/>
  <c r="D130" i="4"/>
  <c r="J89" i="16"/>
  <c r="K100" i="16"/>
  <c r="K163" i="4" s="1"/>
  <c r="K61" i="4"/>
  <c r="W102" i="4"/>
  <c r="W96" i="12"/>
  <c r="W157" i="4" s="1"/>
  <c r="R99" i="4"/>
  <c r="R65" i="8"/>
  <c r="R154" i="4" s="1"/>
  <c r="U44" i="5"/>
  <c r="U46" i="5"/>
  <c r="U45" i="5"/>
  <c r="U43" i="5"/>
  <c r="U42" i="5"/>
  <c r="U41" i="5" s="1"/>
  <c r="U47" i="5"/>
  <c r="C102" i="4"/>
  <c r="C96" i="12"/>
  <c r="I89" i="16"/>
  <c r="T43" i="5"/>
  <c r="T45" i="5"/>
  <c r="T44" i="5"/>
  <c r="T47" i="5"/>
  <c r="T46" i="5"/>
  <c r="T42" i="5"/>
  <c r="T41" i="5" s="1"/>
  <c r="Q112" i="4"/>
  <c r="Q76" i="20"/>
  <c r="Q167" i="4" s="1"/>
  <c r="S43" i="5"/>
  <c r="S42" i="5"/>
  <c r="S47" i="5"/>
  <c r="S45" i="5"/>
  <c r="S46" i="5"/>
  <c r="S44" i="5"/>
  <c r="K112" i="4"/>
  <c r="K76" i="20"/>
  <c r="K167" i="4" s="1"/>
  <c r="B99" i="4"/>
  <c r="B65" i="8"/>
  <c r="S51" i="4"/>
  <c r="Q42" i="5"/>
  <c r="Q46" i="5"/>
  <c r="Q45" i="5"/>
  <c r="Q44" i="5"/>
  <c r="Q47" i="5"/>
  <c r="Q43" i="5"/>
  <c r="D73" i="12"/>
  <c r="D104" i="4"/>
  <c r="D98" i="12"/>
  <c r="D159" i="4" s="1"/>
  <c r="G100" i="16"/>
  <c r="G163" i="4" s="1"/>
  <c r="G61" i="4"/>
  <c r="L45" i="5"/>
  <c r="L44" i="5"/>
  <c r="L47" i="5"/>
  <c r="L46" i="5"/>
  <c r="L42" i="5"/>
  <c r="L43" i="5"/>
  <c r="N41" i="5"/>
  <c r="I99" i="4"/>
  <c r="I65" i="8"/>
  <c r="I154" i="4" s="1"/>
  <c r="D100" i="16"/>
  <c r="D163" i="4" s="1"/>
  <c r="D61" i="4"/>
  <c r="D134" i="4" s="1"/>
  <c r="E99" i="4"/>
  <c r="E65" i="8"/>
  <c r="E154" i="4" s="1"/>
  <c r="V89" i="16"/>
  <c r="M99" i="4"/>
  <c r="M65" i="8"/>
  <c r="I112" i="4"/>
  <c r="I76" i="20"/>
  <c r="I167" i="4" s="1"/>
  <c r="G99" i="4"/>
  <c r="G65" i="8"/>
  <c r="G154" i="4" s="1"/>
  <c r="T100" i="16"/>
  <c r="T163" i="4" s="1"/>
  <c r="T61" i="4"/>
  <c r="T134" i="4" s="1"/>
  <c r="L73" i="12"/>
  <c r="L104" i="4"/>
  <c r="L98" i="12"/>
  <c r="L159" i="4" s="1"/>
  <c r="H108" i="4"/>
  <c r="H100" i="16"/>
  <c r="H163" i="4" s="1"/>
  <c r="I42" i="5"/>
  <c r="I46" i="5"/>
  <c r="I44" i="5"/>
  <c r="I43" i="5"/>
  <c r="I47" i="5"/>
  <c r="I45" i="5"/>
  <c r="B51" i="4"/>
  <c r="W89" i="16"/>
  <c r="P102" i="4"/>
  <c r="P96" i="12"/>
  <c r="P157" i="4" s="1"/>
  <c r="J130" i="4"/>
  <c r="I104" i="4"/>
  <c r="I98" i="12"/>
  <c r="I159" i="4" s="1"/>
  <c r="I73" i="12"/>
  <c r="T51" i="4" l="1"/>
  <c r="P98" i="4"/>
  <c r="P153" i="4" s="1"/>
  <c r="K102" i="4"/>
  <c r="O98" i="4"/>
  <c r="G98" i="4"/>
  <c r="K98" i="4"/>
  <c r="C98" i="4"/>
  <c r="R98" i="4"/>
  <c r="L41" i="5"/>
  <c r="C154" i="4"/>
  <c r="N153" i="4"/>
  <c r="K41" i="5"/>
  <c r="L102" i="4"/>
  <c r="L98" i="4" s="1"/>
  <c r="L96" i="12"/>
  <c r="L157" i="4" s="1"/>
  <c r="B98" i="4"/>
  <c r="B153" i="4" s="1"/>
  <c r="S41" i="5"/>
  <c r="K157" i="4"/>
  <c r="J98" i="4"/>
  <c r="M102" i="4"/>
  <c r="M98" i="4" s="1"/>
  <c r="M96" i="12"/>
  <c r="M157" i="4" s="1"/>
  <c r="D102" i="4"/>
  <c r="D98" i="4" s="1"/>
  <c r="D96" i="12"/>
  <c r="D157" i="4" s="1"/>
  <c r="Q41" i="5"/>
  <c r="C157" i="4"/>
  <c r="U102" i="4"/>
  <c r="U98" i="4" s="1"/>
  <c r="U96" i="12"/>
  <c r="U157" i="4" s="1"/>
  <c r="E163" i="4"/>
  <c r="B167" i="4"/>
  <c r="S98" i="4"/>
  <c r="S153" i="4" s="1"/>
  <c r="R157" i="4"/>
  <c r="V134" i="4"/>
  <c r="V51" i="4"/>
  <c r="O134" i="4"/>
  <c r="O51" i="4"/>
  <c r="W134" i="4"/>
  <c r="W51" i="4"/>
  <c r="F157" i="4"/>
  <c r="H102" i="4"/>
  <c r="H98" i="4" s="1"/>
  <c r="H96" i="12"/>
  <c r="H157" i="4" s="1"/>
  <c r="W154" i="4"/>
  <c r="Q134" i="4"/>
  <c r="Q51" i="4"/>
  <c r="F98" i="4"/>
  <c r="F153" i="4" s="1"/>
  <c r="J154" i="4"/>
  <c r="F163" i="4"/>
  <c r="W167" i="4"/>
  <c r="T102" i="4"/>
  <c r="T98" i="4" s="1"/>
  <c r="T153" i="4" s="1"/>
  <c r="T96" i="12"/>
  <c r="T157" i="4" s="1"/>
  <c r="W98" i="4"/>
  <c r="D41" i="5"/>
  <c r="R134" i="4"/>
  <c r="R51" i="4"/>
  <c r="I41" i="5"/>
  <c r="I102" i="4"/>
  <c r="I98" i="4" s="1"/>
  <c r="I96" i="12"/>
  <c r="I157" i="4" s="1"/>
  <c r="J51" i="4"/>
  <c r="E98" i="4"/>
  <c r="K134" i="4"/>
  <c r="K51" i="4"/>
  <c r="I134" i="4"/>
  <c r="I51" i="4"/>
  <c r="C41" i="5"/>
  <c r="V41" i="5"/>
  <c r="D51" i="4"/>
  <c r="B154" i="4"/>
  <c r="M154" i="4"/>
  <c r="G134" i="4"/>
  <c r="G51" i="4"/>
  <c r="E102" i="4"/>
  <c r="E96" i="12"/>
  <c r="E157" i="4" s="1"/>
  <c r="Q102" i="4"/>
  <c r="Q98" i="4" s="1"/>
  <c r="Q96" i="12"/>
  <c r="Q157" i="4" s="1"/>
  <c r="H41" i="5"/>
  <c r="C134" i="4"/>
  <c r="C51" i="4"/>
  <c r="M153" i="4" l="1"/>
  <c r="U153" i="4"/>
  <c r="W153" i="4"/>
  <c r="Q153" i="4"/>
  <c r="H153" i="4"/>
  <c r="G153" i="4"/>
  <c r="E153" i="4"/>
  <c r="J153" i="4"/>
  <c r="R153" i="4"/>
  <c r="O153" i="4"/>
  <c r="L153" i="4"/>
  <c r="I153" i="4"/>
  <c r="C153" i="4"/>
  <c r="V153" i="4"/>
  <c r="D153" i="4"/>
  <c r="K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<sst xmlns="http://schemas.openxmlformats.org/spreadsheetml/2006/main" count="8364" uniqueCount="3249">
  <si>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</si>
  <si>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</si>
  <si>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</si>
  <si>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</si>
  <si>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</si>
  <si>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</si>
  <si>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</si>
  <si>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</si>
  <si>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</si>
  <si>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</si>
  <si>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BG</t>
  </si>
  <si>
    <t>Bulgaria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</si>
  <si>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</si>
  <si>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</si>
  <si>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</si>
  <si>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</si>
  <si>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</si>
  <si>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</si>
  <si>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</si>
  <si>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</si>
  <si>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</si>
  <si>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</si>
  <si>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</si>
  <si>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</si>
  <si>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</si>
  <si>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</si>
  <si>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</si>
  <si>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</si>
  <si>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</si>
  <si>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</si>
  <si>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</si>
  <si>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</si>
  <si>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</si>
  <si>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</si>
  <si>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</si>
  <si>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</si>
  <si>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</si>
  <si>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</si>
  <si>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</si>
  <si>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</si>
  <si>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</si>
  <si>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</si>
  <si>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</si>
  <si>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</si>
  <si>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</si>
  <si>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</si>
  <si>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</si>
  <si>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</si>
  <si>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</si>
  <si>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</si>
  <si>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</si>
  <si>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</si>
  <si>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</si>
  <si>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</si>
  <si>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</si>
  <si>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</si>
  <si>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</si>
  <si>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</si>
  <si>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</si>
  <si>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</si>
  <si>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</si>
  <si>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</si>
  <si>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</si>
  <si>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</si>
  <si>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</si>
  <si>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</si>
  <si>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</si>
  <si>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</si>
  <si>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</si>
  <si>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</si>
  <si>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</si>
  <si>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</si>
  <si>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</si>
  <si>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</si>
  <si>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</si>
  <si>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</si>
  <si>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</si>
  <si>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</si>
  <si>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</si>
  <si>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</si>
  <si>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</si>
  <si>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</si>
  <si>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</si>
  <si>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</si>
  <si>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</si>
  <si>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</si>
  <si>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</si>
  <si>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</si>
  <si>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</si>
  <si>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</si>
  <si>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</si>
  <si>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</si>
  <si>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</si>
  <si>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</si>
  <si>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</si>
  <si>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</si>
  <si>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</si>
  <si>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</si>
  <si>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</si>
  <si>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</si>
  <si>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</si>
  <si>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</si>
  <si>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</si>
  <si>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</si>
  <si>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</si>
  <si>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</si>
  <si>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</si>
  <si>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</si>
  <si>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</si>
  <si>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</si>
  <si>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</si>
  <si>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</si>
  <si>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PROCESS_EMI.ktCO2.BG.NSI.TOTAL</t>
  </si>
  <si>
    <t>Market shares of CO2 emissions (%)</t>
  </si>
  <si>
    <t>VA.Meuro2015.BG.ISI.BF_BOF</t>
  </si>
  <si>
    <t>VA.Meuro2015.BG.ISI.EAF</t>
  </si>
  <si>
    <t>Physical output (kt steel)</t>
  </si>
  <si>
    <t>OUTPUT.kt.BG.ISI.BF_BOF</t>
  </si>
  <si>
    <t>OUTPUT.kt.BG.ISI.EAF</t>
  </si>
  <si>
    <t>Installed capacity (kt steel production)</t>
  </si>
  <si>
    <t>CAP.kt.BG.ISI.BF_BOF</t>
  </si>
  <si>
    <t>CAP.kt.BG.ISI.EAF</t>
  </si>
  <si>
    <t>Capacity investment (kt steel production)</t>
  </si>
  <si>
    <t>NEWCAP.kt.BG.ISI.BF_BOF</t>
  </si>
  <si>
    <t>NEWCAP.kt.BG.ISI.EAF</t>
  </si>
  <si>
    <t>Decommissioned capacity (kt steel production)</t>
  </si>
  <si>
    <t>Idle capacity (kt steel production)</t>
  </si>
  <si>
    <t>FEC.ktoe.BG.ISI.TOTAL.TOTAL.TOTAL.TOTAL</t>
  </si>
  <si>
    <t>FEC.ktoe.BG.ISI.TOTAL.TOTAL.TOTAL.NONCOKE_SOLIDS</t>
  </si>
  <si>
    <t>FEC.ktoe.BG.ISI.TOTAL.TOTAL.TOTAL.COKE</t>
  </si>
  <si>
    <t>FEC.ktoe.BG.ISI.TOTAL.TOTAL.TOTAL.RFG</t>
  </si>
  <si>
    <t>FEC.ktoe.BG.ISI.TOTAL.TOTAL.TOTAL.LPG</t>
  </si>
  <si>
    <t>FEC.ktoe.BG.ISI.TOTAL.TOTAL.TOTAL.DIESEL</t>
  </si>
  <si>
    <t>FEC.ktoe.BG.ISI.TOTAL.TOTAL.TOTAL.RFO</t>
  </si>
  <si>
    <t>FEC.ktoe.BG.ISI.TOTAL.TOTAL.TOTAL.OTHER</t>
  </si>
  <si>
    <t>FEC.ktoe.BG.ISI.TOTAL.TOTAL.TOTAL.NG</t>
  </si>
  <si>
    <t>FEC.ktoe.BG.ISI.TOTAL.TOTAL.TOTAL.DERIVED</t>
  </si>
  <si>
    <t>FEC.ktoe.BG.ISI.TOTAL.TOTAL.TOTAL.BIOMASS_WASTE</t>
  </si>
  <si>
    <t>FEC.ktoe.BG.ISI.TOTAL.TOTAL.TOTAL.BIOGAS</t>
  </si>
  <si>
    <t>FEC.ktoe.BG.ISI.TOTAL.TOTAL.TOTAL.LIQBIO</t>
  </si>
  <si>
    <t>FEC.ktoe.BG.ISI.TOTAL.TOTAL.TOTAL.SOLAR</t>
  </si>
  <si>
    <t>FEC.ktoe.BG.ISI.TOTAL.TOTAL.TOTAL.GEO</t>
  </si>
  <si>
    <t>FEC.ktoe.BG.ISI.TOTAL.TOTAL.TOTAL.AMBIENT</t>
  </si>
  <si>
    <t>FEC.ktoe.BG.ISI.TOTAL.TOTAL.TOTAL.STEAM_DISTR</t>
  </si>
  <si>
    <t>FEC.ktoe.BG.ISI.TOTAL.TOTAL.TOTAL.ELEC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</si>
  <si>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</si>
  <si>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</si>
  <si>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</si>
  <si>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</si>
  <si>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</si>
  <si>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</si>
  <si>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</si>
  <si>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</si>
  <si>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</si>
  <si>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FEC.ktoe.BG.ISI.BF_BOF.TOTAL.TOTAL.TOTAL</t>
  </si>
  <si>
    <t>FEC.ktoe.BG.ISI.BF_BOF.LIGHT.GENERIC.ELEC</t>
  </si>
  <si>
    <t>FEC.ktoe.BG.ISI.BF_BOF.AIRCOMP.GENERIC.ELEC</t>
  </si>
  <si>
    <t>FEC.ktoe.BG.ISI.BF_BOF.MOTOR.GENERIC.ELEC</t>
  </si>
  <si>
    <t>FEC.ktoe.BG.ISI.BF_BOF.FANS.GENERIC.ELEC</t>
  </si>
  <si>
    <t>FEC.ktoe.BG.ISI.BF_BOF.LOW_ENTH.TOTAL.TOTAL</t>
  </si>
  <si>
    <t>Diesel oil and liquid biofuels</t>
  </si>
  <si>
    <t>FEC.ktoe.BG.ISI.BF_BOF.LOW_ENTH.THERM.DIESEL_LIQBIO</t>
  </si>
  <si>
    <t>Natural gas and biogas</t>
  </si>
  <si>
    <t>FEC.ktoe.BG.ISI.BF_BOF.LOW_ENTH.THERM.NG_BIOGAS</t>
  </si>
  <si>
    <t>FEC.ktoe.BG.ISI.BF_BOF.LOW_ENTH.THERM.SOLAR_GEO</t>
  </si>
  <si>
    <t>FEC.ktoe.BG.ISI.BF_BOF.LOW_ENTH.HP.AMBIENT</t>
  </si>
  <si>
    <t>FEC.ktoe.BG.ISI.BF_BOF.LOW_ENTH.THERM.ELEC</t>
  </si>
  <si>
    <t>Steel: Sinter/Pellet-making</t>
  </si>
  <si>
    <t>FEC.ktoe.BG.ISI.BF_BOF.SINTERING.TOTAL.TOTAL</t>
  </si>
  <si>
    <t>FEC.ktoe.BG.ISI.BF_BOF.SINTERING.THERM.NONCOKE_SOLIDS</t>
  </si>
  <si>
    <t>FEC.ktoe.BG.ISI.BF_BOF.SINTERING.THERM.RFO</t>
  </si>
  <si>
    <t>FEC.ktoe.BG.ISI.BF_BOF.SINTERING.THERM.NG_BIOGAS</t>
  </si>
  <si>
    <t>FEC.ktoe.BG.ISI.BF_BOF.SINTERING.THERM.DERIVED</t>
  </si>
  <si>
    <t>FEC.ktoe.BG.ISI.BF_BOF.SINTERING.THERM.ELEC</t>
  </si>
  <si>
    <t>Steel: Blast /Basic oxygen furnace</t>
  </si>
  <si>
    <t>FEC.ktoe.BG.ISI.BF_BOF.BLAST_FURNACE.TOTAL.TOTAL</t>
  </si>
  <si>
    <t>FEC.ktoe.BG.ISI.BF_BOF.BLAST_FURNACE.THERM.NONCOKE_SOLIDS</t>
  </si>
  <si>
    <t>FEC.ktoe.BG.ISI.BF_BOF.BLAST_FURNACE.THERM.COKE</t>
  </si>
  <si>
    <t>FEC.ktoe.BG.ISI.BF_BOF.BLAST_FURNACE.THERM.RFO</t>
  </si>
  <si>
    <t>FEC.ktoe.BG.ISI.BF_BOF.BLAST_FURNACE.THERM.NG_BIOGAS</t>
  </si>
  <si>
    <t>FEC.ktoe.BG.ISI.BF_BOF.BLAST_FURNACE.THERM.DERIVED</t>
  </si>
  <si>
    <t>Steel: Furnaces, refining and rolling</t>
  </si>
  <si>
    <t>FEC.ktoe.BG.ISI.BF_BOF.REFINING.TOTAL.TOTAL</t>
  </si>
  <si>
    <t>Steel: Furnaces, refining and rolling - Thermal</t>
  </si>
  <si>
    <t>FEC.ktoe.BG.ISI.BF_BOF.REFINING.THERM.TOTAL</t>
  </si>
  <si>
    <t>FEC.ktoe.BG.ISI.BF_BOF.REFINING.THERM.LPG</t>
  </si>
  <si>
    <t>FEC.ktoe.BG.ISI.BF_BOF.REFINING.THERM.DIESEL_LIQBIO</t>
  </si>
  <si>
    <t>FEC.ktoe.BG.ISI.BF_BOF.REFINING.THERM.RFO</t>
  </si>
  <si>
    <t>FEC.ktoe.BG.ISI.BF_BOF.REFINING.THERM.NG_BIOGAS</t>
  </si>
  <si>
    <t>Steel: Furnaces, refining and rolling - Electric</t>
  </si>
  <si>
    <t>FEC.ktoe.BG.ISI.BF_BOF.REFINING.ELEC.ELEC</t>
  </si>
  <si>
    <t>Steel: Product finishing</t>
  </si>
  <si>
    <t>Steel: Product finishing - Thermal</t>
  </si>
  <si>
    <t>FEC.ktoe.BG.ISI.BF_BOF.FINISHING.THERM.TOTAL</t>
  </si>
  <si>
    <t>FEC.ktoe.BG.ISI.BF_BOF.FINISHING.THERM.LPG</t>
  </si>
  <si>
    <t>FEC.ktoe.BG.ISI.BF_BOF.FINISHING.THERM.DIESEL_LIQBIO</t>
  </si>
  <si>
    <t>FEC.ktoe.BG.ISI.BF_BOF.FINISHING.THERM.NG_BIOGAS</t>
  </si>
  <si>
    <t>Steel: Product finishing - Steam</t>
  </si>
  <si>
    <t>FEC.ktoe.BG.ISI.BF_BOF.FINISHING_STEAM.TOTAL.TOTAL</t>
  </si>
  <si>
    <t>FEC.ktoe.BG.ISI.BF_BOF.FINISHING_STEAM.STEAM.NONCOKE_SOLIDS</t>
  </si>
  <si>
    <t>FEC.ktoe.BG.ISI.BF_BOF.FINISHING_STEAM.STEAM.RFG</t>
  </si>
  <si>
    <t>FEC.ktoe.BG.ISI.BF_BOF.FINISHING_STEAM.STEAM.LPG</t>
  </si>
  <si>
    <t>FEC.ktoe.BG.ISI.BF_BOF.FINISHING_STEAM.STEAM.DIESEL_LIQBIO</t>
  </si>
  <si>
    <t>FEC.ktoe.BG.ISI.BF_BOF.FINISHING_STEAM.STEAM.RFO</t>
  </si>
  <si>
    <t>FEC.ktoe.BG.ISI.BF_BOF.FINISHING_STEAM.STEAM.OTHER</t>
  </si>
  <si>
    <t>FEC.ktoe.BG.ISI.BF_BOF.FINISHING_STEAM.STEAM.NG_BIOGAS</t>
  </si>
  <si>
    <t>FEC.ktoe.BG.ISI.BF_BOF.FINISHING_STEAM.STEAM.DERIVED</t>
  </si>
  <si>
    <t>FEC.ktoe.BG.ISI.BF_BOF.FINISHING_STEAM.STEAM.BIOMASS_WASTE</t>
  </si>
  <si>
    <t>FEC.ktoe.BG.ISI.BF_BOF.FINISHING_STEAM.STEAM.STEAM_DISTR</t>
  </si>
  <si>
    <t>Steel: Product finishing - Electric</t>
  </si>
  <si>
    <t>FEC.ktoe.BG.ISI.BF_BOF.FINISHING.ELEC.ELEC</t>
  </si>
  <si>
    <t>FEC.ktoe.BG.ISI.EAF.TOTAL.TOTAL.TOTAL</t>
  </si>
  <si>
    <t>FEC.ktoe.BG.ISI.EAF.LIGHT.GENERIC.ELEC</t>
  </si>
  <si>
    <t>FEC.ktoe.BG.ISI.EAF.AIRCOMP.GENERIC.ELEC</t>
  </si>
  <si>
    <t>FEC.ktoe.BG.ISI.EAF.MOTOR.GENERIC.ELEC</t>
  </si>
  <si>
    <t>FEC.ktoe.BG.ISI.EAF.FANS.GENERIC.ELEC</t>
  </si>
  <si>
    <t>FEC.ktoe.BG.ISI.EAF.LOW_ENTH.TOTAL.TOTAL</t>
  </si>
  <si>
    <t>FEC.ktoe.BG.ISI.EAF.LOW_ENTH.THERM.DIESEL_LIQBIO</t>
  </si>
  <si>
    <t>FEC.ktoe.BG.ISI.EAF.LOW_ENTH.THERM.NG_BIOGAS</t>
  </si>
  <si>
    <t>FEC.ktoe.BG.ISI.EAF.LOW_ENTH.THERM.SOLAR_GEO</t>
  </si>
  <si>
    <t>FEC.ktoe.BG.ISI.EAF.LOW_ENTH.HP.AMBIENT</t>
  </si>
  <si>
    <t>FEC.ktoe.BG.ISI.EAF.LOW_ENTH.THERM.ELEC</t>
  </si>
  <si>
    <t>Steel: Smelters</t>
  </si>
  <si>
    <t>FEC.ktoe.BG.ISI.EAF.SMELTING.TOTAL.TOTAL</t>
  </si>
  <si>
    <t>FEC.ktoe.BG.ISI.EAF.SMELTING.THERM.NONCOKE_SOLIDS</t>
  </si>
  <si>
    <t>FEC.ktoe.BG.ISI.EAF.SMELTING.THERM.RFO</t>
  </si>
  <si>
    <t>FEC.ktoe.BG.ISI.EAF.SMELTING.THERM.NG_BIOGAS</t>
  </si>
  <si>
    <t>FEC.ktoe.BG.ISI.EAF.SMELTING.THERM.DERIVED</t>
  </si>
  <si>
    <t>Steel: Electric arc</t>
  </si>
  <si>
    <t>FEC.ktoe.BG.ISI.EAF.ARC_FURNACE.ELEC.ELEC</t>
  </si>
  <si>
    <t>FEC.ktoe.BG.ISI.EAF.REFINING.TOTAL.TOTAL</t>
  </si>
  <si>
    <t>FEC.ktoe.BG.ISI.EAF.REFINING.THERM.TOTAL</t>
  </si>
  <si>
    <t>FEC.ktoe.BG.ISI.EAF.REFINING.THERM.LPG</t>
  </si>
  <si>
    <t>FEC.ktoe.BG.ISI.EAF.REFINING.THERM.DIESEL_LIQBIO</t>
  </si>
  <si>
    <t>FEC.ktoe.BG.ISI.EAF.REFINING.THERM.RFO</t>
  </si>
  <si>
    <t>FEC.ktoe.BG.ISI.EAF.REFINING.THERM.NG_BIOGAS</t>
  </si>
  <si>
    <t>FEC.ktoe.BG.ISI.EAF.REFINING.ELEC.ELEC</t>
  </si>
  <si>
    <t>FEC.ktoe.BG.ISI.EAF.FINISHING.THERM.TOTAL</t>
  </si>
  <si>
    <t>FEC.ktoe.BG.ISI.EAF.FINISHING.THERM.LPG</t>
  </si>
  <si>
    <t>FEC.ktoe.BG.ISI.EAF.FINISHING.THERM.DIESEL_LIQBIO</t>
  </si>
  <si>
    <t>FEC.ktoe.BG.ISI.EAF.FINISHING.THERM.NG_BIOGAS</t>
  </si>
  <si>
    <t>FEC.ktoe.BG.ISI.EAF.FINISHING_STEAM.TOTAL.TOTAL</t>
  </si>
  <si>
    <t>FEC.ktoe.BG.ISI.EAF.FINISHING_STEAM.STEAM.NONCOKE_SOLIDS</t>
  </si>
  <si>
    <t>FEC.ktoe.BG.ISI.EAF.FINISHING_STEAM.STEAM.RFG</t>
  </si>
  <si>
    <t>FEC.ktoe.BG.ISI.EAF.FINISHING_STEAM.STEAM.LPG</t>
  </si>
  <si>
    <t>FEC.ktoe.BG.ISI.EAF.FINISHING_STEAM.STEAM.DIESEL_LIQBIO</t>
  </si>
  <si>
    <t>FEC.ktoe.BG.ISI.EAF.FINISHING_STEAM.STEAM.RFO</t>
  </si>
  <si>
    <t>FEC.ktoe.BG.ISI.EAF.FINISHING_STEAM.STEAM.OTHER</t>
  </si>
  <si>
    <t>FEC.ktoe.BG.ISI.EAF.FINISHING_STEAM.STEAM.NG_BIOGAS</t>
  </si>
  <si>
    <t>FEC.ktoe.BG.ISI.EAF.FINISHING_STEAM.STEAM.DERIVED</t>
  </si>
  <si>
    <t>FEC.ktoe.BG.ISI.EAF.FINISHING_STEAM.STEAM.BIOMASS_WASTE</t>
  </si>
  <si>
    <t>FEC.ktoe.BG.ISI.EAF.FINISHING_STEAM.STEAM.STEAM_DISTR</t>
  </si>
  <si>
    <t>FEC.ktoe.BG.ISI.EAF.FINISHING.ELEC.ELEC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</si>
  <si>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</si>
  <si>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</si>
  <si>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</si>
  <si>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UED.ktoe.BG.ISI.BF_BOF.TOTAL.TOTAL.TOTAL</t>
  </si>
  <si>
    <t>UED.ktoe.BG.ISI.BF_BOF.LIGHT.GENERIC.ELEC</t>
  </si>
  <si>
    <t>UED.ktoe.BG.ISI.BF_BOF.AIRCOMP.GENERIC.ELEC</t>
  </si>
  <si>
    <t>UED.ktoe.BG.ISI.BF_BOF.MOTOR.GENERIC.ELEC</t>
  </si>
  <si>
    <t>UED.ktoe.BG.ISI.BF_BOF.FANS.GENERIC.ELEC</t>
  </si>
  <si>
    <t>UED.ktoe.BG.ISI.BF_BOF.LOW_ENTH.TOTAL.TOTAL</t>
  </si>
  <si>
    <t>UED.ktoe.BG.ISI.BF_BOF.LOW_ENTH.THERM.DIESEL_LIQBIO</t>
  </si>
  <si>
    <t>UED.ktoe.BG.ISI.BF_BOF.LOW_ENTH.THERM.NG_BIOGAS</t>
  </si>
  <si>
    <t>UED.ktoe.BG.ISI.BF_BOF.LOW_ENTH.THERM.SOLAR_GEO</t>
  </si>
  <si>
    <t>UED.ktoe.BG.ISI.BF_BOF.LOW_ENTH.HP.AMBIENT</t>
  </si>
  <si>
    <t>UED.ktoe.BG.ISI.BF_BOF.LOW_ENTH.THERM.ELEC</t>
  </si>
  <si>
    <t>UED.ktoe.BG.ISI.BF_BOF.SINTERING.TOTAL.TOTAL</t>
  </si>
  <si>
    <t>UED.ktoe.BG.ISI.BF_BOF.SINTERING.THERM.NONCOKE_SOLIDS</t>
  </si>
  <si>
    <t>UED.ktoe.BG.ISI.BF_BOF.SINTERING.THERM.RFO</t>
  </si>
  <si>
    <t>UED.ktoe.BG.ISI.BF_BOF.SINTERING.THERM.NG_BIOGAS</t>
  </si>
  <si>
    <t>UED.ktoe.BG.ISI.BF_BOF.SINTERING.THERM.DERIVED</t>
  </si>
  <si>
    <t>UED.ktoe.BG.ISI.BF_BOF.SINTERING.THERM.ELEC</t>
  </si>
  <si>
    <t>UED.ktoe.BG.ISI.BF_BOF.BLAST_FURNACE.TOTAL.TOTAL</t>
  </si>
  <si>
    <t>UED.ktoe.BG.ISI.BF_BOF.BLAST_FURNACE.THERM.NONCOKE_SOLIDS</t>
  </si>
  <si>
    <t>UED.ktoe.BG.ISI.BF_BOF.BLAST_FURNACE.THERM.COKE</t>
  </si>
  <si>
    <t>UED.ktoe.BG.ISI.BF_BOF.BLAST_FURNACE.THERM.RFO</t>
  </si>
  <si>
    <t>UED.ktoe.BG.ISI.BF_BOF.BLAST_FURNACE.THERM.NG_BIOGAS</t>
  </si>
  <si>
    <t>UED.ktoe.BG.ISI.BF_BOF.BLAST_FURNACE.THERM.DERIVED</t>
  </si>
  <si>
    <t>UED.ktoe.BG.ISI.BF_BOF.REFINING.TOTAL.TOTAL</t>
  </si>
  <si>
    <t>UED.ktoe.BG.ISI.BF_BOF.REFINING.THERM.TOTAL</t>
  </si>
  <si>
    <t>UED.ktoe.BG.ISI.BF_BOF.REFINING.THERM.LPG</t>
  </si>
  <si>
    <t>UED.ktoe.BG.ISI.BF_BOF.REFINING.THERM.DIESEL_LIQBIO</t>
  </si>
  <si>
    <t>UED.ktoe.BG.ISI.BF_BOF.REFINING.THERM.RFO</t>
  </si>
  <si>
    <t>UED.ktoe.BG.ISI.BF_BOF.REFINING.THERM.NG_BIOGAS</t>
  </si>
  <si>
    <t>UED.ktoe.BG.ISI.BF_BOF.REFINING.ELEC.ELEC</t>
  </si>
  <si>
    <t>UED.ktoe.BG.ISI.BF_BOF.FINISHING.THERM.TOTAL</t>
  </si>
  <si>
    <t>UED.ktoe.BG.ISI.BF_BOF.FINISHING.THERM.LPG</t>
  </si>
  <si>
    <t>UED.ktoe.BG.ISI.BF_BOF.FINISHING.THERM.DIESEL_LIQBIO</t>
  </si>
  <si>
    <t>UED.ktoe.BG.ISI.BF_BOF.FINISHING.THERM.NG_BIOGAS</t>
  </si>
  <si>
    <t>UED.ktoe.BG.ISI.BF_BOF.FINISHING_STEAM.TOTAL.TOTAL</t>
  </si>
  <si>
    <t>UED.ktoe.BG.ISI.BF_BOF.FINISHING_STEAM.STEAM.NONCOKE_SOLIDS</t>
  </si>
  <si>
    <t>UED.ktoe.BG.ISI.BF_BOF.FINISHING_STEAM.STEAM.RFG</t>
  </si>
  <si>
    <t>UED.ktoe.BG.ISI.BF_BOF.FINISHING_STEAM.STEAM.LPG</t>
  </si>
  <si>
    <t>UED.ktoe.BG.ISI.BF_BOF.FINISHING_STEAM.STEAM.DIESEL_LIQBIO</t>
  </si>
  <si>
    <t>UED.ktoe.BG.ISI.BF_BOF.FINISHING_STEAM.STEAM.RFO</t>
  </si>
  <si>
    <t>UED.ktoe.BG.ISI.BF_BOF.FINISHING_STEAM.STEAM.OTHER</t>
  </si>
  <si>
    <t>UED.ktoe.BG.ISI.BF_BOF.FINISHING_STEAM.STEAM.NG_BIOGAS</t>
  </si>
  <si>
    <t>UED.ktoe.BG.ISI.BF_BOF.FINISHING_STEAM.STEAM.DERIVED</t>
  </si>
  <si>
    <t>UED.ktoe.BG.ISI.BF_BOF.FINISHING_STEAM.STEAM.BIOMASS_WASTE</t>
  </si>
  <si>
    <t>UED.ktoe.BG.ISI.BF_BOF.FINISHING_STEAM.STEAM.STEAM_DISTR</t>
  </si>
  <si>
    <t>UED.ktoe.BG.ISI.BF_BOF.FINISHING.ELEC.ELEC</t>
  </si>
  <si>
    <t>UED.ktoe.BG.ISI.EAF.TOTAL.TOTAL.TOTAL</t>
  </si>
  <si>
    <t>UED.ktoe.BG.ISI.EAF.LIGHT.GENERIC.ELEC</t>
  </si>
  <si>
    <t>UED.ktoe.BG.ISI.EAF.AIRCOMP.GENERIC.ELEC</t>
  </si>
  <si>
    <t>UED.ktoe.BG.ISI.EAF.MOTOR.GENERIC.ELEC</t>
  </si>
  <si>
    <t>UED.ktoe.BG.ISI.EAF.FANS.GENERIC.ELEC</t>
  </si>
  <si>
    <t>UED.ktoe.BG.ISI.EAF.LOW_ENTH.TOTAL.TOTAL</t>
  </si>
  <si>
    <t>UED.ktoe.BG.ISI.EAF.LOW_ENTH.THERM.DIESEL_LIQBIO</t>
  </si>
  <si>
    <t>UED.ktoe.BG.ISI.EAF.LOW_ENTH.THERM.NG_BIOGAS</t>
  </si>
  <si>
    <t>UED.ktoe.BG.ISI.EAF.LOW_ENTH.THERM.SOLAR_GEO</t>
  </si>
  <si>
    <t>UED.ktoe.BG.ISI.EAF.LOW_ENTH.HP.AMBIENT</t>
  </si>
  <si>
    <t>UED.ktoe.BG.ISI.EAF.LOW_ENTH.THERM.ELEC</t>
  </si>
  <si>
    <t>UED.ktoe.BG.ISI.EAF.SMELTING.TOTAL.TOTAL</t>
  </si>
  <si>
    <t>UED.ktoe.BG.ISI.EAF.SMELTING.THERM.NONCOKE_SOLIDS</t>
  </si>
  <si>
    <t>UED.ktoe.BG.ISI.EAF.SMELTING.THERM.RFO</t>
  </si>
  <si>
    <t>UED.ktoe.BG.ISI.EAF.SMELTING.THERM.NG_BIOGAS</t>
  </si>
  <si>
    <t>UED.ktoe.BG.ISI.EAF.SMELTING.THERM.DERIVED</t>
  </si>
  <si>
    <t>UED.ktoe.BG.ISI.EAF.ARC_FURNACE.ELEC.ELEC</t>
  </si>
  <si>
    <t>UED.ktoe.BG.ISI.EAF.REFINING.TOTAL.TOTAL</t>
  </si>
  <si>
    <t>UED.ktoe.BG.ISI.EAF.REFINING.THERM.TOTAL</t>
  </si>
  <si>
    <t>UED.ktoe.BG.ISI.EAF.REFINING.THERM.LPG</t>
  </si>
  <si>
    <t>UED.ktoe.BG.ISI.EAF.REFINING.THERM.DIESEL_LIQBIO</t>
  </si>
  <si>
    <t>UED.ktoe.BG.ISI.EAF.REFINING.THERM.RFO</t>
  </si>
  <si>
    <t>UED.ktoe.BG.ISI.EAF.REFINING.THERM.NG_BIOGAS</t>
  </si>
  <si>
    <t>UED.ktoe.BG.ISI.EAF.REFINING.ELEC.ELEC</t>
  </si>
  <si>
    <t>UED.ktoe.BG.ISI.EAF.FINISHING.THERM.TOTAL</t>
  </si>
  <si>
    <t>UED.ktoe.BG.ISI.EAF.FINISHING.THERM.LPG</t>
  </si>
  <si>
    <t>UED.ktoe.BG.ISI.EAF.FINISHING.THERM.DIESEL_LIQBIO</t>
  </si>
  <si>
    <t>UED.ktoe.BG.ISI.EAF.FINISHING.THERM.NG_BIOGAS</t>
  </si>
  <si>
    <t>UED.ktoe.BG.ISI.EAF.FINISHING_STEAM.TOTAL.TOTAL</t>
  </si>
  <si>
    <t>UED.ktoe.BG.ISI.EAF.FINISHING_STEAM.STEAM.NONCOKE_SOLIDS</t>
  </si>
  <si>
    <t>UED.ktoe.BG.ISI.EAF.FINISHING_STEAM.STEAM.RFG</t>
  </si>
  <si>
    <t>UED.ktoe.BG.ISI.EAF.FINISHING_STEAM.STEAM.LPG</t>
  </si>
  <si>
    <t>UED.ktoe.BG.ISI.EAF.FINISHING_STEAM.STEAM.DIESEL_LIQBIO</t>
  </si>
  <si>
    <t>UED.ktoe.BG.ISI.EAF.FINISHING_STEAM.STEAM.RFO</t>
  </si>
  <si>
    <t>UED.ktoe.BG.ISI.EAF.FINISHING_STEAM.STEAM.OTHER</t>
  </si>
  <si>
    <t>UED.ktoe.BG.ISI.EAF.FINISHING_STEAM.STEAM.NG_BIOGAS</t>
  </si>
  <si>
    <t>UED.ktoe.BG.ISI.EAF.FINISHING_STEAM.STEAM.DERIVED</t>
  </si>
  <si>
    <t>UED.ktoe.BG.ISI.EAF.FINISHING_STEAM.STEAM.BIOMASS_WASTE</t>
  </si>
  <si>
    <t>UED.ktoe.BG.ISI.EAF.FINISHING_STEAM.STEAM.STEAM_DISTR</t>
  </si>
  <si>
    <t>UED.ktoe.BG.ISI.EAF.FINISHING.ELEC.ELEC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</si>
  <si>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</si>
  <si>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</si>
  <si>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</si>
  <si>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FUEL_EMI.ktCO2.BG.ISI.BF_BOF.LIGHT.GENERIC.ELEC</t>
  </si>
  <si>
    <t>FUEL_EMI.ktCO2.BG.ISI.BF_BOF.AIRCOMP.GENERIC.ELEC</t>
  </si>
  <si>
    <t>FUEL_EMI.ktCO2.BG.ISI.BF_BOF.MOTOR.GENERIC.ELEC</t>
  </si>
  <si>
    <t>FUEL_EMI.ktCO2.BG.ISI.BF_BOF.FANS.GENERIC.ELEC</t>
  </si>
  <si>
    <t>FUEL_EMI.ktCO2.BG.ISI.BF_BOF.LOW_ENTH.TOTAL.TOTAL</t>
  </si>
  <si>
    <t>FUEL_EMI.ktCO2.BG.ISI.BF_BOF.LOW_ENTH.THERM.DIESEL_LIQBIO</t>
  </si>
  <si>
    <t>FUEL_EMI.ktCO2.BG.ISI.BF_BOF.LOW_ENTH.THERM.NG_BIOGAS</t>
  </si>
  <si>
    <t>FUEL_EMI.ktCO2.BG.ISI.BF_BOF.LOW_ENTH.THERM.SOLAR_GEO</t>
  </si>
  <si>
    <t>FUEL_EMI.ktCO2.BG.ISI.BF_BOF.LOW_ENTH.HP.AMBIENT</t>
  </si>
  <si>
    <t>FUEL_EMI.ktCO2.BG.ISI.BF_BOF.LOW_ENTH.THERM.ELEC</t>
  </si>
  <si>
    <t>FUEL_EMI.ktCO2.BG.ISI.BF_BOF.SINTERING.TOTAL.TOTAL</t>
  </si>
  <si>
    <t>FUEL_EMI.ktCO2.BG.ISI.BF_BOF.SINTERING.THERM.NONCOKE_SOLIDS</t>
  </si>
  <si>
    <t>FUEL_EMI.ktCO2.BG.ISI.BF_BOF.SINTERING.THERM.RFO</t>
  </si>
  <si>
    <t>FUEL_EMI.ktCO2.BG.ISI.BF_BOF.SINTERING.THERM.NG_BIOGAS</t>
  </si>
  <si>
    <t>FUEL_EMI.ktCO2.BG.ISI.BF_BOF.SINTERING.THERM.DERIVED</t>
  </si>
  <si>
    <t>FUEL_EMI.ktCO2.BG.ISI.BF_BOF.SINTERING.THERM.ELEC</t>
  </si>
  <si>
    <t>FUEL_EMI.ktCO2.BG.ISI.BF_BOF.BLAST_FURNACE.TOTAL.TOTAL</t>
  </si>
  <si>
    <t>FUEL_EMI.ktCO2.BG.ISI.BF_BOF.BLAST_FURNACE.THERM.NONCOKE_SOLIDS</t>
  </si>
  <si>
    <t>FUEL_EMI.ktCO2.BG.ISI.BF_BOF.BLAST_FURNACE.THERM.COKE</t>
  </si>
  <si>
    <t>FUEL_EMI.ktCO2.BG.ISI.BF_BOF.BLAST_FURNACE.THERM.RFO</t>
  </si>
  <si>
    <t>FUEL_EMI.ktCO2.BG.ISI.BF_BOF.BLAST_FURNACE.THERM.NG_BIOGAS</t>
  </si>
  <si>
    <t>FUEL_EMI.ktCO2.BG.ISI.BF_BOF.BLAST_FURNACE.THERM.DERIVED</t>
  </si>
  <si>
    <t>FUEL_EMI.ktCO2.BG.ISI.BF_BOF.REFINING.TOTAL.TOTAL</t>
  </si>
  <si>
    <t>FUEL_EMI.ktCO2.BG.ISI.BF_BOF.REFINING.THERM.TOTAL</t>
  </si>
  <si>
    <t>FUEL_EMI.ktCO2.BG.ISI.BF_BOF.REFINING.THERM.LPG</t>
  </si>
  <si>
    <t>FUEL_EMI.ktCO2.BG.ISI.BF_BOF.REFINING.THERM.DIESEL_LIQBIO</t>
  </si>
  <si>
    <t>FUEL_EMI.ktCO2.BG.ISI.BF_BOF.REFINING.THERM.RFO</t>
  </si>
  <si>
    <t>FUEL_EMI.ktCO2.BG.ISI.BF_BOF.REFINING.THERM.NG_BIOGAS</t>
  </si>
  <si>
    <t>FUEL_EMI.ktCO2.BG.ISI.BF_BOF.REFINING.ELEC.ELEC</t>
  </si>
  <si>
    <t>FUEL_EMI.ktCO2.BG.ISI.BF_BOF.FINISHING.THERM.TOTAL</t>
  </si>
  <si>
    <t>FUEL_EMI.ktCO2.BG.ISI.BF_BOF.FINISHING.THERM.LPG</t>
  </si>
  <si>
    <t>FUEL_EMI.ktCO2.BG.ISI.BF_BOF.FINISHING.THERM.DIESEL_LIQBIO</t>
  </si>
  <si>
    <t>FUEL_EMI.ktCO2.BG.ISI.BF_BOF.FINISHING.THERM.NG_BIOGAS</t>
  </si>
  <si>
    <t>FUEL_EMI.ktCO2.BG.ISI.BF_BOF.FINISHING_STEAM.TOTAL.TOTAL</t>
  </si>
  <si>
    <t>FUEL_EMI.ktCO2.BG.ISI.BF_BOF.FINISHING_STEAM.STEAM.NONCOKE_SOLIDS</t>
  </si>
  <si>
    <t>FUEL_EMI.ktCO2.BG.ISI.BF_BOF.FINISHING_STEAM.STEAM.RFG</t>
  </si>
  <si>
    <t>FUEL_EMI.ktCO2.BG.ISI.BF_BOF.FINISHING_STEAM.STEAM.LPG</t>
  </si>
  <si>
    <t>FUEL_EMI.ktCO2.BG.ISI.BF_BOF.FINISHING_STEAM.STEAM.DIESEL_LIQBIO</t>
  </si>
  <si>
    <t>FUEL_EMI.ktCO2.BG.ISI.BF_BOF.FINISHING_STEAM.STEAM.RFO</t>
  </si>
  <si>
    <t>FUEL_EMI.ktCO2.BG.ISI.BF_BOF.FINISHING_STEAM.STEAM.OTHER</t>
  </si>
  <si>
    <t>FUEL_EMI.ktCO2.BG.ISI.BF_BOF.FINISHING_STEAM.STEAM.NG_BIOGAS</t>
  </si>
  <si>
    <t>FUEL_EMI.ktCO2.BG.ISI.BF_BOF.FINISHING_STEAM.STEAM.DERIVED</t>
  </si>
  <si>
    <t>FUEL_EMI.ktCO2.BG.ISI.BF_BOF.FINISHING_STEAM.STEAM.BIOMASS_WASTE</t>
  </si>
  <si>
    <t>FUEL_EMI.ktCO2.BG.ISI.BF_BOF.FINISHING_STEAM.STEAM.STEAM_DISTR</t>
  </si>
  <si>
    <t>FUEL_EMI.ktCO2.BG.ISI.BF_BOF.FINISHING.ELEC.ELEC</t>
  </si>
  <si>
    <t>PROCESS_EMI.ktCO2.BG.ISI.BF_BOF</t>
  </si>
  <si>
    <t>FUEL_EMI.ktCO2.BG.ISI.EAF.LIGHT.GENERIC.ELEC</t>
  </si>
  <si>
    <t>FUEL_EMI.ktCO2.BG.ISI.EAF.AIRCOMP.GENERIC.ELEC</t>
  </si>
  <si>
    <t>FUEL_EMI.ktCO2.BG.ISI.EAF.MOTOR.GENERIC.ELEC</t>
  </si>
  <si>
    <t>FUEL_EMI.ktCO2.BG.ISI.EAF.FANS.GENERIC.ELEC</t>
  </si>
  <si>
    <t>FUEL_EMI.ktCO2.BG.ISI.EAF.LOW_ENTH.TOTAL.TOTAL</t>
  </si>
  <si>
    <t>FUEL_EMI.ktCO2.BG.ISI.EAF.LOW_ENTH.THERM.DIESEL_LIQBIO</t>
  </si>
  <si>
    <t>FUEL_EMI.ktCO2.BG.ISI.EAF.LOW_ENTH.THERM.NG_BIOGAS</t>
  </si>
  <si>
    <t>FUEL_EMI.ktCO2.BG.ISI.EAF.LOW_ENTH.THERM.SOLAR_GEO</t>
  </si>
  <si>
    <t>FUEL_EMI.ktCO2.BG.ISI.EAF.LOW_ENTH.HP.AMBIENT</t>
  </si>
  <si>
    <t>FUEL_EMI.ktCO2.BG.ISI.EAF.LOW_ENTH.THERM.ELEC</t>
  </si>
  <si>
    <t>FUEL_EMI.ktCO2.BG.ISI.EAF.SMELTING.TOTAL.TOTAL</t>
  </si>
  <si>
    <t>FUEL_EMI.ktCO2.BG.ISI.EAF.SMELTING.THERM.NONCOKE_SOLIDS</t>
  </si>
  <si>
    <t>FUEL_EMI.ktCO2.BG.ISI.EAF.SMELTING.THERM.RFO</t>
  </si>
  <si>
    <t>FUEL_EMI.ktCO2.BG.ISI.EAF.SMELTING.THERM.NG_BIOGAS</t>
  </si>
  <si>
    <t>FUEL_EMI.ktCO2.BG.ISI.EAF.SMELTING.THERM.DERIVED</t>
  </si>
  <si>
    <t>FUEL_EMI.ktCO2.BG.ISI.EAF.ARC_FURNACE.ELEC.ELEC</t>
  </si>
  <si>
    <t>FUEL_EMI.ktCO2.BG.ISI.EAF.REFINING.TOTAL.TOTAL</t>
  </si>
  <si>
    <t>FUEL_EMI.ktCO2.BG.ISI.EAF.REFINING.THERM.TOTAL</t>
  </si>
  <si>
    <t>FUEL_EMI.ktCO2.BG.ISI.EAF.REFINING.THERM.LPG</t>
  </si>
  <si>
    <t>FUEL_EMI.ktCO2.BG.ISI.EAF.REFINING.THERM.DIESEL_LIQBIO</t>
  </si>
  <si>
    <t>FUEL_EMI.ktCO2.BG.ISI.EAF.REFINING.THERM.RFO</t>
  </si>
  <si>
    <t>FUEL_EMI.ktCO2.BG.ISI.EAF.REFINING.THERM.NG_BIOGAS</t>
  </si>
  <si>
    <t>FUEL_EMI.ktCO2.BG.ISI.EAF.REFINING.ELEC.ELEC</t>
  </si>
  <si>
    <t>FUEL_EMI.ktCO2.BG.ISI.EAF.FINISHING.THERM.TOTAL</t>
  </si>
  <si>
    <t>FUEL_EMI.ktCO2.BG.ISI.EAF.FINISHING.THERM.LPG</t>
  </si>
  <si>
    <t>FUEL_EMI.ktCO2.BG.ISI.EAF.FINISHING.THERM.DIESEL_LIQBIO</t>
  </si>
  <si>
    <t>FUEL_EMI.ktCO2.BG.ISI.EAF.FINISHING.THERM.NG_BIOGAS</t>
  </si>
  <si>
    <t>FUEL_EMI.ktCO2.BG.ISI.EAF.FINISHING_STEAM.TOTAL.TOTAL</t>
  </si>
  <si>
    <t>FUEL_EMI.ktCO2.BG.ISI.EAF.FINISHING_STEAM.STEAM.NONCOKE_SOLIDS</t>
  </si>
  <si>
    <t>FUEL_EMI.ktCO2.BG.ISI.EAF.FINISHING_STEAM.STEAM.RFG</t>
  </si>
  <si>
    <t>FUEL_EMI.ktCO2.BG.ISI.EAF.FINISHING_STEAM.STEAM.LPG</t>
  </si>
  <si>
    <t>FUEL_EMI.ktCO2.BG.ISI.EAF.FINISHING_STEAM.STEAM.DIESEL_LIQBIO</t>
  </si>
  <si>
    <t>FUEL_EMI.ktCO2.BG.ISI.EAF.FINISHING_STEAM.STEAM.RFO</t>
  </si>
  <si>
    <t>FUEL_EMI.ktCO2.BG.ISI.EAF.FINISHING_STEAM.STEAM.OTHER</t>
  </si>
  <si>
    <t>FUEL_EMI.ktCO2.BG.ISI.EAF.FINISHING_STEAM.STEAM.NG_BIOGAS</t>
  </si>
  <si>
    <t>FUEL_EMI.ktCO2.BG.ISI.EAF.FINISHING_STEAM.STEAM.DERIVED</t>
  </si>
  <si>
    <t>FUEL_EMI.ktCO2.BG.ISI.EAF.FINISHING_STEAM.STEAM.BIOMASS_WASTE</t>
  </si>
  <si>
    <t>FUEL_EMI.ktCO2.BG.ISI.EAF.FINISHING_STEAM.STEAM.STEAM_DISTR</t>
  </si>
  <si>
    <t>FUEL_EMI.ktCO2.BG.ISI.EAF.FINISHING.ELEC.ELEC</t>
  </si>
  <si>
    <t>PROCESS_EMI.ktCO2.BG.ISI.EAF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</si>
  <si>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</si>
  <si>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</si>
  <si>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</si>
  <si>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</si>
  <si>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VA.Meuro2015.BG.NFM.ALUMINA</t>
  </si>
  <si>
    <t>VA.Meuro2015.BG.NFM.PRIM_ALU</t>
  </si>
  <si>
    <t>VA.Meuro2015.BG.NFM.SEC_ALU</t>
  </si>
  <si>
    <t>VA.Meuro2015.BG.NFM.OTHER_NFM</t>
  </si>
  <si>
    <t>Physical output (kt)</t>
  </si>
  <si>
    <t>Alumina production (kt)</t>
  </si>
  <si>
    <t>OUTPUT.kt.BG.NFM.ALUMINA</t>
  </si>
  <si>
    <t>Aluminium production (kt)</t>
  </si>
  <si>
    <t>OUTPUT.kt.BG.NFM.PRIM_ALU</t>
  </si>
  <si>
    <t>OUTPUT.kt.BG.NFM.SEC_ALU</t>
  </si>
  <si>
    <t>Other non-ferrous metals (kt lead eq.)</t>
  </si>
  <si>
    <t>OUTPUT.kt.BG.NFM.OTHER_NFM</t>
  </si>
  <si>
    <t>Installed capacity (kt production)</t>
  </si>
  <si>
    <t>CAP.kt.BG.NFM.ALUMINA</t>
  </si>
  <si>
    <t>CAP.kt.BG.NFM.PRIM_ALU</t>
  </si>
  <si>
    <t>CAP.kt.BG.NFM.SEC_ALU</t>
  </si>
  <si>
    <t>CAP.kt.BG.NFM.OTHER_NFM</t>
  </si>
  <si>
    <t>Capacity investment (kt production)</t>
  </si>
  <si>
    <t>NEWCAP.kt.BG.NFM.ALUMINA</t>
  </si>
  <si>
    <t>NEWCAP.kt.BG.NFM.PRIM_ALU</t>
  </si>
  <si>
    <t>NEWCAP.kt.BG.NFM.SEC_ALU</t>
  </si>
  <si>
    <t>NEWCAP.kt.BG.NFM.OTHER_NFM</t>
  </si>
  <si>
    <t>Decommissioned capacity (kt production)</t>
  </si>
  <si>
    <t>Idle capacity (kt production)</t>
  </si>
  <si>
    <t>FEC.ktoe.BG.NFM.TOTAL.TOTAL.TOTAL.TOTAL</t>
  </si>
  <si>
    <t>FEC.ktoe.BG.NFM.TOTAL.TOTAL.TOTAL.SOLIDS</t>
  </si>
  <si>
    <t>FEC.ktoe.BG.NFM.TOTAL.TOTAL.TOTAL.RFG</t>
  </si>
  <si>
    <t>FEC.ktoe.BG.NFM.TOTAL.TOTAL.TOTAL.LPG</t>
  </si>
  <si>
    <t>FEC.ktoe.BG.NFM.TOTAL.TOTAL.TOTAL.DIESEL</t>
  </si>
  <si>
    <t>FEC.ktoe.BG.NFM.TOTAL.TOTAL.TOTAL.RFO</t>
  </si>
  <si>
    <t>FEC.ktoe.BG.NFM.TOTAL.TOTAL.TOTAL.OTHER</t>
  </si>
  <si>
    <t>FEC.ktoe.BG.NFM.TOTAL.TOTAL.TOTAL.NG</t>
  </si>
  <si>
    <t>FEC.ktoe.BG.NFM.TOTAL.TOTAL.TOTAL.DERIVED</t>
  </si>
  <si>
    <t>FEC.ktoe.BG.NFM.TOTAL.TOTAL.TOTAL.BIOMASS_WASTE</t>
  </si>
  <si>
    <t>FEC.ktoe.BG.NFM.TOTAL.TOTAL.TOTAL.BIOGAS</t>
  </si>
  <si>
    <t>FEC.ktoe.BG.NFM.TOTAL.TOTAL.TOTAL.LIQBIO</t>
  </si>
  <si>
    <t>FEC.ktoe.BG.NFM.TOTAL.TOTAL.TOTAL.SOLAR</t>
  </si>
  <si>
    <t>FEC.ktoe.BG.NFM.TOTAL.TOTAL.TOTAL.GEO</t>
  </si>
  <si>
    <t>FEC.ktoe.BG.NFM.TOTAL.TOTAL.TOTAL.AMBIENT</t>
  </si>
  <si>
    <t>FEC.ktoe.BG.NFM.TOTAL.TOTAL.TOTAL.STEAM_DISTR</t>
  </si>
  <si>
    <t>FEC.ktoe.BG.NFM.TOTAL.TOTAL.TOTAL.ELEC</t>
  </si>
  <si>
    <t>FEC.ktoe.BG.NFM.ALUMINA.TOTAL.TOTAL.TOTAL</t>
  </si>
  <si>
    <t>FEC.ktoe.BG.NFM.ALUMINA.LIGHT.GENERIC.ELEC</t>
  </si>
  <si>
    <t>FEC.ktoe.BG.NFM.ALUMINA.AIRCOMP.GENERIC.ELEC</t>
  </si>
  <si>
    <t>FEC.ktoe.BG.NFM.ALUMINA.MOTOR.GENERIC.ELEC</t>
  </si>
  <si>
    <t>FEC.ktoe.BG.NFM.ALUMINA.FANS.GENERIC.ELEC</t>
  </si>
  <si>
    <t>FEC.ktoe.BG.NFM.ALUMINA.LOW_ENTH.TOTAL.TOTAL</t>
  </si>
  <si>
    <t>FEC.ktoe.BG.NFM.ALUMINA.LOW_ENTH.THERM.DIESEL_LIQBIO</t>
  </si>
  <si>
    <t>FEC.ktoe.BG.NFM.ALUMINA.LOW_ENTH.THERM.NG_BIOGAS</t>
  </si>
  <si>
    <t>FEC.ktoe.BG.NFM.ALUMINA.LOW_ENTH.THERM.SOLAR_GEO</t>
  </si>
  <si>
    <t>FEC.ktoe.BG.NFM.ALUMINA.LOW_ENTH.HP.AMBIENT</t>
  </si>
  <si>
    <t>FEC.ktoe.BG.NFM.ALUMINA.LOW_ENTH.THERM.ELEC</t>
  </si>
  <si>
    <t>Alumina production: High-enthalpy heat</t>
  </si>
  <si>
    <t>FEC.ktoe.BG.NFM.ALUMINA.A_PRODUCTION.TOTAL.TOTAL</t>
  </si>
  <si>
    <t>FEC.ktoe.BG.NFM.ALUMINA.A_PRODUCTION.STEAM.SOLIDS</t>
  </si>
  <si>
    <t>FEC.ktoe.BG.NFM.ALUMINA.A_PRODUCTION.STEAM.RFG</t>
  </si>
  <si>
    <t>FEC.ktoe.BG.NFM.ALUMINA.A_PRODUCTION.STEAM.LPG</t>
  </si>
  <si>
    <t>FEC.ktoe.BG.NFM.ALUMINA.A_PRODUCTION.STEAM.DIESEL_LIQBIO</t>
  </si>
  <si>
    <t>FEC.ktoe.BG.NFM.ALUMINA.A_PRODUCTION.STEAM.RFO</t>
  </si>
  <si>
    <t>FEC.ktoe.BG.NFM.ALUMINA.A_PRODUCTION.STEAM.OTHER</t>
  </si>
  <si>
    <t>FEC.ktoe.BG.NFM.ALUMINA.A_PRODUCTION.STEAM.NG_BIOGAS</t>
  </si>
  <si>
    <t>FEC.ktoe.BG.NFM.ALUMINA.A_PRODUCTION.STEAM.DERIVED</t>
  </si>
  <si>
    <t>FEC.ktoe.BG.NFM.ALUMINA.A_PRODUCTION.STEAM.BIOMASS_WASTE</t>
  </si>
  <si>
    <t>FEC.ktoe.BG.NFM.ALUMINA.A_PRODUCTION.STEAM.STEAM_DISTR</t>
  </si>
  <si>
    <t>Alumina production: Refining</t>
  </si>
  <si>
    <t>FEC.ktoe.BG.NFM.ALUMINA.A_REFINING.TOTAL.TOTAL</t>
  </si>
  <si>
    <t>FEC.ktoe.BG.NFM.ALUMINA.A_REFINING.THERM.LPG</t>
  </si>
  <si>
    <t>FEC.ktoe.BG.NFM.ALUMINA.A_REFINING.THERM.DIESEL_LIQBIO</t>
  </si>
  <si>
    <t>FEC.ktoe.BG.NFM.ALUMINA.A_REFINING.THERM.RFO</t>
  </si>
  <si>
    <t>FEC.ktoe.BG.NFM.ALUMINA.A_REFINING.THERM.NG_BIOGAS</t>
  </si>
  <si>
    <t>FEC.ktoe.BG.NFM.ALUMINA.A_REFINING.THERM.ELEC</t>
  </si>
  <si>
    <t>FEC.ktoe.BG.NFM.PRIM_ALU.TOTAL.TOTAL.TOTAL</t>
  </si>
  <si>
    <t>FEC.ktoe.BG.NFM.PRIM_ALU.LIGHT.GENERIC.ELEC</t>
  </si>
  <si>
    <t>FEC.ktoe.BG.NFM.PRIM_ALU.AIRCOMP.GENERIC.ELEC</t>
  </si>
  <si>
    <t>FEC.ktoe.BG.NFM.PRIM_ALU.MOTOR.GENERIC.ELEC</t>
  </si>
  <si>
    <t>FEC.ktoe.BG.NFM.PRIM_ALU.FANS.GENERIC.ELEC</t>
  </si>
  <si>
    <t>FEC.ktoe.BG.NFM.PRIM_ALU.LOW_ENTH.TOTAL.TOTAL</t>
  </si>
  <si>
    <t>FEC.ktoe.BG.NFM.PRIM_ALU.LOW_ENTH.THERM.DIESEL_LIQBIO</t>
  </si>
  <si>
    <t>FEC.ktoe.BG.NFM.PRIM_ALU.LOW_ENTH.THERM.NG_BIOGAS</t>
  </si>
  <si>
    <t>FEC.ktoe.BG.NFM.PRIM_ALU.LOW_ENTH.THERM.SOLAR_GEO</t>
  </si>
  <si>
    <t>FEC.ktoe.BG.NFM.PRIM_ALU.LOW_ENTH.HP.AMBIENT</t>
  </si>
  <si>
    <t>FEC.ktoe.BG.NFM.PRIM_ALU.LOW_ENTH.THERM.ELEC</t>
  </si>
  <si>
    <t>Aluminium electrolysis (smelting)</t>
  </si>
  <si>
    <t>FEC.ktoe.BG.NFM.PRIM_ALU.SMELTING.ELEC.ELEC</t>
  </si>
  <si>
    <t>Aluminium processing  (metallurgy e.g. cast house, reheating)</t>
  </si>
  <si>
    <t>FEC.ktoe.BG.NFM.PRIM_ALU.PROCESSING.TOTAL.TOTAL</t>
  </si>
  <si>
    <t>Aluminium processing - Thermal</t>
  </si>
  <si>
    <t>FEC.ktoe.BG.NFM.PRIM_ALU.PROCESSING.THERM.TOTAL</t>
  </si>
  <si>
    <t>FEC.ktoe.BG.NFM.PRIM_ALU.PROCESSING.THERM.LPG</t>
  </si>
  <si>
    <t>FEC.ktoe.BG.NFM.PRIM_ALU.PROCESSING.THERM.DIESEL_LIQBIO</t>
  </si>
  <si>
    <t>FEC.ktoe.BG.NFM.PRIM_ALU.PROCESSING.THERM.RFO</t>
  </si>
  <si>
    <t>FEC.ktoe.BG.NFM.PRIM_ALU.PROCESSING.THERM.NG_BIOGAS</t>
  </si>
  <si>
    <t>Aluminium processing - Electric</t>
  </si>
  <si>
    <t>FEC.ktoe.BG.NFM.PRIM_ALU.PROCESSING.ELEC.ELEC</t>
  </si>
  <si>
    <t>Aluminium finishing</t>
  </si>
  <si>
    <t>Aluminium finishing - Thermal</t>
  </si>
  <si>
    <t>FEC.ktoe.BG.NFM.PRIM_ALU.FINISHING.THERM.TOTAL</t>
  </si>
  <si>
    <t>FEC.ktoe.BG.NFM.PRIM_ALU.FINISHING.THERM.LPG</t>
  </si>
  <si>
    <t>FEC.ktoe.BG.NFM.PRIM_ALU.FINISHING.THERM.DIESEL_LIQBIO</t>
  </si>
  <si>
    <t>FEC.ktoe.BG.NFM.PRIM_ALU.FINISHING.THERM.NG_BIOGAS</t>
  </si>
  <si>
    <t>Aluminium finishing - Steam</t>
  </si>
  <si>
    <t>FEC.ktoe.BG.NFM.PRIM_ALU.FINISHING_STEAM.TOTAL.TOTAL</t>
  </si>
  <si>
    <t>FEC.ktoe.BG.NFM.PRIM_ALU.FINISHING_STEAM.STEAM.SOLIDS</t>
  </si>
  <si>
    <t>FEC.ktoe.BG.NFM.PRIM_ALU.FINISHING_STEAM.STEAM.RFG</t>
  </si>
  <si>
    <t>FEC.ktoe.BG.NFM.PRIM_ALU.FINISHING_STEAM.STEAM.LPG</t>
  </si>
  <si>
    <t>FEC.ktoe.BG.NFM.PRIM_ALU.FINISHING_STEAM.STEAM.DIESEL_LIQBIO</t>
  </si>
  <si>
    <t>FEC.ktoe.BG.NFM.PRIM_ALU.FINISHING_STEAM.STEAM.RFO</t>
  </si>
  <si>
    <t>FEC.ktoe.BG.NFM.PRIM_ALU.FINISHING_STEAM.STEAM.OTHER</t>
  </si>
  <si>
    <t>FEC.ktoe.BG.NFM.PRIM_ALU.FINISHING_STEAM.STEAM.NG_BIOGAS</t>
  </si>
  <si>
    <t>FEC.ktoe.BG.NFM.PRIM_ALU.FINISHING_STEAM.STEAM.DERIVED</t>
  </si>
  <si>
    <t>FEC.ktoe.BG.NFM.PRIM_ALU.FINISHING_STEAM.STEAM.BIOMASS_WASTE</t>
  </si>
  <si>
    <t>FEC.ktoe.BG.NFM.PRIM_ALU.FINISHING_STEAM.STEAM.STEAM_DISTR</t>
  </si>
  <si>
    <t>Aluminium finishing - Electric</t>
  </si>
  <si>
    <t>FEC.ktoe.BG.NFM.PRIM_ALU.FINISHING.ELEC.ELEC</t>
  </si>
  <si>
    <t>FEC.ktoe.BG.NFM.SEC_ALU.TOTAL.TOTAL.TOTAL</t>
  </si>
  <si>
    <t>FEC.ktoe.BG.NFM.SEC_ALU.LIGHT.GENERIC.ELEC</t>
  </si>
  <si>
    <t>FEC.ktoe.BG.NFM.SEC_ALU.AIRCOMP.GENERIC.ELEC</t>
  </si>
  <si>
    <t>FEC.ktoe.BG.NFM.SEC_ALU.MOTOR.GENERIC.ELEC</t>
  </si>
  <si>
    <t>FEC.ktoe.BG.NFM.SEC_ALU.FANS.GENERIC.ELEC</t>
  </si>
  <si>
    <t>FEC.ktoe.BG.NFM.SEC_ALU.LOW_ENTH.TOTAL.TOTAL</t>
  </si>
  <si>
    <t>FEC.ktoe.BG.NFM.SEC_ALU.LOW_ENTH.THERM.DIESEL_LIQBIO</t>
  </si>
  <si>
    <t>FEC.ktoe.BG.NFM.SEC_ALU.LOW_ENTH.THERM.NG_BIOGAS</t>
  </si>
  <si>
    <t>FEC.ktoe.BG.NFM.SEC_ALU.LOW_ENTH.THERM.SOLAR_GEO</t>
  </si>
  <si>
    <t>FEC.ktoe.BG.NFM.SEC_ALU.LOW_ENTH.HP.AMBIENT</t>
  </si>
  <si>
    <t>FEC.ktoe.BG.NFM.SEC_ALU.LOW_ENTH.THERM.ELEC</t>
  </si>
  <si>
    <t>Secondary aluminium (incl. pre-treatment, remelting)</t>
  </si>
  <si>
    <t>FEC.ktoe.BG.NFM.SEC_ALU.SEC_REMELTING.TOTAL.TOTAL</t>
  </si>
  <si>
    <t>Secondary aluminium - Thermal</t>
  </si>
  <si>
    <t>FEC.ktoe.BG.NFM.SEC_ALU.SEC_REMELTING.THERM.TOTAL</t>
  </si>
  <si>
    <t>FEC.ktoe.BG.NFM.SEC_ALU.SEC_REMELTING.THERM.LPG</t>
  </si>
  <si>
    <t>FEC.ktoe.BG.NFM.SEC_ALU.SEC_REMELTING.THERM.DIESEL_LIQBIO</t>
  </si>
  <si>
    <t>FEC.ktoe.BG.NFM.SEC_ALU.SEC_REMELTING.THERM.RFO</t>
  </si>
  <si>
    <t>FEC.ktoe.BG.NFM.SEC_ALU.SEC_REMELTING.THERM.NG_BIOGAS</t>
  </si>
  <si>
    <t>Secondary aluminium - Electric</t>
  </si>
  <si>
    <t>FEC.ktoe.BG.NFM.SEC_ALU.SEC_REMELTING.ELEC.ELEC</t>
  </si>
  <si>
    <t>FEC.ktoe.BG.NFM.SEC_ALU.SEC_PROCESSING.TOTAL.TOTAL</t>
  </si>
  <si>
    <t>FEC.ktoe.BG.NFM.SEC_ALU.SEC_PROCESSING.THERM.TOTAL</t>
  </si>
  <si>
    <t>FEC.ktoe.BG.NFM.SEC_ALU.SEC_PROCESSING.THERM.LPG</t>
  </si>
  <si>
    <t>FEC.ktoe.BG.NFM.SEC_ALU.SEC_PROCESSING.THERM.DIESEL_LIQBIO</t>
  </si>
  <si>
    <t>FEC.ktoe.BG.NFM.SEC_ALU.SEC_PROCESSING.THERM.RFO</t>
  </si>
  <si>
    <t>FEC.ktoe.BG.NFM.SEC_ALU.SEC_PROCESSING.THERM.NG_BIOGAS</t>
  </si>
  <si>
    <t>FEC.ktoe.BG.NFM.SEC_ALU.SEC_PROCESSING.ELEC.ELEC</t>
  </si>
  <si>
    <t>FEC.ktoe.BG.NFM.SEC_ALU.SEC_FINISHING.THERM.TOTAL</t>
  </si>
  <si>
    <t>FEC.ktoe.BG.NFM.SEC_ALU.SEC_FINISHING.THERM.LPG</t>
  </si>
  <si>
    <t>FEC.ktoe.BG.NFM.SEC_ALU.SEC_FINISHING.THERM.DIESEL_LIQBIO</t>
  </si>
  <si>
    <t>FEC.ktoe.BG.NFM.SEC_ALU.SEC_FINISHING.THERM.NG_BIOGAS</t>
  </si>
  <si>
    <t>FEC.ktoe.BG.NFM.SEC_ALU.SEC_FINISHING_STEAM.TOTAL.TOTAL</t>
  </si>
  <si>
    <t>FEC.ktoe.BG.NFM.SEC_ALU.SEC_FINISHING_STEAM.STEAM.SOLIDS</t>
  </si>
  <si>
    <t>FEC.ktoe.BG.NFM.SEC_ALU.SEC_FINISHING_STEAM.STEAM.RFG</t>
  </si>
  <si>
    <t>FEC.ktoe.BG.NFM.SEC_ALU.SEC_FINISHING_STEAM.STEAM.LPG</t>
  </si>
  <si>
    <t>FEC.ktoe.BG.NFM.SEC_ALU.SEC_FINISHING_STEAM.STEAM.DIESEL_LIQBIO</t>
  </si>
  <si>
    <t>FEC.ktoe.BG.NFM.SEC_ALU.SEC_FINISHING_STEAM.STEAM.RFO</t>
  </si>
  <si>
    <t>FEC.ktoe.BG.NFM.SEC_ALU.SEC_FINISHING_STEAM.STEAM.OTHER</t>
  </si>
  <si>
    <t>FEC.ktoe.BG.NFM.SEC_ALU.SEC_FINISHING_STEAM.STEAM.NG_BIOGAS</t>
  </si>
  <si>
    <t>FEC.ktoe.BG.NFM.SEC_ALU.SEC_FINISHING_STEAM.STEAM.DERIVED</t>
  </si>
  <si>
    <t>FEC.ktoe.BG.NFM.SEC_ALU.SEC_FINISHING_STEAM.STEAM.BIOMASS_WASTE</t>
  </si>
  <si>
    <t>FEC.ktoe.BG.NFM.SEC_ALU.SEC_FINISHING_STEAM.STEAM.STEAM_DISTR</t>
  </si>
  <si>
    <t>FEC.ktoe.BG.NFM.SEC_ALU.SEC_FINISHING.ELEC.ELEC</t>
  </si>
  <si>
    <t>FEC.ktoe.BG.NFM.OTHER_NFM.TOTAL.TOTAL.TOTAL</t>
  </si>
  <si>
    <t>FEC.ktoe.BG.NFM.OTHER_NFM.LIGHT.GENERIC.ELEC</t>
  </si>
  <si>
    <t>FEC.ktoe.BG.NFM.OTHER_NFM.AIRCOMP.GENERIC.ELEC</t>
  </si>
  <si>
    <t>FEC.ktoe.BG.NFM.OTHER_NFM.MOTOR.GENERIC.ELEC</t>
  </si>
  <si>
    <t>FEC.ktoe.BG.NFM.OTHER_NFM.FANS.GENERIC.ELEC</t>
  </si>
  <si>
    <t>FEC.ktoe.BG.NFM.OTHER_NFM.LOW_ENTH.TOTAL.TOTAL</t>
  </si>
  <si>
    <t>FEC.ktoe.BG.NFM.OTHER_NFM.LOW_ENTH.THERM.DIESEL_LIQBIO</t>
  </si>
  <si>
    <t>FEC.ktoe.BG.NFM.OTHER_NFM.LOW_ENTH.THERM.NG_BIOGAS</t>
  </si>
  <si>
    <t>FEC.ktoe.BG.NFM.OTHER_NFM.LOW_ENTH.THERM.SOLAR_GEO</t>
  </si>
  <si>
    <t>FEC.ktoe.BG.NFM.OTHER_NFM.LOW_ENTH.HP.AMBIENT</t>
  </si>
  <si>
    <t>FEC.ktoe.BG.NFM.OTHER_NFM.LOW_ENTH.THERM.ELEC</t>
  </si>
  <si>
    <t>Other Metals: production</t>
  </si>
  <si>
    <t>FEC.ktoe.BG.NFM.OTHER_NFM.OTH_PRODUCTION.TOTAL.TOTAL</t>
  </si>
  <si>
    <t>Metal production - Thermal</t>
  </si>
  <si>
    <t>FEC.ktoe.BG.NFM.OTHER_NFM.OTH_PRODUCTION.THERM.TOTAL</t>
  </si>
  <si>
    <t>FEC.ktoe.BG.NFM.OTHER_NFM.OTH_PRODUCTION.THERM.SOLIDS</t>
  </si>
  <si>
    <t>FEC.ktoe.BG.NFM.OTHER_NFM.OTH_PRODUCTION.THERM.LPG</t>
  </si>
  <si>
    <t>FEC.ktoe.BG.NFM.OTHER_NFM.OTH_PRODUCTION.THERM.DIESEL_LIQBIO</t>
  </si>
  <si>
    <t>FEC.ktoe.BG.NFM.OTHER_NFM.OTH_PRODUCTION.THERM.RFO</t>
  </si>
  <si>
    <t>FEC.ktoe.BG.NFM.OTHER_NFM.OTH_PRODUCTION.THERM.NG_BIOGAS</t>
  </si>
  <si>
    <t>Metal production - Electric</t>
  </si>
  <si>
    <t>FEC.ktoe.BG.NFM.OTHER_NFM.OTH_PRODUCTION.ELEC.ELEC</t>
  </si>
  <si>
    <t>Metal processing  (metallurgy e.g. cast house, reheating)</t>
  </si>
  <si>
    <t>FEC.ktoe.BG.NFM.OTHER_NFM.OTH_PROCESSING.TOTAL.TOTAL</t>
  </si>
  <si>
    <t>Metal processing - Thermal</t>
  </si>
  <si>
    <t>FEC.ktoe.BG.NFM.OTHER_NFM.OTH_PROCESSING.THERM.TOTAL</t>
  </si>
  <si>
    <t>FEC.ktoe.BG.NFM.OTHER_NFM.OTH_PROCESSING.THERM.LPG</t>
  </si>
  <si>
    <t>FEC.ktoe.BG.NFM.OTHER_NFM.OTH_PROCESSING.THERM.DIESEL_LIQBIO</t>
  </si>
  <si>
    <t>FEC.ktoe.BG.NFM.OTHER_NFM.OTH_PROCESSING.THERM.RFO</t>
  </si>
  <si>
    <t>FEC.ktoe.BG.NFM.OTHER_NFM.OTH_PROCESSING.THERM.NG_BIOGAS</t>
  </si>
  <si>
    <t>Metal processing - Electric</t>
  </si>
  <si>
    <t>FEC.ktoe.BG.NFM.OTHER_NFM.OTH_PROCESSING.ELEC.ELEC</t>
  </si>
  <si>
    <t>Metal finishing</t>
  </si>
  <si>
    <t>Metal finishing - Thermal</t>
  </si>
  <si>
    <t>FEC.ktoe.BG.NFM.OTHER_NFM.OTH_FINISHING.THERM.TOTAL</t>
  </si>
  <si>
    <t>FEC.ktoe.BG.NFM.OTHER_NFM.OTH_FINISHING.THERM.LPG</t>
  </si>
  <si>
    <t>FEC.ktoe.BG.NFM.OTHER_NFM.OTH_FINISHING.THERM.DIESEL_LIQBIO</t>
  </si>
  <si>
    <t>FEC.ktoe.BG.NFM.OTHER_NFM.OTH_FINISHING.THERM.NG_BIOGAS</t>
  </si>
  <si>
    <t>Metal finishing - Steam</t>
  </si>
  <si>
    <t>FEC.ktoe.BG.NFM.OTHER_NFM.OTH_FINISHING_STEAM.TOTAL.TOTAL</t>
  </si>
  <si>
    <t>FEC.ktoe.BG.NFM.OTHER_NFM.OTH_FINISHING_STEAM.STEAM.SOLIDS</t>
  </si>
  <si>
    <t>FEC.ktoe.BG.NFM.OTHER_NFM.OTH_FINISHING_STEAM.STEAM.RFG</t>
  </si>
  <si>
    <t>FEC.ktoe.BG.NFM.OTHER_NFM.OTH_FINISHING_STEAM.STEAM.LPG</t>
  </si>
  <si>
    <t>FEC.ktoe.BG.NFM.OTHER_NFM.OTH_FINISHING_STEAM.STEAM.DIESEL_LIQBIO</t>
  </si>
  <si>
    <t>FEC.ktoe.BG.NFM.OTHER_NFM.OTH_FINISHING_STEAM.STEAM.RFO</t>
  </si>
  <si>
    <t>FEC.ktoe.BG.NFM.OTHER_NFM.OTH_FINISHING_STEAM.STEAM.OTHER</t>
  </si>
  <si>
    <t>FEC.ktoe.BG.NFM.OTHER_NFM.OTH_FINISHING_STEAM.STEAM.NG_BIOGAS</t>
  </si>
  <si>
    <t>FEC.ktoe.BG.NFM.OTHER_NFM.OTH_FINISHING_STEAM.STEAM.DERIVED</t>
  </si>
  <si>
    <t>FEC.ktoe.BG.NFM.OTHER_NFM.OTH_FINISHING_STEAM.STEAM.BIOMASS_WASTE</t>
  </si>
  <si>
    <t>FEC.ktoe.BG.NFM.OTHER_NFM.OTH_FINISHING_STEAM.STEAM.STEAM_DISTR</t>
  </si>
  <si>
    <t>Metal finishing - Electric</t>
  </si>
  <si>
    <t>FEC.ktoe.BG.NFM.OTHER_NFM.OTH_FINISHING.ELEC.ELEC</t>
  </si>
  <si>
    <t>UED.ktoe.BG.NFM.ALUMINA.TOTAL.TOTAL.TOTAL</t>
  </si>
  <si>
    <t>UED.ktoe.BG.NFM.ALUMINA.LIGHT.GENERIC.ELEC</t>
  </si>
  <si>
    <t>UED.ktoe.BG.NFM.ALUMINA.AIRCOMP.GENERIC.ELEC</t>
  </si>
  <si>
    <t>UED.ktoe.BG.NFM.ALUMINA.MOTOR.GENERIC.ELEC</t>
  </si>
  <si>
    <t>UED.ktoe.BG.NFM.ALUMINA.FANS.GENERIC.ELEC</t>
  </si>
  <si>
    <t>UED.ktoe.BG.NFM.ALUMINA.LOW_ENTH.TOTAL.TOTAL</t>
  </si>
  <si>
    <t>UED.ktoe.BG.NFM.ALUMINA.LOW_ENTH.THERM.DIESEL_LIQBIO</t>
  </si>
  <si>
    <t>UED.ktoe.BG.NFM.ALUMINA.LOW_ENTH.THERM.NG_BIOGAS</t>
  </si>
  <si>
    <t>UED.ktoe.BG.NFM.ALUMINA.LOW_ENTH.THERM.SOLAR_GEO</t>
  </si>
  <si>
    <t>UED.ktoe.BG.NFM.ALUMINA.LOW_ENTH.HP.AMBIENT</t>
  </si>
  <si>
    <t>UED.ktoe.BG.NFM.ALUMINA.LOW_ENTH.THERM.ELEC</t>
  </si>
  <si>
    <t>UED.ktoe.BG.NFM.ALUMINA.A_PRODUCTION.TOTAL.TOTAL</t>
  </si>
  <si>
    <t>UED.ktoe.BG.NFM.ALUMINA.A_PRODUCTION.STEAM.SOLIDS</t>
  </si>
  <si>
    <t>UED.ktoe.BG.NFM.ALUMINA.A_PRODUCTION.STEAM.RFG</t>
  </si>
  <si>
    <t>UED.ktoe.BG.NFM.ALUMINA.A_PRODUCTION.STEAM.LPG</t>
  </si>
  <si>
    <t>UED.ktoe.BG.NFM.ALUMINA.A_PRODUCTION.STEAM.DIESEL_LIQBIO</t>
  </si>
  <si>
    <t>UED.ktoe.BG.NFM.ALUMINA.A_PRODUCTION.STEAM.RFO</t>
  </si>
  <si>
    <t>UED.ktoe.BG.NFM.ALUMINA.A_PRODUCTION.STEAM.OTHER</t>
  </si>
  <si>
    <t>UED.ktoe.BG.NFM.ALUMINA.A_PRODUCTION.STEAM.NG_BIOGAS</t>
  </si>
  <si>
    <t>UED.ktoe.BG.NFM.ALUMINA.A_PRODUCTION.STEAM.DERIVED</t>
  </si>
  <si>
    <t>UED.ktoe.BG.NFM.ALUMINA.A_PRODUCTION.STEAM.BIOMASS_WASTE</t>
  </si>
  <si>
    <t>UED.ktoe.BG.NFM.ALUMINA.A_PRODUCTION.STEAM.STEAM_DISTR</t>
  </si>
  <si>
    <t>UED.ktoe.BG.NFM.ALUMINA.A_REFINING.TOTAL.TOTAL</t>
  </si>
  <si>
    <t>UED.ktoe.BG.NFM.ALUMINA.A_REFINING.THERM.LPG</t>
  </si>
  <si>
    <t>UED.ktoe.BG.NFM.ALUMINA.A_REFINING.THERM.DIESEL_LIQBIO</t>
  </si>
  <si>
    <t>UED.ktoe.BG.NFM.ALUMINA.A_REFINING.THERM.RFO</t>
  </si>
  <si>
    <t>UED.ktoe.BG.NFM.ALUMINA.A_REFINING.THERM.NG_BIOGAS</t>
  </si>
  <si>
    <t>UED.ktoe.BG.NFM.ALUMINA.A_REFINING.THERM.ELEC</t>
  </si>
  <si>
    <t>UED.ktoe.BG.NFM.PRIM_ALU.TOTAL.TOTAL.TOTAL</t>
  </si>
  <si>
    <t>UED.ktoe.BG.NFM.PRIM_ALU.LIGHT.GENERIC.ELEC</t>
  </si>
  <si>
    <t>UED.ktoe.BG.NFM.PRIM_ALU.AIRCOMP.GENERIC.ELEC</t>
  </si>
  <si>
    <t>UED.ktoe.BG.NFM.PRIM_ALU.MOTOR.GENERIC.ELEC</t>
  </si>
  <si>
    <t>UED.ktoe.BG.NFM.PRIM_ALU.FANS.GENERIC.ELEC</t>
  </si>
  <si>
    <t>UED.ktoe.BG.NFM.PRIM_ALU.LOW_ENTH.TOTAL.TOTAL</t>
  </si>
  <si>
    <t>UED.ktoe.BG.NFM.PRIM_ALU.LOW_ENTH.THERM.DIESEL_LIQBIO</t>
  </si>
  <si>
    <t>UED.ktoe.BG.NFM.PRIM_ALU.LOW_ENTH.THERM.NG_BIOGAS</t>
  </si>
  <si>
    <t>UED.ktoe.BG.NFM.PRIM_ALU.LOW_ENTH.THERM.SOLAR_GEO</t>
  </si>
  <si>
    <t>UED.ktoe.BG.NFM.PRIM_ALU.LOW_ENTH.HP.AMBIENT</t>
  </si>
  <si>
    <t>UED.ktoe.BG.NFM.PRIM_ALU.LOW_ENTH.THERM.ELEC</t>
  </si>
  <si>
    <t>UED.ktoe.BG.NFM.PRIM_ALU.SMELTING.ELEC.ELEC</t>
  </si>
  <si>
    <t>UED.ktoe.BG.NFM.PRIM_ALU.PROCESSING.TOTAL.TOTAL</t>
  </si>
  <si>
    <t>UED.ktoe.BG.NFM.PRIM_ALU.PROCESSING.THERM.TOTAL</t>
  </si>
  <si>
    <t>UED.ktoe.BG.NFM.PRIM_ALU.PROCESSING.THERM.LPG</t>
  </si>
  <si>
    <t>UED.ktoe.BG.NFM.PRIM_ALU.PROCESSING.THERM.DIESEL_LIQBIO</t>
  </si>
  <si>
    <t>UED.ktoe.BG.NFM.PRIM_ALU.PROCESSING.THERM.RFO</t>
  </si>
  <si>
    <t>UED.ktoe.BG.NFM.PRIM_ALU.PROCESSING.THERM.NG_BIOGAS</t>
  </si>
  <si>
    <t>UED.ktoe.BG.NFM.PRIM_ALU.PROCESSING.ELEC.ELEC</t>
  </si>
  <si>
    <t>UED.ktoe.BG.NFM.PRIM_ALU.FINISHING.THERM.TOTAL</t>
  </si>
  <si>
    <t>UED.ktoe.BG.NFM.PRIM_ALU.FINISHING.THERM.LPG</t>
  </si>
  <si>
    <t>UED.ktoe.BG.NFM.PRIM_ALU.FINISHING.THERM.DIESEL_LIQBIO</t>
  </si>
  <si>
    <t>UED.ktoe.BG.NFM.PRIM_ALU.FINISHING.THERM.NG_BIOGAS</t>
  </si>
  <si>
    <t>UED.ktoe.BG.NFM.PRIM_ALU.FINISHING_STEAM.TOTAL.TOTAL</t>
  </si>
  <si>
    <t>UED.ktoe.BG.NFM.PRIM_ALU.FINISHING_STEAM.STEAM.SOLIDS</t>
  </si>
  <si>
    <t>UED.ktoe.BG.NFM.PRIM_ALU.FINISHING_STEAM.STEAM.RFG</t>
  </si>
  <si>
    <t>UED.ktoe.BG.NFM.PRIM_ALU.FINISHING_STEAM.STEAM.LPG</t>
  </si>
  <si>
    <t>UED.ktoe.BG.NFM.PRIM_ALU.FINISHING_STEAM.STEAM.DIESEL_LIQBIO</t>
  </si>
  <si>
    <t>UED.ktoe.BG.NFM.PRIM_ALU.FINISHING_STEAM.STEAM.RFO</t>
  </si>
  <si>
    <t>UED.ktoe.BG.NFM.PRIM_ALU.FINISHING_STEAM.STEAM.OTHER</t>
  </si>
  <si>
    <t>UED.ktoe.BG.NFM.PRIM_ALU.FINISHING_STEAM.STEAM.NG_BIOGAS</t>
  </si>
  <si>
    <t>UED.ktoe.BG.NFM.PRIM_ALU.FINISHING_STEAM.STEAM.DERIVED</t>
  </si>
  <si>
    <t>UED.ktoe.BG.NFM.PRIM_ALU.FINISHING_STEAM.STEAM.BIOMASS_WASTE</t>
  </si>
  <si>
    <t>UED.ktoe.BG.NFM.PRIM_ALU.FINISHING_STEAM.STEAM.STEAM_DISTR</t>
  </si>
  <si>
    <t>UED.ktoe.BG.NFM.PRIM_ALU.FINISHING.ELEC.ELEC</t>
  </si>
  <si>
    <t>UED.ktoe.BG.NFM.SEC_ALU.TOTAL.TOTAL.TOTAL</t>
  </si>
  <si>
    <t>UED.ktoe.BG.NFM.SEC_ALU.LIGHT.GENERIC.ELEC</t>
  </si>
  <si>
    <t>UED.ktoe.BG.NFM.SEC_ALU.AIRCOMP.GENERIC.ELEC</t>
  </si>
  <si>
    <t>UED.ktoe.BG.NFM.SEC_ALU.MOTOR.GENERIC.ELEC</t>
  </si>
  <si>
    <t>UED.ktoe.BG.NFM.SEC_ALU.FANS.GENERIC.ELEC</t>
  </si>
  <si>
    <t>UED.ktoe.BG.NFM.SEC_ALU.LOW_ENTH.TOTAL.TOTAL</t>
  </si>
  <si>
    <t>UED.ktoe.BG.NFM.SEC_ALU.LOW_ENTH.THERM.DIESEL_LIQBIO</t>
  </si>
  <si>
    <t>UED.ktoe.BG.NFM.SEC_ALU.LOW_ENTH.THERM.NG_BIOGAS</t>
  </si>
  <si>
    <t>UED.ktoe.BG.NFM.SEC_ALU.LOW_ENTH.THERM.SOLAR_GEO</t>
  </si>
  <si>
    <t>UED.ktoe.BG.NFM.SEC_ALU.LOW_ENTH.HP.AMBIENT</t>
  </si>
  <si>
    <t>UED.ktoe.BG.NFM.SEC_ALU.LOW_ENTH.THERM.ELEC</t>
  </si>
  <si>
    <t>UED.ktoe.BG.NFM.SEC_ALU.SEC_REMELTING.TOTAL.TOTAL</t>
  </si>
  <si>
    <t>UED.ktoe.BG.NFM.SEC_ALU.SEC_REMELTING.THERM.TOTAL</t>
  </si>
  <si>
    <t>UED.ktoe.BG.NFM.SEC_ALU.SEC_REMELTING.THERM.LPG</t>
  </si>
  <si>
    <t>UED.ktoe.BG.NFM.SEC_ALU.SEC_REMELTING.THERM.DIESEL_LIQBIO</t>
  </si>
  <si>
    <t>UED.ktoe.BG.NFM.SEC_ALU.SEC_REMELTING.THERM.RFO</t>
  </si>
  <si>
    <t>UED.ktoe.BG.NFM.SEC_ALU.SEC_REMELTING.THERM.NG_BIOGAS</t>
  </si>
  <si>
    <t>UED.ktoe.BG.NFM.SEC_ALU.SEC_REMELTING.ELEC.ELEC</t>
  </si>
  <si>
    <t>UED.ktoe.BG.NFM.SEC_ALU.SEC_PROCESSING.TOTAL.TOTAL</t>
  </si>
  <si>
    <t>UED.ktoe.BG.NFM.SEC_ALU.SEC_PROCESSING.THERM.TOTAL</t>
  </si>
  <si>
    <t>UED.ktoe.BG.NFM.SEC_ALU.SEC_PROCESSING.THERM.LPG</t>
  </si>
  <si>
    <t>UED.ktoe.BG.NFM.SEC_ALU.SEC_PROCESSING.THERM.DIESEL_LIQBIO</t>
  </si>
  <si>
    <t>UED.ktoe.BG.NFM.SEC_ALU.SEC_PROCESSING.THERM.RFO</t>
  </si>
  <si>
    <t>UED.ktoe.BG.NFM.SEC_ALU.SEC_PROCESSING.THERM.NG_BIOGAS</t>
  </si>
  <si>
    <t>UED.ktoe.BG.NFM.SEC_ALU.SEC_PROCESSING.ELEC.ELEC</t>
  </si>
  <si>
    <t>UED.ktoe.BG.NFM.SEC_ALU.SEC_FINISHING.THERM.TOTAL</t>
  </si>
  <si>
    <t>UED.ktoe.BG.NFM.SEC_ALU.SEC_FINISHING.THERM.LPG</t>
  </si>
  <si>
    <t>UED.ktoe.BG.NFM.SEC_ALU.SEC_FINISHING.THERM.DIESEL_LIQBIO</t>
  </si>
  <si>
    <t>UED.ktoe.BG.NFM.SEC_ALU.SEC_FINISHING.THERM.NG_BIOGAS</t>
  </si>
  <si>
    <t>UED.ktoe.BG.NFM.SEC_ALU.SEC_FINISHING_STEAM.TOTAL.TOTAL</t>
  </si>
  <si>
    <t>UED.ktoe.BG.NFM.SEC_ALU.SEC_FINISHING_STEAM.STEAM.SOLIDS</t>
  </si>
  <si>
    <t>UED.ktoe.BG.NFM.SEC_ALU.SEC_FINISHING_STEAM.STEAM.RFG</t>
  </si>
  <si>
    <t>UED.ktoe.BG.NFM.SEC_ALU.SEC_FINISHING_STEAM.STEAM.LPG</t>
  </si>
  <si>
    <t>UED.ktoe.BG.NFM.SEC_ALU.SEC_FINISHING_STEAM.STEAM.DIESEL_LIQBIO</t>
  </si>
  <si>
    <t>UED.ktoe.BG.NFM.SEC_ALU.SEC_FINISHING_STEAM.STEAM.RFO</t>
  </si>
  <si>
    <t>UED.ktoe.BG.NFM.SEC_ALU.SEC_FINISHING_STEAM.STEAM.OTHER</t>
  </si>
  <si>
    <t>UED.ktoe.BG.NFM.SEC_ALU.SEC_FINISHING_STEAM.STEAM.NG_BIOGAS</t>
  </si>
  <si>
    <t>UED.ktoe.BG.NFM.SEC_ALU.SEC_FINISHING_STEAM.STEAM.DERIVED</t>
  </si>
  <si>
    <t>UED.ktoe.BG.NFM.SEC_ALU.SEC_FINISHING_STEAM.STEAM.BIOMASS_WASTE</t>
  </si>
  <si>
    <t>UED.ktoe.BG.NFM.SEC_ALU.SEC_FINISHING_STEAM.STEAM.STEAM_DISTR</t>
  </si>
  <si>
    <t>UED.ktoe.BG.NFM.SEC_ALU.SEC_FINISHING.ELEC.ELEC</t>
  </si>
  <si>
    <t>UED.ktoe.BG.NFM.OTHER_NFM.TOTAL.TOTAL.TOTAL</t>
  </si>
  <si>
    <t>UED.ktoe.BG.NFM.OTHER_NFM.LIGHT.GENERIC.ELEC</t>
  </si>
  <si>
    <t>UED.ktoe.BG.NFM.OTHER_NFM.AIRCOMP.GENERIC.ELEC</t>
  </si>
  <si>
    <t>UED.ktoe.BG.NFM.OTHER_NFM.MOTOR.GENERIC.ELEC</t>
  </si>
  <si>
    <t>UED.ktoe.BG.NFM.OTHER_NFM.FANS.GENERIC.ELEC</t>
  </si>
  <si>
    <t>UED.ktoe.BG.NFM.OTHER_NFM.LOW_ENTH.TOTAL.TOTAL</t>
  </si>
  <si>
    <t>UED.ktoe.BG.NFM.OTHER_NFM.LOW_ENTH.THERM.DIESEL_LIQBIO</t>
  </si>
  <si>
    <t>UED.ktoe.BG.NFM.OTHER_NFM.LOW_ENTH.THERM.NG_BIOGAS</t>
  </si>
  <si>
    <t>UED.ktoe.BG.NFM.OTHER_NFM.LOW_ENTH.THERM.SOLAR_GEO</t>
  </si>
  <si>
    <t>UED.ktoe.BG.NFM.OTHER_NFM.LOW_ENTH.HP.AMBIENT</t>
  </si>
  <si>
    <t>UED.ktoe.BG.NFM.OTHER_NFM.LOW_ENTH.THERM.ELEC</t>
  </si>
  <si>
    <t>UED.ktoe.BG.NFM.OTHER_NFM.OTH_PRODUCTION.TOTAL.TOTAL</t>
  </si>
  <si>
    <t>UED.ktoe.BG.NFM.OTHER_NFM.OTH_PRODUCTION.THERM.TOTAL</t>
  </si>
  <si>
    <t>UED.ktoe.BG.NFM.OTHER_NFM.OTH_PRODUCTION.THERM.SOLIDS</t>
  </si>
  <si>
    <t>UED.ktoe.BG.NFM.OTHER_NFM.OTH_PRODUCTION.THERM.LPG</t>
  </si>
  <si>
    <t>UED.ktoe.BG.NFM.OTHER_NFM.OTH_PRODUCTION.THERM.DIESEL_LIQBIO</t>
  </si>
  <si>
    <t>UED.ktoe.BG.NFM.OTHER_NFM.OTH_PRODUCTION.THERM.RFO</t>
  </si>
  <si>
    <t>UED.ktoe.BG.NFM.OTHER_NFM.OTH_PRODUCTION.THERM.NG_BIOGAS</t>
  </si>
  <si>
    <t>UED.ktoe.BG.NFM.OTHER_NFM.OTH_PRODUCTION.ELEC.ELEC</t>
  </si>
  <si>
    <t>UED.ktoe.BG.NFM.OTHER_NFM.OTH_PROCESSING.TOTAL.TOTAL</t>
  </si>
  <si>
    <t>UED.ktoe.BG.NFM.OTHER_NFM.OTH_PROCESSING.THERM.TOTAL</t>
  </si>
  <si>
    <t>UED.ktoe.BG.NFM.OTHER_NFM.OTH_PROCESSING.THERM.LPG</t>
  </si>
  <si>
    <t>UED.ktoe.BG.NFM.OTHER_NFM.OTH_PROCESSING.THERM.DIESEL_LIQBIO</t>
  </si>
  <si>
    <t>UED.ktoe.BG.NFM.OTHER_NFM.OTH_PROCESSING.THERM.RFO</t>
  </si>
  <si>
    <t>UED.ktoe.BG.NFM.OTHER_NFM.OTH_PROCESSING.THERM.NG_BIOGAS</t>
  </si>
  <si>
    <t>UED.ktoe.BG.NFM.OTHER_NFM.OTH_PROCESSING.ELEC.ELEC</t>
  </si>
  <si>
    <t>UED.ktoe.BG.NFM.OTHER_NFM.OTH_FINISHING.THERM.TOTAL</t>
  </si>
  <si>
    <t>UED.ktoe.BG.NFM.OTHER_NFM.OTH_FINISHING.THERM.LPG</t>
  </si>
  <si>
    <t>UED.ktoe.BG.NFM.OTHER_NFM.OTH_FINISHING.THERM.DIESEL_LIQBIO</t>
  </si>
  <si>
    <t>UED.ktoe.BG.NFM.OTHER_NFM.OTH_FINISHING.THERM.NG_BIOGAS</t>
  </si>
  <si>
    <t>UED.ktoe.BG.NFM.OTHER_NFM.OTH_FINISHING_STEAM.TOTAL.TOTAL</t>
  </si>
  <si>
    <t>UED.ktoe.BG.NFM.OTHER_NFM.OTH_FINISHING_STEAM.STEAM.SOLIDS</t>
  </si>
  <si>
    <t>UED.ktoe.BG.NFM.OTHER_NFM.OTH_FINISHING_STEAM.STEAM.RFG</t>
  </si>
  <si>
    <t>UED.ktoe.BG.NFM.OTHER_NFM.OTH_FINISHING_STEAM.STEAM.LPG</t>
  </si>
  <si>
    <t>UED.ktoe.BG.NFM.OTHER_NFM.OTH_FINISHING_STEAM.STEAM.DIESEL_LIQBIO</t>
  </si>
  <si>
    <t>UED.ktoe.BG.NFM.OTHER_NFM.OTH_FINISHING_STEAM.STEAM.RFO</t>
  </si>
  <si>
    <t>UED.ktoe.BG.NFM.OTHER_NFM.OTH_FINISHING_STEAM.STEAM.OTHER</t>
  </si>
  <si>
    <t>UED.ktoe.BG.NFM.OTHER_NFM.OTH_FINISHING_STEAM.STEAM.NG_BIOGAS</t>
  </si>
  <si>
    <t>UED.ktoe.BG.NFM.OTHER_NFM.OTH_FINISHING_STEAM.STEAM.DERIVED</t>
  </si>
  <si>
    <t>UED.ktoe.BG.NFM.OTHER_NFM.OTH_FINISHING_STEAM.STEAM.BIOMASS_WASTE</t>
  </si>
  <si>
    <t>UED.ktoe.BG.NFM.OTHER_NFM.OTH_FINISHING_STEAM.STEAM.STEAM_DISTR</t>
  </si>
  <si>
    <t>UED.ktoe.BG.NFM.OTHER_NFM.OTH_FINISHING.ELEC.ELEC</t>
  </si>
  <si>
    <t>FUEL_EMI.ktCO2.BG.NFM.ALUMINA.TOTAL.TOTAL.TOTAL</t>
  </si>
  <si>
    <t>FUEL_EMI.ktCO2.BG.NFM.ALUMINA.LIGHT.GENERIC.ELEC</t>
  </si>
  <si>
    <t>FUEL_EMI.ktCO2.BG.NFM.ALUMINA.AIRCOMP.GENERIC.ELEC</t>
  </si>
  <si>
    <t>FUEL_EMI.ktCO2.BG.NFM.ALUMINA.MOTOR.GENERIC.ELEC</t>
  </si>
  <si>
    <t>FUEL_EMI.ktCO2.BG.NFM.ALUMINA.FANS.GENERIC.ELEC</t>
  </si>
  <si>
    <t>FUEL_EMI.ktCO2.BG.NFM.ALUMINA.LOW_ENTH.TOTAL.TOTAL</t>
  </si>
  <si>
    <t>FUEL_EMI.ktCO2.BG.NFM.ALUMINA.LOW_ENTH.THERM.DIESEL_LIQBIO</t>
  </si>
  <si>
    <t>FUEL_EMI.ktCO2.BG.NFM.ALUMINA.LOW_ENTH.THERM.NG_BIOGAS</t>
  </si>
  <si>
    <t>FUEL_EMI.ktCO2.BG.NFM.ALUMINA.LOW_ENTH.THERM.SOLAR_GEO</t>
  </si>
  <si>
    <t>FUEL_EMI.ktCO2.BG.NFM.ALUMINA.LOW_ENTH.HP.AMBIENT</t>
  </si>
  <si>
    <t>FUEL_EMI.ktCO2.BG.NFM.ALUMINA.LOW_ENTH.THERM.ELEC</t>
  </si>
  <si>
    <t>FUEL_EMI.ktCO2.BG.NFM.ALUMINA.A_PRODUCTION.TOTAL.TOTAL</t>
  </si>
  <si>
    <t>FUEL_EMI.ktCO2.BG.NFM.ALUMINA.A_PRODUCTION.STEAM.SOLIDS</t>
  </si>
  <si>
    <t>FUEL_EMI.ktCO2.BG.NFM.ALUMINA.A_PRODUCTION.STEAM.RFG</t>
  </si>
  <si>
    <t>FUEL_EMI.ktCO2.BG.NFM.ALUMINA.A_PRODUCTION.STEAM.LPG</t>
  </si>
  <si>
    <t>FUEL_EMI.ktCO2.BG.NFM.ALUMINA.A_PRODUCTION.STEAM.DIESEL_LIQBIO</t>
  </si>
  <si>
    <t>FUEL_EMI.ktCO2.BG.NFM.ALUMINA.A_PRODUCTION.STEAM.RFO</t>
  </si>
  <si>
    <t>FUEL_EMI.ktCO2.BG.NFM.ALUMINA.A_PRODUCTION.STEAM.OTHER</t>
  </si>
  <si>
    <t>FUEL_EMI.ktCO2.BG.NFM.ALUMINA.A_PRODUCTION.STEAM.NG_BIOGAS</t>
  </si>
  <si>
    <t>FUEL_EMI.ktCO2.BG.NFM.ALUMINA.A_PRODUCTION.STEAM.DERIVED</t>
  </si>
  <si>
    <t>FUEL_EMI.ktCO2.BG.NFM.ALUMINA.A_PRODUCTION.STEAM.BIOMASS_WASTE</t>
  </si>
  <si>
    <t>FUEL_EMI.ktCO2.BG.NFM.ALUMINA.A_PRODUCTION.STEAM.STEAM_DISTR</t>
  </si>
  <si>
    <t>FUEL_EMI.ktCO2.BG.NFM.ALUMINA.A_REFINING.TOTAL.TOTAL</t>
  </si>
  <si>
    <t>FUEL_EMI.ktCO2.BG.NFM.ALUMINA.A_REFINING.THERM.LPG</t>
  </si>
  <si>
    <t>FUEL_EMI.ktCO2.BG.NFM.ALUMINA.A_REFINING.THERM.DIESEL_LIQBIO</t>
  </si>
  <si>
    <t>FUEL_EMI.ktCO2.BG.NFM.ALUMINA.A_REFINING.THERM.RFO</t>
  </si>
  <si>
    <t>FUEL_EMI.ktCO2.BG.NFM.ALUMINA.A_REFINING.THERM.NG_BIOGAS</t>
  </si>
  <si>
    <t>FUEL_EMI.ktCO2.BG.NFM.ALUMINA.A_REFINING.THERM.ELEC</t>
  </si>
  <si>
    <t>FUEL_EMI.ktCO2.BG.NFM.PRIM_ALU.LIGHT.GENERIC.ELEC</t>
  </si>
  <si>
    <t>FUEL_EMI.ktCO2.BG.NFM.PRIM_ALU.AIRCOMP.GENERIC.ELEC</t>
  </si>
  <si>
    <t>FUEL_EMI.ktCO2.BG.NFM.PRIM_ALU.MOTOR.GENERIC.ELEC</t>
  </si>
  <si>
    <t>FUEL_EMI.ktCO2.BG.NFM.PRIM_ALU.FANS.GENERIC.ELEC</t>
  </si>
  <si>
    <t>FUEL_EMI.ktCO2.BG.NFM.PRIM_ALU.LOW_ENTH.TOTAL.TOTAL</t>
  </si>
  <si>
    <t>FUEL_EMI.ktCO2.BG.NFM.PRIM_ALU.LOW_ENTH.THERM.DIESEL_LIQBIO</t>
  </si>
  <si>
    <t>FUEL_EMI.ktCO2.BG.NFM.PRIM_ALU.LOW_ENTH.THERM.NG_BIOGAS</t>
  </si>
  <si>
    <t>FUEL_EMI.ktCO2.BG.NFM.PRIM_ALU.LOW_ENTH.THERM.SOLAR_GEO</t>
  </si>
  <si>
    <t>FUEL_EMI.ktCO2.BG.NFM.PRIM_ALU.LOW_ENTH.HP.AMBIENT</t>
  </si>
  <si>
    <t>FUEL_EMI.ktCO2.BG.NFM.PRIM_ALU.LOW_ENTH.THERM.ELEC</t>
  </si>
  <si>
    <t>FUEL_EMI.ktCO2.BG.NFM.PRIM_ALU.SMELTING.ELEC.ELEC</t>
  </si>
  <si>
    <t>FUEL_EMI.ktCO2.BG.NFM.PRIM_ALU.PROCESSING.TOTAL.TOTAL</t>
  </si>
  <si>
    <t>FUEL_EMI.ktCO2.BG.NFM.PRIM_ALU.PROCESSING.THERM.TOTAL</t>
  </si>
  <si>
    <t>FUEL_EMI.ktCO2.BG.NFM.PRIM_ALU.PROCESSING.THERM.LPG</t>
  </si>
  <si>
    <t>FUEL_EMI.ktCO2.BG.NFM.PRIM_ALU.PROCESSING.THERM.DIESEL_LIQBIO</t>
  </si>
  <si>
    <t>FUEL_EMI.ktCO2.BG.NFM.PRIM_ALU.PROCESSING.THERM.RFO</t>
  </si>
  <si>
    <t>FUEL_EMI.ktCO2.BG.NFM.PRIM_ALU.PROCESSING.THERM.NG_BIOGAS</t>
  </si>
  <si>
    <t>FUEL_EMI.ktCO2.BG.NFM.PRIM_ALU.PROCESSING.ELEC.ELEC</t>
  </si>
  <si>
    <t>FUEL_EMI.ktCO2.BG.NFM.PRIM_ALU.FINISHING.THERM.TOTAL</t>
  </si>
  <si>
    <t>FUEL_EMI.ktCO2.BG.NFM.PRIM_ALU.FINISHING.THERM.LPG</t>
  </si>
  <si>
    <t>FUEL_EMI.ktCO2.BG.NFM.PRIM_ALU.FINISHING.THERM.DIESEL_LIQBIO</t>
  </si>
  <si>
    <t>FUEL_EMI.ktCO2.BG.NFM.PRIM_ALU.FINISHING.THERM.NG_BIOGAS</t>
  </si>
  <si>
    <t>FUEL_EMI.ktCO2.BG.NFM.PRIM_ALU.FINISHING_STEAM.TOTAL.TOTAL</t>
  </si>
  <si>
    <t>FUEL_EMI.ktCO2.BG.NFM.PRIM_ALU.FINISHING_STEAM.STEAM.SOLIDS</t>
  </si>
  <si>
    <t>FUEL_EMI.ktCO2.BG.NFM.PRIM_ALU.FINISHING_STEAM.STEAM.RFG</t>
  </si>
  <si>
    <t>FUEL_EMI.ktCO2.BG.NFM.PRIM_ALU.FINISHING_STEAM.STEAM.LPG</t>
  </si>
  <si>
    <t>FUEL_EMI.ktCO2.BG.NFM.PRIM_ALU.FINISHING_STEAM.STEAM.DIESEL_LIQBIO</t>
  </si>
  <si>
    <t>FUEL_EMI.ktCO2.BG.NFM.PRIM_ALU.FINISHING_STEAM.STEAM.RFO</t>
  </si>
  <si>
    <t>FUEL_EMI.ktCO2.BG.NFM.PRIM_ALU.FINISHING_STEAM.STEAM.OTHER</t>
  </si>
  <si>
    <t>FUEL_EMI.ktCO2.BG.NFM.PRIM_ALU.FINISHING_STEAM.STEAM.NG_BIOGAS</t>
  </si>
  <si>
    <t>FUEL_EMI.ktCO2.BG.NFM.PRIM_ALU.FINISHING_STEAM.STEAM.DERIVED</t>
  </si>
  <si>
    <t>FUEL_EMI.ktCO2.BG.NFM.PRIM_ALU.FINISHING_STEAM.STEAM.BIOMASS_WASTE</t>
  </si>
  <si>
    <t>FUEL_EMI.ktCO2.BG.NFM.PRIM_ALU.FINISHING_STEAM.STEAM.STEAM_DISTR</t>
  </si>
  <si>
    <t>FUEL_EMI.ktCO2.BG.NFM.PRIM_ALU.FINISHING.ELEC.ELEC</t>
  </si>
  <si>
    <t>PROCESS_EMI.ktCO2.BG.NFM.PRIM_ALU</t>
  </si>
  <si>
    <t>FUEL_EMI.ktCO2.BG.NFM.SEC_ALU.TOTAL.TOTAL.TOTAL</t>
  </si>
  <si>
    <t>FUEL_EMI.ktCO2.BG.NFM.SEC_ALU.LIGHT.GENERIC.ELEC</t>
  </si>
  <si>
    <t>FUEL_EMI.ktCO2.BG.NFM.SEC_ALU.AIRCOMP.GENERIC.ELEC</t>
  </si>
  <si>
    <t>FUEL_EMI.ktCO2.BG.NFM.SEC_ALU.MOTOR.GENERIC.ELEC</t>
  </si>
  <si>
    <t>FUEL_EMI.ktCO2.BG.NFM.SEC_ALU.FANS.GENERIC.ELEC</t>
  </si>
  <si>
    <t>FUEL_EMI.ktCO2.BG.NFM.SEC_ALU.LOW_ENTH.TOTAL.TOTAL</t>
  </si>
  <si>
    <t>FUEL_EMI.ktCO2.BG.NFM.SEC_ALU.LOW_ENTH.THERM.DIESEL_LIQBIO</t>
  </si>
  <si>
    <t>FUEL_EMI.ktCO2.BG.NFM.SEC_ALU.LOW_ENTH.THERM.NG_BIOGAS</t>
  </si>
  <si>
    <t>FUEL_EMI.ktCO2.BG.NFM.SEC_ALU.LOW_ENTH.THERM.SOLAR_GEO</t>
  </si>
  <si>
    <t>FUEL_EMI.ktCO2.BG.NFM.SEC_ALU.LOW_ENTH.HP.AMBIENT</t>
  </si>
  <si>
    <t>FUEL_EMI.ktCO2.BG.NFM.SEC_ALU.LOW_ENTH.THERM.ELEC</t>
  </si>
  <si>
    <t>FUEL_EMI.ktCO2.BG.NFM.SEC_ALU.SEC_REMELTING.TOTAL.TOTAL</t>
  </si>
  <si>
    <t>FUEL_EMI.ktCO2.BG.NFM.SEC_ALU.SEC_REMELTING.THERM.TOTAL</t>
  </si>
  <si>
    <t>FUEL_EMI.ktCO2.BG.NFM.SEC_ALU.SEC_REMELTING.THERM.LPG</t>
  </si>
  <si>
    <t>FUEL_EMI.ktCO2.BG.NFM.SEC_ALU.SEC_REMELTING.THERM.DIESEL_LIQBIO</t>
  </si>
  <si>
    <t>FUEL_EMI.ktCO2.BG.NFM.SEC_ALU.SEC_REMELTING.THERM.RFO</t>
  </si>
  <si>
    <t>FUEL_EMI.ktCO2.BG.NFM.SEC_ALU.SEC_REMELTING.THERM.NG_BIOGAS</t>
  </si>
  <si>
    <t>FUEL_EMI.ktCO2.BG.NFM.SEC_ALU.SEC_REMELTING.ELEC.ELEC</t>
  </si>
  <si>
    <t>FUEL_EMI.ktCO2.BG.NFM.SEC_ALU.SEC_PROCESSING.TOTAL.TOTAL</t>
  </si>
  <si>
    <t>FUEL_EMI.ktCO2.BG.NFM.SEC_ALU.SEC_PROCESSING.THERM.TOTAL</t>
  </si>
  <si>
    <t>FUEL_EMI.ktCO2.BG.NFM.SEC_ALU.SEC_PROCESSING.THERM.LPG</t>
  </si>
  <si>
    <t>FUEL_EMI.ktCO2.BG.NFM.SEC_ALU.SEC_PROCESSING.THERM.DIESEL_LIQBIO</t>
  </si>
  <si>
    <t>FUEL_EMI.ktCO2.BG.NFM.SEC_ALU.SEC_PROCESSING.THERM.RFO</t>
  </si>
  <si>
    <t>FUEL_EMI.ktCO2.BG.NFM.SEC_ALU.SEC_PROCESSING.THERM.NG_BIOGAS</t>
  </si>
  <si>
    <t>FUEL_EMI.ktCO2.BG.NFM.SEC_ALU.SEC_PROCESSING.ELEC.ELEC</t>
  </si>
  <si>
    <t>FUEL_EMI.ktCO2.BG.NFM.SEC_ALU.SEC_FINISHING.THERM.TOTAL</t>
  </si>
  <si>
    <t>FUEL_EMI.ktCO2.BG.NFM.SEC_ALU.SEC_FINISHING.THERM.LPG</t>
  </si>
  <si>
    <t>FUEL_EMI.ktCO2.BG.NFM.SEC_ALU.SEC_FINISHING.THERM.DIESEL_LIQBIO</t>
  </si>
  <si>
    <t>FUEL_EMI.ktCO2.BG.NFM.SEC_ALU.SEC_FINISHING.THERM.NG_BIOGAS</t>
  </si>
  <si>
    <t>FUEL_EMI.ktCO2.BG.NFM.SEC_ALU.SEC_FINISHING_STEAM.TOTAL.TOTAL</t>
  </si>
  <si>
    <t>FUEL_EMI.ktCO2.BG.NFM.SEC_ALU.SEC_FINISHING_STEAM.STEAM.SOLIDS</t>
  </si>
  <si>
    <t>FUEL_EMI.ktCO2.BG.NFM.SEC_ALU.SEC_FINISHING_STEAM.STEAM.RFG</t>
  </si>
  <si>
    <t>FUEL_EMI.ktCO2.BG.NFM.SEC_ALU.SEC_FINISHING_STEAM.STEAM.LPG</t>
  </si>
  <si>
    <t>FUEL_EMI.ktCO2.BG.NFM.SEC_ALU.SEC_FINISHING_STEAM.STEAM.DIESEL_LIQBIO</t>
  </si>
  <si>
    <t>FUEL_EMI.ktCO2.BG.NFM.SEC_ALU.SEC_FINISHING_STEAM.STEAM.RFO</t>
  </si>
  <si>
    <t>FUEL_EMI.ktCO2.BG.NFM.SEC_ALU.SEC_FINISHING_STEAM.STEAM.OTHER</t>
  </si>
  <si>
    <t>FUEL_EMI.ktCO2.BG.NFM.SEC_ALU.SEC_FINISHING_STEAM.STEAM.NG_BIOGAS</t>
  </si>
  <si>
    <t>FUEL_EMI.ktCO2.BG.NFM.SEC_ALU.SEC_FINISHING_STEAM.STEAM.DERIVED</t>
  </si>
  <si>
    <t>FUEL_EMI.ktCO2.BG.NFM.SEC_ALU.SEC_FINISHING_STEAM.STEAM.BIOMASS_WASTE</t>
  </si>
  <si>
    <t>FUEL_EMI.ktCO2.BG.NFM.SEC_ALU.SEC_FINISHING_STEAM.STEAM.STEAM_DISTR</t>
  </si>
  <si>
    <t>FUEL_EMI.ktCO2.BG.NFM.SEC_ALU.SEC_FINISHING.ELEC.ELEC</t>
  </si>
  <si>
    <t>FUEL_EMI.ktCO2.BG.NFM.OTHER_NFM.LIGHT.GENERIC.ELEC</t>
  </si>
  <si>
    <t>FUEL_EMI.ktCO2.BG.NFM.OTHER_NFM.AIRCOMP.GENERIC.ELEC</t>
  </si>
  <si>
    <t>FUEL_EMI.ktCO2.BG.NFM.OTHER_NFM.MOTOR.GENERIC.ELEC</t>
  </si>
  <si>
    <t>FUEL_EMI.ktCO2.BG.NFM.OTHER_NFM.FANS.GENERIC.ELEC</t>
  </si>
  <si>
    <t>FUEL_EMI.ktCO2.BG.NFM.OTHER_NFM.LOW_ENTH.TOTAL.TOTAL</t>
  </si>
  <si>
    <t>FUEL_EMI.ktCO2.BG.NFM.OTHER_NFM.LOW_ENTH.THERM.DIESEL_LIQBIO</t>
  </si>
  <si>
    <t>FUEL_EMI.ktCO2.BG.NFM.OTHER_NFM.LOW_ENTH.THERM.NG_BIOGAS</t>
  </si>
  <si>
    <t>FUEL_EMI.ktCO2.BG.NFM.OTHER_NFM.LOW_ENTH.THERM.SOLAR_GEO</t>
  </si>
  <si>
    <t>FUEL_EMI.ktCO2.BG.NFM.OTHER_NFM.LOW_ENTH.HP.AMBIENT</t>
  </si>
  <si>
    <t>FUEL_EMI.ktCO2.BG.NFM.OTHER_NFM.LOW_ENTH.THERM.ELEC</t>
  </si>
  <si>
    <t>FUEL_EMI.ktCO2.BG.NFM.OTHER_NFM.OTH_PRODUCTION.TOTAL.TOTAL</t>
  </si>
  <si>
    <t>FUEL_EMI.ktCO2.BG.NFM.OTHER_NFM.OTH_PRODUCTION.THERM.TOTAL</t>
  </si>
  <si>
    <t>FUEL_EMI.ktCO2.BG.NFM.OTHER_NFM.OTH_PRODUCTION.THERM.SOLIDS</t>
  </si>
  <si>
    <t>FUEL_EMI.ktCO2.BG.NFM.OTHER_NFM.OTH_PRODUCTION.THERM.LPG</t>
  </si>
  <si>
    <t>FUEL_EMI.ktCO2.BG.NFM.OTHER_NFM.OTH_PRODUCTION.THERM.DIESEL_LIQBIO</t>
  </si>
  <si>
    <t>FUEL_EMI.ktCO2.BG.NFM.OTHER_NFM.OTH_PRODUCTION.THERM.RFO</t>
  </si>
  <si>
    <t>FUEL_EMI.ktCO2.BG.NFM.OTHER_NFM.OTH_PRODUCTION.THERM.NG_BIOGAS</t>
  </si>
  <si>
    <t>FUEL_EMI.ktCO2.BG.NFM.OTHER_NFM.OTH_PRODUCTION.ELEC.ELEC</t>
  </si>
  <si>
    <t>FUEL_EMI.ktCO2.BG.NFM.OTHER_NFM.OTH_PROCESSING.TOTAL.TOTAL</t>
  </si>
  <si>
    <t>FUEL_EMI.ktCO2.BG.NFM.OTHER_NFM.OTH_PROCESSING.THERM.TOTAL</t>
  </si>
  <si>
    <t>FUEL_EMI.ktCO2.BG.NFM.OTHER_NFM.OTH_PROCESSING.THERM.LPG</t>
  </si>
  <si>
    <t>FUEL_EMI.ktCO2.BG.NFM.OTHER_NFM.OTH_PROCESSING.THERM.DIESEL_LIQBIO</t>
  </si>
  <si>
    <t>FUEL_EMI.ktCO2.BG.NFM.OTHER_NFM.OTH_PROCESSING.THERM.RFO</t>
  </si>
  <si>
    <t>FUEL_EMI.ktCO2.BG.NFM.OTHER_NFM.OTH_PROCESSING.THERM.NG_BIOGAS</t>
  </si>
  <si>
    <t>FUEL_EMI.ktCO2.BG.NFM.OTHER_NFM.OTH_PROCESSING.ELEC.ELEC</t>
  </si>
  <si>
    <t>FUEL_EMI.ktCO2.BG.NFM.OTHER_NFM.OTH_FINISHING.THERM.TOTAL</t>
  </si>
  <si>
    <t>FUEL_EMI.ktCO2.BG.NFM.OTHER_NFM.OTH_FINISHING.THERM.LPG</t>
  </si>
  <si>
    <t>FUEL_EMI.ktCO2.BG.NFM.OTHER_NFM.OTH_FINISHING.THERM.DIESEL_LIQBIO</t>
  </si>
  <si>
    <t>FUEL_EMI.ktCO2.BG.NFM.OTHER_NFM.OTH_FINISHING.THERM.NG_BIOGAS</t>
  </si>
  <si>
    <t>FUEL_EMI.ktCO2.BG.NFM.OTHER_NFM.OTH_FINISHING_STEAM.TOTAL.TOTAL</t>
  </si>
  <si>
    <t>FUEL_EMI.ktCO2.BG.NFM.OTHER_NFM.OTH_FINISHING_STEAM.STEAM.SOLIDS</t>
  </si>
  <si>
    <t>FUEL_EMI.ktCO2.BG.NFM.OTHER_NFM.OTH_FINISHING_STEAM.STEAM.RFG</t>
  </si>
  <si>
    <t>FUEL_EMI.ktCO2.BG.NFM.OTHER_NFM.OTH_FINISHING_STEAM.STEAM.LPG</t>
  </si>
  <si>
    <t>FUEL_EMI.ktCO2.BG.NFM.OTHER_NFM.OTH_FINISHING_STEAM.STEAM.DIESEL_LIQBIO</t>
  </si>
  <si>
    <t>FUEL_EMI.ktCO2.BG.NFM.OTHER_NFM.OTH_FINISHING_STEAM.STEAM.RFO</t>
  </si>
  <si>
    <t>FUEL_EMI.ktCO2.BG.NFM.OTHER_NFM.OTH_FINISHING_STEAM.STEAM.OTHER</t>
  </si>
  <si>
    <t>FUEL_EMI.ktCO2.BG.NFM.OTHER_NFM.OTH_FINISHING_STEAM.STEAM.NG_BIOGAS</t>
  </si>
  <si>
    <t>FUEL_EMI.ktCO2.BG.NFM.OTHER_NFM.OTH_FINISHING_STEAM.STEAM.DERIVED</t>
  </si>
  <si>
    <t>FUEL_EMI.ktCO2.BG.NFM.OTHER_NFM.OTH_FINISHING_STEAM.STEAM.BIOMASS_WASTE</t>
  </si>
  <si>
    <t>FUEL_EMI.ktCO2.BG.NFM.OTHER_NFM.OTH_FINISHING_STEAM.STEAM.STEAM_DISTR</t>
  </si>
  <si>
    <t>FUEL_EMI.ktCO2.BG.NFM.OTHER_NFM.OTH_FINISHING.ELEC.ELEC</t>
  </si>
  <si>
    <t>PROCESS_EMI.ktCO2.BG.NFM.OTHER_NFM</t>
  </si>
  <si>
    <t>Aluminium - primary production (without process emissions)</t>
  </si>
  <si>
    <t>Other non-ferrous metals (without process emissions)</t>
  </si>
  <si>
    <t>Basic and other chemicals</t>
  </si>
  <si>
    <t>VA.Meuro2015.BG.CHI.BASIC_CHEM</t>
  </si>
  <si>
    <t>VA.Meuro2015.BG.CHI.OTHER_CHEM</t>
  </si>
  <si>
    <t>VA.Meuro2015.BG.CHI.PHARM</t>
  </si>
  <si>
    <t>Basic chemicals (kt ethylene eq.)</t>
  </si>
  <si>
    <t>OUTPUT.kt.BG.CHI.BASIC_CHEM</t>
  </si>
  <si>
    <t>Other chemicals (kt ethylene eq.)</t>
  </si>
  <si>
    <t>OUTPUT.kt.BG.CHI.OTHER_CHEM</t>
  </si>
  <si>
    <t>Pharmaceutical products etc. (kt ethylene eq.)</t>
  </si>
  <si>
    <t>OUTPUT.kt.BG.CHI.PHARM</t>
  </si>
  <si>
    <t>CAP.kt.BG.CHI.BASIC_CHEM</t>
  </si>
  <si>
    <t>CAP.kt.BG.CHI.OTHER_CHEM</t>
  </si>
  <si>
    <t>CAP.kt.BG.CHI.PHARM</t>
  </si>
  <si>
    <t>NEWCAP.kt.BG.CHI.BASIC_CHEM</t>
  </si>
  <si>
    <t>NEWCAP.kt.BG.CHI.OTHER_CHEM</t>
  </si>
  <si>
    <t>NEWCAP.kt.BG.CHI.PHARM</t>
  </si>
  <si>
    <t>FEC.ktoe.BG.CHI.TOTAL.TOTAL.TOTAL.TOTAL</t>
  </si>
  <si>
    <t>FEC.ktoe.BG.CHI.TOTAL.TOTAL.TOTAL.SOLIDS</t>
  </si>
  <si>
    <t>FEC.ktoe.BG.CHI.TOTAL.TOTAL.TOTAL.RFG</t>
  </si>
  <si>
    <t>FEC.ktoe.BG.CHI.TOTAL.TOTAL.TOTAL.LPG</t>
  </si>
  <si>
    <t>FEC.ktoe.BG.CHI.TOTAL.TOTAL.TOTAL.DIESEL</t>
  </si>
  <si>
    <t>FEC.ktoe.BG.CHI.TOTAL.TOTAL.TOTAL.RFO</t>
  </si>
  <si>
    <t>FEC.ktoe.BG.CHI.TOTAL.TOTAL.TOTAL.OTHER</t>
  </si>
  <si>
    <t>FEC.ktoe.BG.CHI.TOTAL.TOTAL.TOTAL.NG</t>
  </si>
  <si>
    <t>FEC.ktoe.BG.CHI.TOTAL.TOTAL.TOTAL.DERIVED</t>
  </si>
  <si>
    <t>FEC.ktoe.BG.CHI.TOTAL.TOTAL.TOTAL.BIOMASS_WASTE</t>
  </si>
  <si>
    <t>FEC.ktoe.BG.CHI.TOTAL.TOTAL.TOTAL.BIOGAS</t>
  </si>
  <si>
    <t>FEC.ktoe.BG.CHI.TOTAL.TOTAL.TOTAL.LIQBIO</t>
  </si>
  <si>
    <t>FEC.ktoe.BG.CHI.TOTAL.TOTAL.TOTAL.SOLAR</t>
  </si>
  <si>
    <t>FEC.ktoe.BG.CHI.TOTAL.TOTAL.TOTAL.GEO</t>
  </si>
  <si>
    <t>FEC.ktoe.BG.CHI.TOTAL.TOTAL.TOTAL.AMBIENT</t>
  </si>
  <si>
    <t>FEC.ktoe.BG.CHI.TOTAL.TOTAL.TOTAL.STEAM_DISTR</t>
  </si>
  <si>
    <t>FEC.ktoe.BG.CHI.TOTAL.TOTAL.TOTAL.ELEC</t>
  </si>
  <si>
    <t>Non-energy use in the Chemical industry (ktoe)</t>
  </si>
  <si>
    <t>NONENERGY.ktoe.BG.CHI.TOTAL.TOTAL.TOTAL.TOTAL</t>
  </si>
  <si>
    <t>NONENERGY.ktoe.BG.CHI.TOTAL.TOTAL.TOTAL.SOLIDS</t>
  </si>
  <si>
    <t>NONENERGY.ktoe.BG.CHI.TOTAL.TOTAL.TOTAL.RFG</t>
  </si>
  <si>
    <t>NONENERGY.ktoe.BG.CHI.TOTAL.TOTAL.TOTAL.LPG</t>
  </si>
  <si>
    <t>NONENERGY.ktoe.BG.CHI.TOTAL.TOTAL.TOTAL.DIESEL</t>
  </si>
  <si>
    <t>NONENERGY.ktoe.BG.CHI.TOTAL.TOTAL.TOTAL.RFO</t>
  </si>
  <si>
    <t>NONENERGY.ktoe.BG.CHI.TOTAL.TOTAL.TOTAL.OTHER</t>
  </si>
  <si>
    <t>NONENERGY.ktoe.BG.CHI.TOTAL.TOTAL.TOTAL.NAPHTHA</t>
  </si>
  <si>
    <t>NONENERGY.ktoe.BG.CHI.TOTAL.TOTAL.TOTAL.NG_BIOGAS</t>
  </si>
  <si>
    <t>NONENERGY.ktoe.BG.CHI.TOTAL.TOTAL.TOTAL.DERIVED</t>
  </si>
  <si>
    <t>NONENERGY.ktoe.BG.CHI.TOTAL.TOTAL.TOTAL.BIOMASS_WASTE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</si>
  <si>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</si>
  <si>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</si>
  <si>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</si>
  <si>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</si>
  <si>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</si>
  <si>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FEC.ktoe.BG.CHI.BASIC_CHEM.LIGHT.GENERIC.ELEC</t>
  </si>
  <si>
    <t>FEC.ktoe.BG.CHI.BASIC_CHEM.AIRCOMP.GENERIC.ELEC</t>
  </si>
  <si>
    <t>FEC.ktoe.BG.CHI.BASIC_CHEM.MOTOR.GENERIC.ELEC</t>
  </si>
  <si>
    <t>FEC.ktoe.BG.CHI.BASIC_CHEM.FANS.GENERIC.ELEC</t>
  </si>
  <si>
    <t>FEC.ktoe.BG.CHI.BASIC_CHEM.LOW_ENTH.TOTAL.TOTAL</t>
  </si>
  <si>
    <t>FEC.ktoe.BG.CHI.BASIC_CHEM.LOW_ENTH.THERM.DIESEL_LIQBIO</t>
  </si>
  <si>
    <t>FEC.ktoe.BG.CHI.BASIC_CHEM.LOW_ENTH.THERM.NG_BIOGAS</t>
  </si>
  <si>
    <t>FEC.ktoe.BG.CHI.BASIC_CHEM.LOW_ENTH.THERM.SOLAR_GEO</t>
  </si>
  <si>
    <t>FEC.ktoe.BG.CHI.BASIC_CHEM.LOW_ENTH.HP.AMBIENT</t>
  </si>
  <si>
    <t>FEC.ktoe.BG.CHI.BASIC_CHEM.LOW_ENTH.THERM.ELEC</t>
  </si>
  <si>
    <t>Chemicals: Feedstock (energy used as raw material)</t>
  </si>
  <si>
    <t>Chemicals: Steam processing</t>
  </si>
  <si>
    <t>FEC.ktoe.BG.CHI.BASIC_CHEM.PROCESSING.TOTAL.TOTAL</t>
  </si>
  <si>
    <t>FEC.ktoe.BG.CHI.BASIC_CHEM.PROCESSING.STEAM.SOLIDS</t>
  </si>
  <si>
    <t>FEC.ktoe.BG.CHI.BASIC_CHEM.PROCESSING.STEAM.RFG</t>
  </si>
  <si>
    <t>FEC.ktoe.BG.CHI.BASIC_CHEM.PROCESSING.STEAM.LPG</t>
  </si>
  <si>
    <t>FEC.ktoe.BG.CHI.BASIC_CHEM.PROCESSING.STEAM.DIESEL_LIQBIO</t>
  </si>
  <si>
    <t>FEC.ktoe.BG.CHI.BASIC_CHEM.PROCESSING.STEAM.RFO</t>
  </si>
  <si>
    <t>FEC.ktoe.BG.CHI.BASIC_CHEM.PROCESSING.STEAM.OTHER</t>
  </si>
  <si>
    <t>FEC.ktoe.BG.CHI.BASIC_CHEM.PROCESSING.STEAM.NG_BIOGAS</t>
  </si>
  <si>
    <t>FEC.ktoe.BG.CHI.BASIC_CHEM.PROCESSING.STEAM.DERIVED</t>
  </si>
  <si>
    <t>FEC.ktoe.BG.CHI.BASIC_CHEM.PROCESSING.STEAM.BIOMASS_WASTE</t>
  </si>
  <si>
    <t>FEC.ktoe.BG.CHI.BASIC_CHEM.PROCESSING.STEAM.STEAM_DISTR</t>
  </si>
  <si>
    <t>Chemicals: Furnaces</t>
  </si>
  <si>
    <t>FEC.ktoe.BG.CHI.BASIC_CHEM.PROC_HEAT.TOTAL.TOTAL</t>
  </si>
  <si>
    <t>Chemicals: Furnaces - Thermal</t>
  </si>
  <si>
    <t>FEC.ktoe.BG.CHI.BASIC_CHEM.PROC_HEAT.THERM.TOTAL</t>
  </si>
  <si>
    <t>FEC.ktoe.BG.CHI.BASIC_CHEM.PROC_HEAT.THERM.SOLIDS</t>
  </si>
  <si>
    <t>FEC.ktoe.BG.CHI.BASIC_CHEM.PROC_HEAT.THERM.LPG</t>
  </si>
  <si>
    <t>FEC.ktoe.BG.CHI.BASIC_CHEM.PROC_HEAT.THERM.DIESEL_LIQBIO</t>
  </si>
  <si>
    <t>FEC.ktoe.BG.CHI.BASIC_CHEM.PROC_HEAT.THERM.RFO</t>
  </si>
  <si>
    <t>FEC.ktoe.BG.CHI.BASIC_CHEM.PROC_HEAT.THERM.NG_BIOGAS</t>
  </si>
  <si>
    <t>Chemicals: Furnaces - Electric</t>
  </si>
  <si>
    <t>FEC.ktoe.BG.CHI.BASIC_CHEM.PROC_HEAT.ELEC.ELEC</t>
  </si>
  <si>
    <t>Chemicals: Process cooling</t>
  </si>
  <si>
    <t>Chemicals: Process cooling - Natural gas and biogas</t>
  </si>
  <si>
    <t>FEC.ktoe.BG.CHI.BASIC_CHEM.PROC_COOL.THERM.NG_BIOGAS</t>
  </si>
  <si>
    <t>Chemicals: Process cooling - Steam</t>
  </si>
  <si>
    <t>FEC.ktoe.BG.CHI.BASIC_CHEM.PROC_COOL_STEAM.TOTAL.TOTAL</t>
  </si>
  <si>
    <t>FEC.ktoe.BG.CHI.BASIC_CHEM.PROC_COOL_STEAM.STEAM.SOLIDS</t>
  </si>
  <si>
    <t>FEC.ktoe.BG.CHI.BASIC_CHEM.PROC_COOL_STEAM.STEAM.RFG</t>
  </si>
  <si>
    <t>FEC.ktoe.BG.CHI.BASIC_CHEM.PROC_COOL_STEAM.STEAM.LPG</t>
  </si>
  <si>
    <t>FEC.ktoe.BG.CHI.BASIC_CHEM.PROC_COOL_STEAM.STEAM.DIESEL_LIQBIO</t>
  </si>
  <si>
    <t>FEC.ktoe.BG.CHI.BASIC_CHEM.PROC_COOL_STEAM.STEAM.RFO</t>
  </si>
  <si>
    <t>FEC.ktoe.BG.CHI.BASIC_CHEM.PROC_COOL_STEAM.STEAM.OTHER</t>
  </si>
  <si>
    <t>FEC.ktoe.BG.CHI.BASIC_CHEM.PROC_COOL_STEAM.STEAM.NG_BIOGAS</t>
  </si>
  <si>
    <t>FEC.ktoe.BG.CHI.BASIC_CHEM.PROC_COOL_STEAM.STEAM.DERIVED</t>
  </si>
  <si>
    <t>FEC.ktoe.BG.CHI.BASIC_CHEM.PROC_COOL_STEAM.STEAM.BIOMASS_WASTE</t>
  </si>
  <si>
    <t>FEC.ktoe.BG.CHI.BASIC_CHEM.PROC_COOL_STEAM.STEAM.STEAM_DISTR</t>
  </si>
  <si>
    <t>Chemicals: Process cooling - Electric</t>
  </si>
  <si>
    <t>FEC.ktoe.BG.CHI.BASIC_CHEM.PROC_COOL.ELEC.ELEC</t>
  </si>
  <si>
    <t>Chemicals: Generic electric process</t>
  </si>
  <si>
    <t>FEC.ktoe.BG.CHI.BASIC_CHEM.GENERIC.MECH.ELEC</t>
  </si>
  <si>
    <t>FEC.ktoe.BG.CHI.OTHER_CHEM.TOTAL.TOTAL.TOTAL</t>
  </si>
  <si>
    <t>FEC.ktoe.BG.CHI.OTHER_CHEM.LIGHT.GENERIC.ELEC</t>
  </si>
  <si>
    <t>FEC.ktoe.BG.CHI.OTHER_CHEM.AIRCOMP.GENERIC.ELEC</t>
  </si>
  <si>
    <t>FEC.ktoe.BG.CHI.OTHER_CHEM.MOTOR.GENERIC.ELEC</t>
  </si>
  <si>
    <t>FEC.ktoe.BG.CHI.OTHER_CHEM.FANS.GENERIC.ELEC</t>
  </si>
  <si>
    <t>FEC.ktoe.BG.CHI.OTHER_CHEM.LOW_ENTH.TOTAL.TOTAL</t>
  </si>
  <si>
    <t>FEC.ktoe.BG.CHI.OTHER_CHEM.LOW_ENTH.THERM.DIESEL_LIQBIO</t>
  </si>
  <si>
    <t>FEC.ktoe.BG.CHI.OTHER_CHEM.LOW_ENTH.THERM.NG_BIOGAS</t>
  </si>
  <si>
    <t>FEC.ktoe.BG.CHI.OTHER_CHEM.LOW_ENTH.THERM.SOLAR_GEO</t>
  </si>
  <si>
    <t>FEC.ktoe.BG.CHI.OTHER_CHEM.LOW_ENTH.HP.AMBIENT</t>
  </si>
  <si>
    <t>FEC.ktoe.BG.CHI.OTHER_CHEM.LOW_ENTH.THERM.ELEC</t>
  </si>
  <si>
    <t>Chemicals: High-enthalpy heat processing</t>
  </si>
  <si>
    <t>High-enthalpy heat processing - Steam</t>
  </si>
  <si>
    <t>FEC.ktoe.BG.CHI.OTHER_CHEM.PROCESSING_STEAM.TOTAL.TOTAL</t>
  </si>
  <si>
    <t>FEC.ktoe.BG.CHI.OTHER_CHEM.PROCESSING_STEAM.STEAM.SOLIDS</t>
  </si>
  <si>
    <t>FEC.ktoe.BG.CHI.OTHER_CHEM.PROCESSING_STEAM.STEAM.RFG</t>
  </si>
  <si>
    <t>FEC.ktoe.BG.CHI.OTHER_CHEM.PROCESSING_STEAM.STEAM.LPG</t>
  </si>
  <si>
    <t>FEC.ktoe.BG.CHI.OTHER_CHEM.PROCESSING_STEAM.STEAM.DIESEL_LIQBIO</t>
  </si>
  <si>
    <t>FEC.ktoe.BG.CHI.OTHER_CHEM.PROCESSING_STEAM.STEAM.RFO</t>
  </si>
  <si>
    <t>FEC.ktoe.BG.CHI.OTHER_CHEM.PROCESSING_STEAM.STEAM.OTHER</t>
  </si>
  <si>
    <t>FEC.ktoe.BG.CHI.OTHER_CHEM.PROCESSING_STEAM.STEAM.NG_BIOGAS</t>
  </si>
  <si>
    <t>FEC.ktoe.BG.CHI.OTHER_CHEM.PROCESSING_STEAM.STEAM.DERIVED</t>
  </si>
  <si>
    <t>FEC.ktoe.BG.CHI.OTHER_CHEM.PROCESSING_STEAM.STEAM.BIOMASS_WASTE</t>
  </si>
  <si>
    <t>FEC.ktoe.BG.CHI.OTHER_CHEM.PROCESSING_STEAM.STEAM.STEAM_DISTR</t>
  </si>
  <si>
    <t>High-enthalpy heat processing - Electric (microwave)</t>
  </si>
  <si>
    <t>FEC.ktoe.BG.CHI.OTHER_CHEM.PROCESSING.MICROW.ELEC</t>
  </si>
  <si>
    <t>FEC.ktoe.BG.CHI.OTHER_CHEM.PROC_HEAT.TOTAL.TOTAL</t>
  </si>
  <si>
    <t>FEC.ktoe.BG.CHI.OTHER_CHEM.PROC_HEAT.THERM.TOTAL</t>
  </si>
  <si>
    <t>FEC.ktoe.BG.CHI.OTHER_CHEM.PROC_HEAT.THERM.SOLIDS</t>
  </si>
  <si>
    <t>FEC.ktoe.BG.CHI.OTHER_CHEM.PROC_HEAT.THERM.LPG</t>
  </si>
  <si>
    <t>FEC.ktoe.BG.CHI.OTHER_CHEM.PROC_HEAT.THERM.DIESEL_LIQBIO</t>
  </si>
  <si>
    <t>FEC.ktoe.BG.CHI.OTHER_CHEM.PROC_HEAT.THERM.RFO</t>
  </si>
  <si>
    <t>FEC.ktoe.BG.CHI.OTHER_CHEM.PROC_HEAT.THERM.NG_BIOGAS</t>
  </si>
  <si>
    <t>FEC.ktoe.BG.CHI.OTHER_CHEM.PROC_HEAT.ELEC.ELEC</t>
  </si>
  <si>
    <t>FEC.ktoe.BG.CHI.OTHER_CHEM.PROC_COOL.THERM.NG_BIOGAS</t>
  </si>
  <si>
    <t>FEC.ktoe.BG.CHI.OTHER_CHEM.PROC_COOL_STEAM.TOTAL.TOTAL</t>
  </si>
  <si>
    <t>FEC.ktoe.BG.CHI.OTHER_CHEM.PROC_COOL_STEAM.STEAM.SOLIDS</t>
  </si>
  <si>
    <t>FEC.ktoe.BG.CHI.OTHER_CHEM.PROC_COOL_STEAM.STEAM.RFG</t>
  </si>
  <si>
    <t>FEC.ktoe.BG.CHI.OTHER_CHEM.PROC_COOL_STEAM.STEAM.LPG</t>
  </si>
  <si>
    <t>FEC.ktoe.BG.CHI.OTHER_CHEM.PROC_COOL_STEAM.STEAM.DIESEL_LIQBIO</t>
  </si>
  <si>
    <t>FEC.ktoe.BG.CHI.OTHER_CHEM.PROC_COOL_STEAM.STEAM.RFO</t>
  </si>
  <si>
    <t>FEC.ktoe.BG.CHI.OTHER_CHEM.PROC_COOL_STEAM.STEAM.OTHER</t>
  </si>
  <si>
    <t>FEC.ktoe.BG.CHI.OTHER_CHEM.PROC_COOL_STEAM.STEAM.NG_BIOGAS</t>
  </si>
  <si>
    <t>FEC.ktoe.BG.CHI.OTHER_CHEM.PROC_COOL_STEAM.STEAM.DERIVED</t>
  </si>
  <si>
    <t>FEC.ktoe.BG.CHI.OTHER_CHEM.PROC_COOL_STEAM.STEAM.BIOMASS_WASTE</t>
  </si>
  <si>
    <t>FEC.ktoe.BG.CHI.OTHER_CHEM.PROC_COOL_STEAM.STEAM.STEAM_DISTR</t>
  </si>
  <si>
    <t>FEC.ktoe.BG.CHI.OTHER_CHEM.PROC_COOL.ELEC.ELEC</t>
  </si>
  <si>
    <t>FEC.ktoe.BG.CHI.OTHER_CHEM.GENERIC.MECH.ELEC</t>
  </si>
  <si>
    <t>FEC.ktoe.BG.CHI.PHARM.TOTAL.TOTAL.TOTAL</t>
  </si>
  <si>
    <t>FEC.ktoe.BG.CHI.PHARM.LIGHT.GENERIC.ELEC</t>
  </si>
  <si>
    <t>FEC.ktoe.BG.CHI.PHARM.AIRCOMP.GENERIC.ELEC</t>
  </si>
  <si>
    <t>FEC.ktoe.BG.CHI.PHARM.MOTOR.GENERIC.ELEC</t>
  </si>
  <si>
    <t>FEC.ktoe.BG.CHI.PHARM.FANS.GENERIC.ELEC</t>
  </si>
  <si>
    <t>FEC.ktoe.BG.CHI.PHARM.LOW_ENTH.TOTAL.TOTAL</t>
  </si>
  <si>
    <t>FEC.ktoe.BG.CHI.PHARM.LOW_ENTH.THERM.DIESEL_LIQBIO</t>
  </si>
  <si>
    <t>FEC.ktoe.BG.CHI.PHARM.LOW_ENTH.THERM.NG_BIOGAS</t>
  </si>
  <si>
    <t>FEC.ktoe.BG.CHI.PHARM.LOW_ENTH.THERM.SOLAR_GEO</t>
  </si>
  <si>
    <t>FEC.ktoe.BG.CHI.PHARM.LOW_ENTH.HP.AMBIENT</t>
  </si>
  <si>
    <t>FEC.ktoe.BG.CHI.PHARM.LOW_ENTH.THERM.ELEC</t>
  </si>
  <si>
    <t>FEC.ktoe.BG.CHI.PHARM.PROCESSING_STEAM.TOTAL.TOTAL</t>
  </si>
  <si>
    <t>FEC.ktoe.BG.CHI.PHARM.PROCESSING_STEAM.STEAM.SOLIDS</t>
  </si>
  <si>
    <t>FEC.ktoe.BG.CHI.PHARM.PROCESSING_STEAM.STEAM.RFG</t>
  </si>
  <si>
    <t>FEC.ktoe.BG.CHI.PHARM.PROCESSING_STEAM.STEAM.LPG</t>
  </si>
  <si>
    <t>FEC.ktoe.BG.CHI.PHARM.PROCESSING_STEAM.STEAM.DIESEL_LIQBIO</t>
  </si>
  <si>
    <t>FEC.ktoe.BG.CHI.PHARM.PROCESSING_STEAM.STEAM.RFO</t>
  </si>
  <si>
    <t>FEC.ktoe.BG.CHI.PHARM.PROCESSING_STEAM.STEAM.OTHER</t>
  </si>
  <si>
    <t>FEC.ktoe.BG.CHI.PHARM.PROCESSING_STEAM.STEAM.NG_BIOGAS</t>
  </si>
  <si>
    <t>FEC.ktoe.BG.CHI.PHARM.PROCESSING_STEAM.STEAM.DERIVED</t>
  </si>
  <si>
    <t>FEC.ktoe.BG.CHI.PHARM.PROCESSING_STEAM.STEAM.BIOMASS_WASTE</t>
  </si>
  <si>
    <t>FEC.ktoe.BG.CHI.PHARM.PROCESSING_STEAM.STEAM.STEAM_DISTR</t>
  </si>
  <si>
    <t>FEC.ktoe.BG.CHI.PHARM.PROCESSING.MICROW.ELEC</t>
  </si>
  <si>
    <t>FEC.ktoe.BG.CHI.PHARM.PROC_HEAT.TOTAL.TOTAL</t>
  </si>
  <si>
    <t>FEC.ktoe.BG.CHI.PHARM.PROC_HEAT.THERM.TOTAL</t>
  </si>
  <si>
    <t>FEC.ktoe.BG.CHI.PHARM.PROC_HEAT.THERM.SOLIDS</t>
  </si>
  <si>
    <t>FEC.ktoe.BG.CHI.PHARM.PROC_HEAT.THERM.LPG</t>
  </si>
  <si>
    <t>FEC.ktoe.BG.CHI.PHARM.PROC_HEAT.THERM.DIESEL_LIQBIO</t>
  </si>
  <si>
    <t>FEC.ktoe.BG.CHI.PHARM.PROC_HEAT.THERM.RFO</t>
  </si>
  <si>
    <t>FEC.ktoe.BG.CHI.PHARM.PROC_HEAT.THERM.NG_BIOGAS</t>
  </si>
  <si>
    <t>FEC.ktoe.BG.CHI.PHARM.PROC_HEAT.ELEC.ELEC</t>
  </si>
  <si>
    <t>FEC.ktoe.BG.CHI.PHARM.PROC_COOL.THERM.NG_BIOGAS</t>
  </si>
  <si>
    <t>FEC.ktoe.BG.CHI.PHARM.PROC_COOL_STEAM.TOTAL.TOTAL</t>
  </si>
  <si>
    <t>FEC.ktoe.BG.CHI.PHARM.PROC_COOL_STEAM.STEAM.SOLIDS</t>
  </si>
  <si>
    <t>FEC.ktoe.BG.CHI.PHARM.PROC_COOL_STEAM.STEAM.RFG</t>
  </si>
  <si>
    <t>FEC.ktoe.BG.CHI.PHARM.PROC_COOL_STEAM.STEAM.LPG</t>
  </si>
  <si>
    <t>FEC.ktoe.BG.CHI.PHARM.PROC_COOL_STEAM.STEAM.DIESEL_LIQBIO</t>
  </si>
  <si>
    <t>FEC.ktoe.BG.CHI.PHARM.PROC_COOL_STEAM.STEAM.RFO</t>
  </si>
  <si>
    <t>FEC.ktoe.BG.CHI.PHARM.PROC_COOL_STEAM.STEAM.OTHER</t>
  </si>
  <si>
    <t>FEC.ktoe.BG.CHI.PHARM.PROC_COOL_STEAM.STEAM.NG_BIOGAS</t>
  </si>
  <si>
    <t>FEC.ktoe.BG.CHI.PHARM.PROC_COOL_STEAM.STEAM.DERIVED</t>
  </si>
  <si>
    <t>FEC.ktoe.BG.CHI.PHARM.PROC_COOL_STEAM.STEAM.BIOMASS_WASTE</t>
  </si>
  <si>
    <t>FEC.ktoe.BG.CHI.PHARM.PROC_COOL_STEAM.STEAM.STEAM_DISTR</t>
  </si>
  <si>
    <t>FEC.ktoe.BG.CHI.PHARM.PROC_COOL.ELEC.ELEC</t>
  </si>
  <si>
    <t>FEC.ktoe.BG.CHI.PHARM.GENERIC.MECH.ELEC</t>
  </si>
  <si>
    <t>Chemicals: Process cooling - Natural gas</t>
  </si>
  <si>
    <t>UED.ktoe.BG.CHI.BASIC_CHEM.LIGHT.GENERIC.ELEC</t>
  </si>
  <si>
    <t>UED.ktoe.BG.CHI.BASIC_CHEM.AIRCOMP.GENERIC.ELEC</t>
  </si>
  <si>
    <t>UED.ktoe.BG.CHI.BASIC_CHEM.MOTOR.GENERIC.ELEC</t>
  </si>
  <si>
    <t>UED.ktoe.BG.CHI.BASIC_CHEM.FANS.GENERIC.ELEC</t>
  </si>
  <si>
    <t>UED.ktoe.BG.CHI.BASIC_CHEM.LOW_ENTH.TOTAL.TOTAL</t>
  </si>
  <si>
    <t>UED.ktoe.BG.CHI.BASIC_CHEM.LOW_ENTH.THERM.DIESEL_LIQBIO</t>
  </si>
  <si>
    <t>UED.ktoe.BG.CHI.BASIC_CHEM.LOW_ENTH.THERM.NG_BIOGAS</t>
  </si>
  <si>
    <t>UED.ktoe.BG.CHI.BASIC_CHEM.LOW_ENTH.THERM.SOLAR_GEO</t>
  </si>
  <si>
    <t>UED.ktoe.BG.CHI.BASIC_CHEM.LOW_ENTH.HP.AMBIENT</t>
  </si>
  <si>
    <t>UED.ktoe.BG.CHI.BASIC_CHEM.LOW_ENTH.THERM.ELEC</t>
  </si>
  <si>
    <t>UED.ktoe.BG.CHI.BASIC_CHEM.PROCESSING.TOTAL.TOTAL</t>
  </si>
  <si>
    <t>UED.ktoe.BG.CHI.BASIC_CHEM.PROCESSING.STEAM.SOLIDS</t>
  </si>
  <si>
    <t>UED.ktoe.BG.CHI.BASIC_CHEM.PROCESSING.STEAM.RFG</t>
  </si>
  <si>
    <t>UED.ktoe.BG.CHI.BASIC_CHEM.PROCESSING.STEAM.LPG</t>
  </si>
  <si>
    <t>UED.ktoe.BG.CHI.BASIC_CHEM.PROCESSING.STEAM.DIESEL_LIQBIO</t>
  </si>
  <si>
    <t>UED.ktoe.BG.CHI.BASIC_CHEM.PROCESSING.STEAM.RFO</t>
  </si>
  <si>
    <t>UED.ktoe.BG.CHI.BASIC_CHEM.PROCESSING.STEAM.OTHER</t>
  </si>
  <si>
    <t>UED.ktoe.BG.CHI.BASIC_CHEM.PROCESSING.STEAM.NG_BIOGAS</t>
  </si>
  <si>
    <t>UED.ktoe.BG.CHI.BASIC_CHEM.PROCESSING.STEAM.DERIVED</t>
  </si>
  <si>
    <t>UED.ktoe.BG.CHI.BASIC_CHEM.PROCESSING.STEAM.BIOMASS_WASTE</t>
  </si>
  <si>
    <t>UED.ktoe.BG.CHI.BASIC_CHEM.PROCESSING.STEAM.STEAM_DISTR</t>
  </si>
  <si>
    <t>UED.ktoe.BG.CHI.BASIC_CHEM.PROC_HEAT.TOTAL.TOTAL</t>
  </si>
  <si>
    <t>UED.ktoe.BG.CHI.BASIC_CHEM.PROC_HEAT.THERM.TOTAL</t>
  </si>
  <si>
    <t>UED.ktoe.BG.CHI.BASIC_CHEM.PROC_HEAT.THERM.SOLIDS</t>
  </si>
  <si>
    <t>UED.ktoe.BG.CHI.BASIC_CHEM.PROC_HEAT.THERM.LPG</t>
  </si>
  <si>
    <t>UED.ktoe.BG.CHI.BASIC_CHEM.PROC_HEAT.THERM.DIESEL_LIQBIO</t>
  </si>
  <si>
    <t>UED.ktoe.BG.CHI.BASIC_CHEM.PROC_HEAT.THERM.RFO</t>
  </si>
  <si>
    <t>UED.ktoe.BG.CHI.BASIC_CHEM.PROC_HEAT.THERM.NG_BIOGAS</t>
  </si>
  <si>
    <t>UED.ktoe.BG.CHI.BASIC_CHEM.PROC_HEAT.ELEC.ELEC</t>
  </si>
  <si>
    <t>UED.ktoe.BG.CHI.BASIC_CHEM.PROC_COOL.THERM.NG_BIOGAS</t>
  </si>
  <si>
    <t>UED.ktoe.BG.CHI.BASIC_CHEM.PROC_COOL_STEAM.TOTAL.TOTAL</t>
  </si>
  <si>
    <t>UED.ktoe.BG.CHI.BASIC_CHEM.PROC_COOL_STEAM.STEAM.SOLIDS</t>
  </si>
  <si>
    <t>UED.ktoe.BG.CHI.BASIC_CHEM.PROC_COOL_STEAM.STEAM.RFG</t>
  </si>
  <si>
    <t>UED.ktoe.BG.CHI.BASIC_CHEM.PROC_COOL_STEAM.STEAM.LPG</t>
  </si>
  <si>
    <t>UED.ktoe.BG.CHI.BASIC_CHEM.PROC_COOL_STEAM.STEAM.DIESEL_LIQBIO</t>
  </si>
  <si>
    <t>UED.ktoe.BG.CHI.BASIC_CHEM.PROC_COOL_STEAM.STEAM.RFO</t>
  </si>
  <si>
    <t>UED.ktoe.BG.CHI.BASIC_CHEM.PROC_COOL_STEAM.STEAM.OTHER</t>
  </si>
  <si>
    <t>UED.ktoe.BG.CHI.BASIC_CHEM.PROC_COOL_STEAM.STEAM.NG_BIOGAS</t>
  </si>
  <si>
    <t>UED.ktoe.BG.CHI.BASIC_CHEM.PROC_COOL_STEAM.STEAM.DERIVED</t>
  </si>
  <si>
    <t>UED.ktoe.BG.CHI.BASIC_CHEM.PROC_COOL_STEAM.STEAM.BIOMASS_WASTE</t>
  </si>
  <si>
    <t>UED.ktoe.BG.CHI.BASIC_CHEM.PROC_COOL_STEAM.STEAM.STEAM_DISTR</t>
  </si>
  <si>
    <t>UED.ktoe.BG.CHI.BASIC_CHEM.PROC_COOL.ELEC.ELEC</t>
  </si>
  <si>
    <t>UED.ktoe.BG.CHI.BASIC_CHEM.GENERIC.MECH.ELEC</t>
  </si>
  <si>
    <t>UED.ktoe.BG.CHI.OTHER_CHEM.TOTAL.TOTAL.TOTAL</t>
  </si>
  <si>
    <t>UED.ktoe.BG.CHI.OTHER_CHEM.LIGHT.GENERIC.ELEC</t>
  </si>
  <si>
    <t>UED.ktoe.BG.CHI.OTHER_CHEM.AIRCOMP.GENERIC.ELEC</t>
  </si>
  <si>
    <t>UED.ktoe.BG.CHI.OTHER_CHEM.MOTOR.GENERIC.ELEC</t>
  </si>
  <si>
    <t>UED.ktoe.BG.CHI.OTHER_CHEM.FANS.GENERIC.ELEC</t>
  </si>
  <si>
    <t>UED.ktoe.BG.CHI.OTHER_CHEM.LOW_ENTH.TOTAL.TOTAL</t>
  </si>
  <si>
    <t>UED.ktoe.BG.CHI.OTHER_CHEM.LOW_ENTH.THERM.DIESEL_LIQBIO</t>
  </si>
  <si>
    <t>UED.ktoe.BG.CHI.OTHER_CHEM.LOW_ENTH.THERM.NG_BIOGAS</t>
  </si>
  <si>
    <t>UED.ktoe.BG.CHI.OTHER_CHEM.LOW_ENTH.THERM.SOLAR_GEO</t>
  </si>
  <si>
    <t>UED.ktoe.BG.CHI.OTHER_CHEM.LOW_ENTH.HP.AMBIENT</t>
  </si>
  <si>
    <t>UED.ktoe.BG.CHI.OTHER_CHEM.LOW_ENTH.THERM.ELEC</t>
  </si>
  <si>
    <t>UED.ktoe.BG.CHI.OTHER_CHEM.PROCESSING_STEAM.TOTAL.TOTAL</t>
  </si>
  <si>
    <t>UED.ktoe.BG.CHI.OTHER_CHEM.PROCESSING_STEAM.STEAM.SOLIDS</t>
  </si>
  <si>
    <t>UED.ktoe.BG.CHI.OTHER_CHEM.PROCESSING_STEAM.STEAM.RFG</t>
  </si>
  <si>
    <t>UED.ktoe.BG.CHI.OTHER_CHEM.PROCESSING_STEAM.STEAM.LPG</t>
  </si>
  <si>
    <t>UED.ktoe.BG.CHI.OTHER_CHEM.PROCESSING_STEAM.STEAM.DIESEL_LIQBIO</t>
  </si>
  <si>
    <t>UED.ktoe.BG.CHI.OTHER_CHEM.PROCESSING_STEAM.STEAM.RFO</t>
  </si>
  <si>
    <t>UED.ktoe.BG.CHI.OTHER_CHEM.PROCESSING_STEAM.STEAM.OTHER</t>
  </si>
  <si>
    <t>UED.ktoe.BG.CHI.OTHER_CHEM.PROCESSING_STEAM.STEAM.NG_BIOGAS</t>
  </si>
  <si>
    <t>UED.ktoe.BG.CHI.OTHER_CHEM.PROCESSING_STEAM.STEAM.DERIVED</t>
  </si>
  <si>
    <t>UED.ktoe.BG.CHI.OTHER_CHEM.PROCESSING_STEAM.STEAM.BIOMASS_WASTE</t>
  </si>
  <si>
    <t>UED.ktoe.BG.CHI.OTHER_CHEM.PROCESSING_STEAM.STEAM.STEAM_DISTR</t>
  </si>
  <si>
    <t>UED.ktoe.BG.CHI.OTHER_CHEM.PROCESSING.MICROW.ELEC</t>
  </si>
  <si>
    <t>UED.ktoe.BG.CHI.OTHER_CHEM.PROC_HEAT.TOTAL.TOTAL</t>
  </si>
  <si>
    <t>UED.ktoe.BG.CHI.OTHER_CHEM.PROC_HEAT.THERM.TOTAL</t>
  </si>
  <si>
    <t>UED.ktoe.BG.CHI.OTHER_CHEM.PROC_HEAT.THERM.SOLIDS</t>
  </si>
  <si>
    <t>UED.ktoe.BG.CHI.OTHER_CHEM.PROC_HEAT.THERM.LPG</t>
  </si>
  <si>
    <t>UED.ktoe.BG.CHI.OTHER_CHEM.PROC_HEAT.THERM.DIESEL_LIQBIO</t>
  </si>
  <si>
    <t>UED.ktoe.BG.CHI.OTHER_CHEM.PROC_HEAT.THERM.RFO</t>
  </si>
  <si>
    <t>UED.ktoe.BG.CHI.OTHER_CHEM.PROC_HEAT.THERM.NG_BIOGAS</t>
  </si>
  <si>
    <t>UED.ktoe.BG.CHI.OTHER_CHEM.PROC_HEAT.ELEC.ELEC</t>
  </si>
  <si>
    <t>UED.ktoe.BG.CHI.OTHER_CHEM.PROC_COOL.THERM.NG_BIOGAS</t>
  </si>
  <si>
    <t>UED.ktoe.BG.CHI.OTHER_CHEM.PROC_COOL_STEAM.TOTAL.TOTAL</t>
  </si>
  <si>
    <t>UED.ktoe.BG.CHI.OTHER_CHEM.PROC_COOL_STEAM.STEAM.SOLIDS</t>
  </si>
  <si>
    <t>UED.ktoe.BG.CHI.OTHER_CHEM.PROC_COOL_STEAM.STEAM.RFG</t>
  </si>
  <si>
    <t>UED.ktoe.BG.CHI.OTHER_CHEM.PROC_COOL_STEAM.STEAM.LPG</t>
  </si>
  <si>
    <t>UED.ktoe.BG.CHI.OTHER_CHEM.PROC_COOL_STEAM.STEAM.DIESEL_LIQBIO</t>
  </si>
  <si>
    <t>UED.ktoe.BG.CHI.OTHER_CHEM.PROC_COOL_STEAM.STEAM.RFO</t>
  </si>
  <si>
    <t>UED.ktoe.BG.CHI.OTHER_CHEM.PROC_COOL_STEAM.STEAM.OTHER</t>
  </si>
  <si>
    <t>UED.ktoe.BG.CHI.OTHER_CHEM.PROC_COOL_STEAM.STEAM.NG_BIOGAS</t>
  </si>
  <si>
    <t>UED.ktoe.BG.CHI.OTHER_CHEM.PROC_COOL_STEAM.STEAM.DERIVED</t>
  </si>
  <si>
    <t>UED.ktoe.BG.CHI.OTHER_CHEM.PROC_COOL_STEAM.STEAM.BIOMASS_WASTE</t>
  </si>
  <si>
    <t>UED.ktoe.BG.CHI.OTHER_CHEM.PROC_COOL_STEAM.STEAM.STEAM_DISTR</t>
  </si>
  <si>
    <t>UED.ktoe.BG.CHI.OTHER_CHEM.PROC_COOL.ELEC.ELEC</t>
  </si>
  <si>
    <t>UED.ktoe.BG.CHI.OTHER_CHEM.GENERIC.MECH.ELEC</t>
  </si>
  <si>
    <t>UED.ktoe.BG.CHI.PHARM.TOTAL.TOTAL.TOTAL</t>
  </si>
  <si>
    <t>UED.ktoe.BG.CHI.PHARM.LIGHT.GENERIC.ELEC</t>
  </si>
  <si>
    <t>UED.ktoe.BG.CHI.PHARM.AIRCOMP.GENERIC.ELEC</t>
  </si>
  <si>
    <t>UED.ktoe.BG.CHI.PHARM.MOTOR.GENERIC.ELEC</t>
  </si>
  <si>
    <t>UED.ktoe.BG.CHI.PHARM.FANS.GENERIC.ELEC</t>
  </si>
  <si>
    <t>UED.ktoe.BG.CHI.PHARM.LOW_ENTH.TOTAL.TOTAL</t>
  </si>
  <si>
    <t>UED.ktoe.BG.CHI.PHARM.LOW_ENTH.THERM.DIESEL_LIQBIO</t>
  </si>
  <si>
    <t>UED.ktoe.BG.CHI.PHARM.LOW_ENTH.THERM.NG_BIOGAS</t>
  </si>
  <si>
    <t>UED.ktoe.BG.CHI.PHARM.LOW_ENTH.THERM.SOLAR_GEO</t>
  </si>
  <si>
    <t>UED.ktoe.BG.CHI.PHARM.LOW_ENTH.HP.AMBIENT</t>
  </si>
  <si>
    <t>UED.ktoe.BG.CHI.PHARM.LOW_ENTH.THERM.ELEC</t>
  </si>
  <si>
    <t>UED.ktoe.BG.CHI.PHARM.PROCESSING_STEAM.TOTAL.TOTAL</t>
  </si>
  <si>
    <t>UED.ktoe.BG.CHI.PHARM.PROCESSING_STEAM.STEAM.SOLIDS</t>
  </si>
  <si>
    <t>UED.ktoe.BG.CHI.PHARM.PROCESSING_STEAM.STEAM.RFG</t>
  </si>
  <si>
    <t>UED.ktoe.BG.CHI.PHARM.PROCESSING_STEAM.STEAM.LPG</t>
  </si>
  <si>
    <t>UED.ktoe.BG.CHI.PHARM.PROCESSING_STEAM.STEAM.DIESEL_LIQBIO</t>
  </si>
  <si>
    <t>UED.ktoe.BG.CHI.PHARM.PROCESSING_STEAM.STEAM.RFO</t>
  </si>
  <si>
    <t>UED.ktoe.BG.CHI.PHARM.PROCESSING_STEAM.STEAM.OTHER</t>
  </si>
  <si>
    <t>UED.ktoe.BG.CHI.PHARM.PROCESSING_STEAM.STEAM.NG_BIOGAS</t>
  </si>
  <si>
    <t>UED.ktoe.BG.CHI.PHARM.PROCESSING_STEAM.STEAM.DERIVED</t>
  </si>
  <si>
    <t>UED.ktoe.BG.CHI.PHARM.PROCESSING_STEAM.STEAM.BIOMASS_WASTE</t>
  </si>
  <si>
    <t>UED.ktoe.BG.CHI.PHARM.PROCESSING_STEAM.STEAM.STEAM_DISTR</t>
  </si>
  <si>
    <t>UED.ktoe.BG.CHI.PHARM.PROCESSING.MICROW.ELEC</t>
  </si>
  <si>
    <t>UED.ktoe.BG.CHI.PHARM.PROC_HEAT.TOTAL.TOTAL</t>
  </si>
  <si>
    <t>UED.ktoe.BG.CHI.PHARM.PROC_HEAT.THERM.TOTAL</t>
  </si>
  <si>
    <t>UED.ktoe.BG.CHI.PHARM.PROC_HEAT.THERM.SOLIDS</t>
  </si>
  <si>
    <t>UED.ktoe.BG.CHI.PHARM.PROC_HEAT.THERM.LPG</t>
  </si>
  <si>
    <t>UED.ktoe.BG.CHI.PHARM.PROC_HEAT.THERM.DIESEL_LIQBIO</t>
  </si>
  <si>
    <t>UED.ktoe.BG.CHI.PHARM.PROC_HEAT.THERM.RFO</t>
  </si>
  <si>
    <t>UED.ktoe.BG.CHI.PHARM.PROC_HEAT.THERM.NG_BIOGAS</t>
  </si>
  <si>
    <t>UED.ktoe.BG.CHI.PHARM.PROC_HEAT.ELEC.ELEC</t>
  </si>
  <si>
    <t>UED.ktoe.BG.CHI.PHARM.PROC_COOL.THERM.NG_BIOGAS</t>
  </si>
  <si>
    <t>UED.ktoe.BG.CHI.PHARM.PROC_COOL_STEAM.TOTAL.TOTAL</t>
  </si>
  <si>
    <t>UED.ktoe.BG.CHI.PHARM.PROC_COOL_STEAM.STEAM.SOLIDS</t>
  </si>
  <si>
    <t>UED.ktoe.BG.CHI.PHARM.PROC_COOL_STEAM.STEAM.RFG</t>
  </si>
  <si>
    <t>UED.ktoe.BG.CHI.PHARM.PROC_COOL_STEAM.STEAM.LPG</t>
  </si>
  <si>
    <t>UED.ktoe.BG.CHI.PHARM.PROC_COOL_STEAM.STEAM.DIESEL_LIQBIO</t>
  </si>
  <si>
    <t>UED.ktoe.BG.CHI.PHARM.PROC_COOL_STEAM.STEAM.RFO</t>
  </si>
  <si>
    <t>UED.ktoe.BG.CHI.PHARM.PROC_COOL_STEAM.STEAM.OTHER</t>
  </si>
  <si>
    <t>UED.ktoe.BG.CHI.PHARM.PROC_COOL_STEAM.STEAM.NG_BIOGAS</t>
  </si>
  <si>
    <t>UED.ktoe.BG.CHI.PHARM.PROC_COOL_STEAM.STEAM.DERIVED</t>
  </si>
  <si>
    <t>UED.ktoe.BG.CHI.PHARM.PROC_COOL_STEAM.STEAM.BIOMASS_WASTE</t>
  </si>
  <si>
    <t>UED.ktoe.BG.CHI.PHARM.PROC_COOL_STEAM.STEAM.STEAM_DISTR</t>
  </si>
  <si>
    <t>UED.ktoe.BG.CHI.PHARM.PROC_COOL.ELEC.ELEC</t>
  </si>
  <si>
    <t>UED.ktoe.BG.CHI.PHARM.GENERIC.MECH.ELEC</t>
  </si>
  <si>
    <t>Basic chemicals (energy consumption)</t>
  </si>
  <si>
    <t>FUEL_EMI.ktCO2.BG.CHI.BASIC_CHEM.LIGHT.GENERIC.ELEC</t>
  </si>
  <si>
    <t>FUEL_EMI.ktCO2.BG.CHI.BASIC_CHEM.AIRCOMP.GENERIC.ELEC</t>
  </si>
  <si>
    <t>FUEL_EMI.ktCO2.BG.CHI.BASIC_CHEM.MOTOR.GENERIC.ELEC</t>
  </si>
  <si>
    <t>FUEL_EMI.ktCO2.BG.CHI.BASIC_CHEM.FANS.GENERIC.ELEC</t>
  </si>
  <si>
    <t>FUEL_EMI.ktCO2.BG.CHI.BASIC_CHEM.LOW_ENTH.TOTAL.TOTAL</t>
  </si>
  <si>
    <t>FUEL_EMI.ktCO2.BG.CHI.BASIC_CHEM.LOW_ENTH.THERM.DIESEL_LIQBIO</t>
  </si>
  <si>
    <t>FUEL_EMI.ktCO2.BG.CHI.BASIC_CHEM.LOW_ENTH.THERM.NG_BIOGAS</t>
  </si>
  <si>
    <t>FUEL_EMI.ktCO2.BG.CHI.BASIC_CHEM.LOW_ENTH.THERM.SOLAR_GEO</t>
  </si>
  <si>
    <t>FUEL_EMI.ktCO2.BG.CHI.BASIC_CHEM.LOW_ENTH.HP.AMBIENT</t>
  </si>
  <si>
    <t>FUEL_EMI.ktCO2.BG.CHI.BASIC_CHEM.LOW_ENTH.THERM.ELEC</t>
  </si>
  <si>
    <t>FUEL_EMI.ktCO2.BG.CHI.BASIC_CHEM.PROCESSING.TOTAL.TOTAL</t>
  </si>
  <si>
    <t>FUEL_EMI.ktCO2.BG.CHI.BASIC_CHEM.PROCESSING.STEAM.SOLIDS</t>
  </si>
  <si>
    <t>FUEL_EMI.ktCO2.BG.CHI.BASIC_CHEM.PROCESSING.STEAM.RFG</t>
  </si>
  <si>
    <t>FUEL_EMI.ktCO2.BG.CHI.BASIC_CHEM.PROCESSING.STEAM.LPG</t>
  </si>
  <si>
    <t>FUEL_EMI.ktCO2.BG.CHI.BASIC_CHEM.PROCESSING.STEAM.DIESEL_LIQBIO</t>
  </si>
  <si>
    <t>FUEL_EMI.ktCO2.BG.CHI.BASIC_CHEM.PROCESSING.STEAM.RFO</t>
  </si>
  <si>
    <t>FUEL_EMI.ktCO2.BG.CHI.BASIC_CHEM.PROCESSING.STEAM.OTHER</t>
  </si>
  <si>
    <t>FUEL_EMI.ktCO2.BG.CHI.BASIC_CHEM.PROCESSING.STEAM.NG_BIOGAS</t>
  </si>
  <si>
    <t>FUEL_EMI.ktCO2.BG.CHI.BASIC_CHEM.PROCESSING.STEAM.DERIVED</t>
  </si>
  <si>
    <t>FUEL_EMI.ktCO2.BG.CHI.BASIC_CHEM.PROCESSING.STEAM.BIOMASS_WASTE</t>
  </si>
  <si>
    <t>FUEL_EMI.ktCO2.BG.CHI.BASIC_CHEM.PROCESSING.STEAM.STEAM_DISTR</t>
  </si>
  <si>
    <t>FUEL_EMI.ktCO2.BG.CHI.BASIC_CHEM.PROC_HEAT.TOTAL.TOTAL</t>
  </si>
  <si>
    <t>FUEL_EMI.ktCO2.BG.CHI.BASIC_CHEM.PROC_HEAT.THERM.TOTAL</t>
  </si>
  <si>
    <t>FUEL_EMI.ktCO2.BG.CHI.BASIC_CHEM.PROC_HEAT.THERM.SOLIDS</t>
  </si>
  <si>
    <t>FUEL_EMI.ktCO2.BG.CHI.BASIC_CHEM.PROC_HEAT.THERM.LPG</t>
  </si>
  <si>
    <t>FUEL_EMI.ktCO2.BG.CHI.BASIC_CHEM.PROC_HEAT.THERM.DIESEL_LIQBIO</t>
  </si>
  <si>
    <t>FUEL_EMI.ktCO2.BG.CHI.BASIC_CHEM.PROC_HEAT.THERM.RFO</t>
  </si>
  <si>
    <t>FUEL_EMI.ktCO2.BG.CHI.BASIC_CHEM.PROC_HEAT.THERM.NG_BIOGAS</t>
  </si>
  <si>
    <t>FUEL_EMI.ktCO2.BG.CHI.BASIC_CHEM.PROC_HEAT.ELEC.ELEC</t>
  </si>
  <si>
    <t>FUEL_EMI.ktCO2.BG.CHI.BASIC_CHEM.PROC_COOL.THERM.NG_BIOGAS</t>
  </si>
  <si>
    <t>FUEL_EMI.ktCO2.BG.CHI.BASIC_CHEM.PROC_COOL_STEAM.TOTAL.TOTAL</t>
  </si>
  <si>
    <t>FUEL_EMI.ktCO2.BG.CHI.BASIC_CHEM.PROC_COOL_STEAM.STEAM.SOLIDS</t>
  </si>
  <si>
    <t>FUEL_EMI.ktCO2.BG.CHI.BASIC_CHEM.PROC_COOL_STEAM.STEAM.RFG</t>
  </si>
  <si>
    <t>FUEL_EMI.ktCO2.BG.CHI.BASIC_CHEM.PROC_COOL_STEAM.STEAM.LPG</t>
  </si>
  <si>
    <t>FUEL_EMI.ktCO2.BG.CHI.BASIC_CHEM.PROC_COOL_STEAM.STEAM.DIESEL_LIQBIO</t>
  </si>
  <si>
    <t>FUEL_EMI.ktCO2.BG.CHI.BASIC_CHEM.PROC_COOL_STEAM.STEAM.RFO</t>
  </si>
  <si>
    <t>FUEL_EMI.ktCO2.BG.CHI.BASIC_CHEM.PROC_COOL_STEAM.STEAM.OTHER</t>
  </si>
  <si>
    <t>FUEL_EMI.ktCO2.BG.CHI.BASIC_CHEM.PROC_COOL_STEAM.STEAM.NG_BIOGAS</t>
  </si>
  <si>
    <t>FUEL_EMI.ktCO2.BG.CHI.BASIC_CHEM.PROC_COOL_STEAM.STEAM.DERIVED</t>
  </si>
  <si>
    <t>FUEL_EMI.ktCO2.BG.CHI.BASIC_CHEM.PROC_COOL_STEAM.STEAM.BIOMASS_WASTE</t>
  </si>
  <si>
    <t>FUEL_EMI.ktCO2.BG.CHI.BASIC_CHEM.PROC_COOL_STEAM.STEAM.STEAM_DISTR</t>
  </si>
  <si>
    <t>FUEL_EMI.ktCO2.BG.CHI.BASIC_CHEM.PROC_COOL.ELEC.ELEC</t>
  </si>
  <si>
    <t>FUEL_EMI.ktCO2.BG.CHI.BASIC_CHEM.GENERIC.MECH.ELEC</t>
  </si>
  <si>
    <t>PROCESS_EMI.ktCO2.BG.CHI.BASIC_CHEM</t>
  </si>
  <si>
    <t>FUEL_EMI.ktCO2.BG.CHI.OTHER_CHEM.LIGHT.GENERIC.ELEC</t>
  </si>
  <si>
    <t>FUEL_EMI.ktCO2.BG.CHI.OTHER_CHEM.AIRCOMP.GENERIC.ELEC</t>
  </si>
  <si>
    <t>FUEL_EMI.ktCO2.BG.CHI.OTHER_CHEM.MOTOR.GENERIC.ELEC</t>
  </si>
  <si>
    <t>FUEL_EMI.ktCO2.BG.CHI.OTHER_CHEM.FANS.GENERIC.ELEC</t>
  </si>
  <si>
    <t>FUEL_EMI.ktCO2.BG.CHI.OTHER_CHEM.LOW_ENTH.TOTAL.TOTAL</t>
  </si>
  <si>
    <t>FUEL_EMI.ktCO2.BG.CHI.OTHER_CHEM.LOW_ENTH.THERM.DIESEL_LIQBIO</t>
  </si>
  <si>
    <t>FUEL_EMI.ktCO2.BG.CHI.OTHER_CHEM.LOW_ENTH.THERM.NG_BIOGAS</t>
  </si>
  <si>
    <t>FUEL_EMI.ktCO2.BG.CHI.OTHER_CHEM.LOW_ENTH.THERM.SOLAR_GEO</t>
  </si>
  <si>
    <t>FUEL_EMI.ktCO2.BG.CHI.OTHER_CHEM.LOW_ENTH.HP.AMBIENT</t>
  </si>
  <si>
    <t>FUEL_EMI.ktCO2.BG.CHI.OTHER_CHEM.LOW_ENTH.THERM.ELEC</t>
  </si>
  <si>
    <t>FUEL_EMI.ktCO2.BG.CHI.OTHER_CHEM.PROCESSING_STEAM.TOTAL.TOTAL</t>
  </si>
  <si>
    <t>FUEL_EMI.ktCO2.BG.CHI.OTHER_CHEM.PROCESSING_STEAM.STEAM.SOLIDS</t>
  </si>
  <si>
    <t>FUEL_EMI.ktCO2.BG.CHI.OTHER_CHEM.PROCESSING_STEAM.STEAM.RFG</t>
  </si>
  <si>
    <t>FUEL_EMI.ktCO2.BG.CHI.OTHER_CHEM.PROCESSING_STEAM.STEAM.LPG</t>
  </si>
  <si>
    <t>FUEL_EMI.ktCO2.BG.CHI.OTHER_CHEM.PROCESSING_STEAM.STEAM.DIESEL_LIQBIO</t>
  </si>
  <si>
    <t>FUEL_EMI.ktCO2.BG.CHI.OTHER_CHEM.PROCESSING_STEAM.STEAM.RFO</t>
  </si>
  <si>
    <t>FUEL_EMI.ktCO2.BG.CHI.OTHER_CHEM.PROCESSING_STEAM.STEAM.OTHER</t>
  </si>
  <si>
    <t>FUEL_EMI.ktCO2.BG.CHI.OTHER_CHEM.PROCESSING_STEAM.STEAM.NG_BIOGAS</t>
  </si>
  <si>
    <t>FUEL_EMI.ktCO2.BG.CHI.OTHER_CHEM.PROCESSING_STEAM.STEAM.DERIVED</t>
  </si>
  <si>
    <t>FUEL_EMI.ktCO2.BG.CHI.OTHER_CHEM.PROCESSING_STEAM.STEAM.BIOMASS_WASTE</t>
  </si>
  <si>
    <t>FUEL_EMI.ktCO2.BG.CHI.OTHER_CHEM.PROCESSING_STEAM.STEAM.STEAM_DISTR</t>
  </si>
  <si>
    <t>FUEL_EMI.ktCO2.BG.CHI.OTHER_CHEM.PROCESSING.MICROW.ELEC</t>
  </si>
  <si>
    <t>FUEL_EMI.ktCO2.BG.CHI.OTHER_CHEM.PROC_HEAT.TOTAL.TOTAL</t>
  </si>
  <si>
    <t>FUEL_EMI.ktCO2.BG.CHI.OTHER_CHEM.PROC_HEAT.THERM.TOTAL</t>
  </si>
  <si>
    <t>FUEL_EMI.ktCO2.BG.CHI.OTHER_CHEM.PROC_HEAT.THERM.SOLIDS</t>
  </si>
  <si>
    <t>FUEL_EMI.ktCO2.BG.CHI.OTHER_CHEM.PROC_HEAT.THERM.LPG</t>
  </si>
  <si>
    <t>FUEL_EMI.ktCO2.BG.CHI.OTHER_CHEM.PROC_HEAT.THERM.DIESEL_LIQBIO</t>
  </si>
  <si>
    <t>FUEL_EMI.ktCO2.BG.CHI.OTHER_CHEM.PROC_HEAT.THERM.RFO</t>
  </si>
  <si>
    <t>FUEL_EMI.ktCO2.BG.CHI.OTHER_CHEM.PROC_HEAT.THERM.NG_BIOGAS</t>
  </si>
  <si>
    <t>FUEL_EMI.ktCO2.BG.CHI.OTHER_CHEM.PROC_HEAT.ELEC.ELEC</t>
  </si>
  <si>
    <t>FUEL_EMI.ktCO2.BG.CHI.OTHER_CHEM.PROC_COOL.THERM.NG_BIOGAS</t>
  </si>
  <si>
    <t>FUEL_EMI.ktCO2.BG.CHI.OTHER_CHEM.PROC_COOL_STEAM.TOTAL.TOTAL</t>
  </si>
  <si>
    <t>FUEL_EMI.ktCO2.BG.CHI.OTHER_CHEM.PROC_COOL_STEAM.STEAM.SOLIDS</t>
  </si>
  <si>
    <t>FUEL_EMI.ktCO2.BG.CHI.OTHER_CHEM.PROC_COOL_STEAM.STEAM.RFG</t>
  </si>
  <si>
    <t>FUEL_EMI.ktCO2.BG.CHI.OTHER_CHEM.PROC_COOL_STEAM.STEAM.LPG</t>
  </si>
  <si>
    <t>FUEL_EMI.ktCO2.BG.CHI.OTHER_CHEM.PROC_COOL_STEAM.STEAM.DIESEL_LIQBIO</t>
  </si>
  <si>
    <t>FUEL_EMI.ktCO2.BG.CHI.OTHER_CHEM.PROC_COOL_STEAM.STEAM.RFO</t>
  </si>
  <si>
    <t>FUEL_EMI.ktCO2.BG.CHI.OTHER_CHEM.PROC_COOL_STEAM.STEAM.OTHER</t>
  </si>
  <si>
    <t>FUEL_EMI.ktCO2.BG.CHI.OTHER_CHEM.PROC_COOL_STEAM.STEAM.NG_BIOGAS</t>
  </si>
  <si>
    <t>FUEL_EMI.ktCO2.BG.CHI.OTHER_CHEM.PROC_COOL_STEAM.STEAM.DERIVED</t>
  </si>
  <si>
    <t>FUEL_EMI.ktCO2.BG.CHI.OTHER_CHEM.PROC_COOL_STEAM.STEAM.BIOMASS_WASTE</t>
  </si>
  <si>
    <t>FUEL_EMI.ktCO2.BG.CHI.OTHER_CHEM.PROC_COOL_STEAM.STEAM.STEAM_DISTR</t>
  </si>
  <si>
    <t>FUEL_EMI.ktCO2.BG.CHI.OTHER_CHEM.PROC_COOL.ELEC.ELEC</t>
  </si>
  <si>
    <t>FUEL_EMI.ktCO2.BG.CHI.OTHER_CHEM.GENERIC.MECH.ELEC</t>
  </si>
  <si>
    <t>PROCESS_EMI.ktCO2.BG.CHI.OTHER_CHEM</t>
  </si>
  <si>
    <t>FUEL_EMI.ktCO2.BG.CHI.PHARM.TOTAL.TOTAL.TOTAL</t>
  </si>
  <si>
    <t>FUEL_EMI.ktCO2.BG.CHI.PHARM.LIGHT.GENERIC.ELEC</t>
  </si>
  <si>
    <t>FUEL_EMI.ktCO2.BG.CHI.PHARM.AIRCOMP.GENERIC.ELEC</t>
  </si>
  <si>
    <t>FUEL_EMI.ktCO2.BG.CHI.PHARM.MOTOR.GENERIC.ELEC</t>
  </si>
  <si>
    <t>FUEL_EMI.ktCO2.BG.CHI.PHARM.FANS.GENERIC.ELEC</t>
  </si>
  <si>
    <t>FUEL_EMI.ktCO2.BG.CHI.PHARM.LOW_ENTH.TOTAL.TOTAL</t>
  </si>
  <si>
    <t>FUEL_EMI.ktCO2.BG.CHI.PHARM.LOW_ENTH.THERM.DIESEL_LIQBIO</t>
  </si>
  <si>
    <t>FUEL_EMI.ktCO2.BG.CHI.PHARM.LOW_ENTH.THERM.NG_BIOGAS</t>
  </si>
  <si>
    <t>FUEL_EMI.ktCO2.BG.CHI.PHARM.LOW_ENTH.THERM.SOLAR_GEO</t>
  </si>
  <si>
    <t>FUEL_EMI.ktCO2.BG.CHI.PHARM.LOW_ENTH.HP.AMBIENT</t>
  </si>
  <si>
    <t>FUEL_EMI.ktCO2.BG.CHI.PHARM.LOW_ENTH.THERM.ELEC</t>
  </si>
  <si>
    <t>FUEL_EMI.ktCO2.BG.CHI.PHARM.PROCESSING_STEAM.TOTAL.TOTAL</t>
  </si>
  <si>
    <t>FUEL_EMI.ktCO2.BG.CHI.PHARM.PROCESSING_STEAM.STEAM.SOLIDS</t>
  </si>
  <si>
    <t>FUEL_EMI.ktCO2.BG.CHI.PHARM.PROCESSING_STEAM.STEAM.RFG</t>
  </si>
  <si>
    <t>FUEL_EMI.ktCO2.BG.CHI.PHARM.PROCESSING_STEAM.STEAM.LPG</t>
  </si>
  <si>
    <t>FUEL_EMI.ktCO2.BG.CHI.PHARM.PROCESSING_STEAM.STEAM.DIESEL_LIQBIO</t>
  </si>
  <si>
    <t>FUEL_EMI.ktCO2.BG.CHI.PHARM.PROCESSING_STEAM.STEAM.RFO</t>
  </si>
  <si>
    <t>FUEL_EMI.ktCO2.BG.CHI.PHARM.PROCESSING_STEAM.STEAM.OTHER</t>
  </si>
  <si>
    <t>FUEL_EMI.ktCO2.BG.CHI.PHARM.PROCESSING_STEAM.STEAM.NG_BIOGAS</t>
  </si>
  <si>
    <t>FUEL_EMI.ktCO2.BG.CHI.PHARM.PROCESSING_STEAM.STEAM.DERIVED</t>
  </si>
  <si>
    <t>FUEL_EMI.ktCO2.BG.CHI.PHARM.PROCESSING_STEAM.STEAM.BIOMASS_WASTE</t>
  </si>
  <si>
    <t>FUEL_EMI.ktCO2.BG.CHI.PHARM.PROCESSING_STEAM.STEAM.STEAM_DISTR</t>
  </si>
  <si>
    <t>FUEL_EMI.ktCO2.BG.CHI.PHARM.PROCESSING.MICROW.ELEC</t>
  </si>
  <si>
    <t>FUEL_EMI.ktCO2.BG.CHI.PHARM.PROC_HEAT.TOTAL.TOTAL</t>
  </si>
  <si>
    <t>FUEL_EMI.ktCO2.BG.CHI.PHARM.PROC_HEAT.THERM.TOTAL</t>
  </si>
  <si>
    <t>FUEL_EMI.ktCO2.BG.CHI.PHARM.PROC_HEAT.THERM.SOLIDS</t>
  </si>
  <si>
    <t>FUEL_EMI.ktCO2.BG.CHI.PHARM.PROC_HEAT.THERM.LPG</t>
  </si>
  <si>
    <t>FUEL_EMI.ktCO2.BG.CHI.PHARM.PROC_HEAT.THERM.DIESEL_LIQBIO</t>
  </si>
  <si>
    <t>FUEL_EMI.ktCO2.BG.CHI.PHARM.PROC_HEAT.THERM.RFO</t>
  </si>
  <si>
    <t>FUEL_EMI.ktCO2.BG.CHI.PHARM.PROC_HEAT.THERM.NG_BIOGAS</t>
  </si>
  <si>
    <t>FUEL_EMI.ktCO2.BG.CHI.PHARM.PROC_HEAT.ELEC.ELEC</t>
  </si>
  <si>
    <t>FUEL_EMI.ktCO2.BG.CHI.PHARM.PROC_COOL.THERM.NG_BIOGAS</t>
  </si>
  <si>
    <t>FUEL_EMI.ktCO2.BG.CHI.PHARM.PROC_COOL_STEAM.TOTAL.TOTAL</t>
  </si>
  <si>
    <t>FUEL_EMI.ktCO2.BG.CHI.PHARM.PROC_COOL_STEAM.STEAM.SOLIDS</t>
  </si>
  <si>
    <t>FUEL_EMI.ktCO2.BG.CHI.PHARM.PROC_COOL_STEAM.STEAM.RFG</t>
  </si>
  <si>
    <t>FUEL_EMI.ktCO2.BG.CHI.PHARM.PROC_COOL_STEAM.STEAM.LPG</t>
  </si>
  <si>
    <t>FUEL_EMI.ktCO2.BG.CHI.PHARM.PROC_COOL_STEAM.STEAM.DIESEL_LIQBIO</t>
  </si>
  <si>
    <t>FUEL_EMI.ktCO2.BG.CHI.PHARM.PROC_COOL_STEAM.STEAM.RFO</t>
  </si>
  <si>
    <t>FUEL_EMI.ktCO2.BG.CHI.PHARM.PROC_COOL_STEAM.STEAM.OTHER</t>
  </si>
  <si>
    <t>FUEL_EMI.ktCO2.BG.CHI.PHARM.PROC_COOL_STEAM.STEAM.NG_BIOGAS</t>
  </si>
  <si>
    <t>FUEL_EMI.ktCO2.BG.CHI.PHARM.PROC_COOL_STEAM.STEAM.DERIVED</t>
  </si>
  <si>
    <t>FUEL_EMI.ktCO2.BG.CHI.PHARM.PROC_COOL_STEAM.STEAM.BIOMASS_WASTE</t>
  </si>
  <si>
    <t>FUEL_EMI.ktCO2.BG.CHI.PHARM.PROC_COOL_STEAM.STEAM.STEAM_DISTR</t>
  </si>
  <si>
    <t>FUEL_EMI.ktCO2.BG.CHI.PHARM.PROC_COOL.ELEC.ELEC</t>
  </si>
  <si>
    <t>FUEL_EMI.ktCO2.BG.CHI.PHARM.GENERIC.MECH.ELEC</t>
  </si>
  <si>
    <t>Basic chemicals (over energy consumption, without process emissions)</t>
  </si>
  <si>
    <t>Other chemicals (without process emissions)</t>
  </si>
  <si>
    <t>VA.Meuro2015.BG.NMM.CEM</t>
  </si>
  <si>
    <t>VA.Meuro2015.BG.NMM.CER</t>
  </si>
  <si>
    <t>VA.Meuro2015.BG.NMM.GLASS</t>
  </si>
  <si>
    <t>Cement (kt)</t>
  </si>
  <si>
    <t>OUTPUT.kt.BG.NMM.CEM</t>
  </si>
  <si>
    <t>Ceramics &amp; other NMM (kt bricks eq.)</t>
  </si>
  <si>
    <t>OUTPUT.kt.BG.NMM.CER</t>
  </si>
  <si>
    <t>Glass production  (kt)</t>
  </si>
  <si>
    <t>OUTPUT.kt.BG.NMM.GLASS</t>
  </si>
  <si>
    <t>CAP.kt.BG.NMM.CEM</t>
  </si>
  <si>
    <t>CAP.kt.BG.NMM.CER</t>
  </si>
  <si>
    <t>CAP.kt.BG.NMM.GLASS</t>
  </si>
  <si>
    <t>NEWCAP.kt.BG.NMM.CEM</t>
  </si>
  <si>
    <t>NEWCAP.kt.BG.NMM.CER</t>
  </si>
  <si>
    <t>NEWCAP.kt.BG.NMM.GLASS</t>
  </si>
  <si>
    <t>FEC.ktoe.BG.NMM.TOTAL.TOTAL.TOTAL.TOTAL</t>
  </si>
  <si>
    <t>FEC.ktoe.BG.NMM.TOTAL.TOTAL.TOTAL.SOLIDS</t>
  </si>
  <si>
    <t>FEC.ktoe.BG.NMM.TOTAL.TOTAL.TOTAL.RFG</t>
  </si>
  <si>
    <t>FEC.ktoe.BG.NMM.TOTAL.TOTAL.TOTAL.LPG</t>
  </si>
  <si>
    <t>FEC.ktoe.BG.NMM.TOTAL.TOTAL.TOTAL.DIESEL</t>
  </si>
  <si>
    <t>FEC.ktoe.BG.NMM.TOTAL.TOTAL.TOTAL.RFO</t>
  </si>
  <si>
    <t>FEC.ktoe.BG.NMM.TOTAL.TOTAL.TOTAL.OTHER</t>
  </si>
  <si>
    <t>FEC.ktoe.BG.NMM.TOTAL.TOTAL.TOTAL.NG</t>
  </si>
  <si>
    <t>FEC.ktoe.BG.NMM.TOTAL.TOTAL.TOTAL.DERIVED</t>
  </si>
  <si>
    <t>FEC.ktoe.BG.NMM.TOTAL.TOTAL.TOTAL.BIOMASS_WASTE</t>
  </si>
  <si>
    <t>FEC.ktoe.BG.NMM.TOTAL.TOTAL.TOTAL.BIOGAS</t>
  </si>
  <si>
    <t>FEC.ktoe.BG.NMM.TOTAL.TOTAL.TOTAL.LIQBIO</t>
  </si>
  <si>
    <t>FEC.ktoe.BG.NMM.TOTAL.TOTAL.TOTAL.SOLAR</t>
  </si>
  <si>
    <t>FEC.ktoe.BG.NMM.TOTAL.TOTAL.TOTAL.GEO</t>
  </si>
  <si>
    <t>FEC.ktoe.BG.NMM.TOTAL.TOTAL.TOTAL.AMBIENT</t>
  </si>
  <si>
    <t>FEC.ktoe.BG.NMM.TOTAL.TOTAL.TOTAL.STEAM_DISTR</t>
  </si>
  <si>
    <t>FEC.ktoe.BG.NMM.TOTAL.TOTAL.TOTAL.ELEC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</si>
  <si>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</si>
  <si>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</si>
  <si>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</si>
  <si>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FEC.ktoe.BG.NMM.CEM.TOTAL.TOTAL.TOTAL</t>
  </si>
  <si>
    <t>FEC.ktoe.BG.NMM.CEM.LIGHT.GENERIC.ELEC</t>
  </si>
  <si>
    <t>FEC.ktoe.BG.NMM.CEM.AIRCOMP.GENERIC.ELEC</t>
  </si>
  <si>
    <t>FEC.ktoe.BG.NMM.CEM.MOTOR.GENERIC.ELEC</t>
  </si>
  <si>
    <t>FEC.ktoe.BG.NMM.CEM.FANS.GENERIC.ELEC</t>
  </si>
  <si>
    <t>FEC.ktoe.BG.NMM.CEM.LOW_ENTH.TOTAL.TOTAL</t>
  </si>
  <si>
    <t>FEC.ktoe.BG.NMM.CEM.LOW_ENTH.THERM.DIESEL_LIQBIO</t>
  </si>
  <si>
    <t>FEC.ktoe.BG.NMM.CEM.LOW_ENTH.THERM.NG_BIOGAS</t>
  </si>
  <si>
    <t>FEC.ktoe.BG.NMM.CEM.LOW_ENTH.THERM.SOLAR_GEO</t>
  </si>
  <si>
    <t>FEC.ktoe.BG.NMM.CEM.LOW_ENTH.HP.AMBIENT</t>
  </si>
  <si>
    <t>FEC.ktoe.BG.NMM.CEM.LOW_ENTH.THERM.ELEC</t>
  </si>
  <si>
    <t>Cement: Grinding, milling of raw material</t>
  </si>
  <si>
    <t>FEC.ktoe.BG.NMM.CEM.GRINDING_RAW.MECH.ELEC</t>
  </si>
  <si>
    <t>Cement: Pre-heating and pre-calcination</t>
  </si>
  <si>
    <t>FEC.ktoe.BG.NMM.CEM.PREHEAT.TOTAL.TOTAL</t>
  </si>
  <si>
    <t>FEC.ktoe.BG.NMM.CEM.PREHEAT.THERM.SOLIDS</t>
  </si>
  <si>
    <t>FEC.ktoe.BG.NMM.CEM.PREHEAT.THERM.LPG</t>
  </si>
  <si>
    <t>FEC.ktoe.BG.NMM.CEM.PREHEAT.THERM.DIESEL_LIQBIO</t>
  </si>
  <si>
    <t>FEC.ktoe.BG.NMM.CEM.PREHEAT.THERM.RFO</t>
  </si>
  <si>
    <t>FEC.ktoe.BG.NMM.CEM.PREHEAT.THERM.OTHER</t>
  </si>
  <si>
    <t>FEC.ktoe.BG.NMM.CEM.PREHEAT.THERM.NG_BIOGAS</t>
  </si>
  <si>
    <t>FEC.ktoe.BG.NMM.CEM.PREHEAT.THERM.BIOMASS_WASTE</t>
  </si>
  <si>
    <t>Cement: Clinker production (kilns)</t>
  </si>
  <si>
    <t>FEC.ktoe.BG.NMM.CEM.KILN.TOTAL.TOTAL</t>
  </si>
  <si>
    <t>FEC.ktoe.BG.NMM.CEM.KILN.THERM.SOLIDS</t>
  </si>
  <si>
    <t>FEC.ktoe.BG.NMM.CEM.KILN.THERM.LPG</t>
  </si>
  <si>
    <t>FEC.ktoe.BG.NMM.CEM.KILN.THERM.DIESEL_LIQBIO</t>
  </si>
  <si>
    <t>FEC.ktoe.BG.NMM.CEM.KILN.THERM.RFO</t>
  </si>
  <si>
    <t>FEC.ktoe.BG.NMM.CEM.KILN.THERM.OTHER</t>
  </si>
  <si>
    <t>FEC.ktoe.BG.NMM.CEM.KILN.THERM.NG_BIOGAS</t>
  </si>
  <si>
    <t>FEC.ktoe.BG.NMM.CEM.KILN.THERM.BIOMASS_WASTE</t>
  </si>
  <si>
    <t>Cement: Grinding, packaging and precasting</t>
  </si>
  <si>
    <t>Cement: Grinding, packaging and precasting (electricity)</t>
  </si>
  <si>
    <t>FEC.ktoe.BG.NMM.CEM.PRECAST.MECH.ELEC</t>
  </si>
  <si>
    <t>Cement: Precasting - Steam</t>
  </si>
  <si>
    <t>FEC.ktoe.BG.NMM.CEM.PRECAST_STEAM.TOTAL.TOTAL</t>
  </si>
  <si>
    <t>FEC.ktoe.BG.NMM.CEM.PRECAST_STEAM.STEAM.SOLIDS</t>
  </si>
  <si>
    <t>FEC.ktoe.BG.NMM.CEM.PRECAST_STEAM.STEAM.RFG</t>
  </si>
  <si>
    <t>FEC.ktoe.BG.NMM.CEM.PRECAST_STEAM.STEAM.LPG</t>
  </si>
  <si>
    <t>FEC.ktoe.BG.NMM.CEM.PRECAST_STEAM.STEAM.DIESEL_LIQBIO</t>
  </si>
  <si>
    <t>FEC.ktoe.BG.NMM.CEM.PRECAST_STEAM.STEAM.RFO</t>
  </si>
  <si>
    <t>FEC.ktoe.BG.NMM.CEM.PRECAST_STEAM.STEAM.OTHER</t>
  </si>
  <si>
    <t>FEC.ktoe.BG.NMM.CEM.PRECAST_STEAM.STEAM.NG_BIOGAS</t>
  </si>
  <si>
    <t>FEC.ktoe.BG.NMM.CEM.PRECAST_STEAM.STEAM.DERIVED</t>
  </si>
  <si>
    <t>FEC.ktoe.BG.NMM.CEM.PRECAST_STEAM.STEAM.BIOMASS_WASTE</t>
  </si>
  <si>
    <t>FEC.ktoe.BG.NMM.CEM.PRECAST_STEAM.STEAM.STEAM_DISTR</t>
  </si>
  <si>
    <t>FEC.ktoe.BG.NMM.CER.TOTAL.TOTAL.TOTAL</t>
  </si>
  <si>
    <t>FEC.ktoe.BG.NMM.CER.LIGHT.GENERIC.ELEC</t>
  </si>
  <si>
    <t>FEC.ktoe.BG.NMM.CER.AIRCOMP.GENERIC.ELEC</t>
  </si>
  <si>
    <t>FEC.ktoe.BG.NMM.CER.MOTOR.GENERIC.ELEC</t>
  </si>
  <si>
    <t>FEC.ktoe.BG.NMM.CER.FANS.GENERIC.ELEC</t>
  </si>
  <si>
    <t>FEC.ktoe.BG.NMM.CER.LOW_ENTH.TOTAL.TOTAL</t>
  </si>
  <si>
    <t>FEC.ktoe.BG.NMM.CER.LOW_ENTH.THERM.DIESEL_LIQBIO</t>
  </si>
  <si>
    <t>FEC.ktoe.BG.NMM.CER.LOW_ENTH.THERM.NG_BIOGAS</t>
  </si>
  <si>
    <t>FEC.ktoe.BG.NMM.CER.LOW_ENTH.THERM.SOLAR_GEO</t>
  </si>
  <si>
    <t>FEC.ktoe.BG.NMM.CER.LOW_ENTH.HP.AMBIENT</t>
  </si>
  <si>
    <t>FEC.ktoe.BG.NMM.CER.LOW_ENTH.THERM.ELEC</t>
  </si>
  <si>
    <t>Ceramics: Mixing of raw material</t>
  </si>
  <si>
    <t>FEC.ktoe.BG.NMM.CER.MIXING.MECH.ELEC</t>
  </si>
  <si>
    <t>Ceramics: Drying and sintering of raw material</t>
  </si>
  <si>
    <t>Ceramics: Thermal drying and sintering</t>
  </si>
  <si>
    <t>FEC.ktoe.BG.NMM.CER.DRYING.TOTAL.TOTAL</t>
  </si>
  <si>
    <t>FEC.ktoe.BG.NMM.CER.DRYING.THERM.SOLIDS</t>
  </si>
  <si>
    <t>FEC.ktoe.BG.NMM.CER.DRYING.THERM.LPG</t>
  </si>
  <si>
    <t>FEC.ktoe.BG.NMM.CER.DRYING.THERM.DIESEL_LIQBIO</t>
  </si>
  <si>
    <t>FEC.ktoe.BG.NMM.CER.DRYING.THERM.RFO</t>
  </si>
  <si>
    <t>FEC.ktoe.BG.NMM.CER.DRYING.THERM.NG_BIOGAS</t>
  </si>
  <si>
    <t>Ceramics: Steam drying and sintering</t>
  </si>
  <si>
    <t>FEC.ktoe.BG.NMM.CER.DRYING_STEAM.TOTAL.TOTAL</t>
  </si>
  <si>
    <t>FEC.ktoe.BG.NMM.CER.DRYING_STEAM.STEAM.SOLIDS</t>
  </si>
  <si>
    <t>FEC.ktoe.BG.NMM.CER.DRYING_STEAM.STEAM.RFG</t>
  </si>
  <si>
    <t>FEC.ktoe.BG.NMM.CER.DRYING_STEAM.STEAM.LPG</t>
  </si>
  <si>
    <t>FEC.ktoe.BG.NMM.CER.DRYING_STEAM.STEAM.DIESEL_LIQBIO</t>
  </si>
  <si>
    <t>FEC.ktoe.BG.NMM.CER.DRYING_STEAM.STEAM.RFO</t>
  </si>
  <si>
    <t>FEC.ktoe.BG.NMM.CER.DRYING_STEAM.STEAM.OTHER</t>
  </si>
  <si>
    <t>FEC.ktoe.BG.NMM.CER.DRYING_STEAM.STEAM.NG_BIOGAS</t>
  </si>
  <si>
    <t>FEC.ktoe.BG.NMM.CER.DRYING_STEAM.STEAM.DERIVED</t>
  </si>
  <si>
    <t>FEC.ktoe.BG.NMM.CER.DRYING_STEAM.STEAM.BIOMASS_WASTE</t>
  </si>
  <si>
    <t>FEC.ktoe.BG.NMM.CER.DRYING_STEAM.STEAM.STEAM_DISTR</t>
  </si>
  <si>
    <t>Ceramics: Microwave drying and sintering</t>
  </si>
  <si>
    <t>FEC.ktoe.BG.NMM.CER.DRYING_MICROW.MICROW.ELEC</t>
  </si>
  <si>
    <t>Ceramics: Primary production process</t>
  </si>
  <si>
    <t>Ceramics: Thermal kiln</t>
  </si>
  <si>
    <t>FEC.ktoe.BG.NMM.CER.KILN_THERM.TOTAL.TOTAL</t>
  </si>
  <si>
    <t>FEC.ktoe.BG.NMM.CER.KILN_THERM.THERM.SOLIDS</t>
  </si>
  <si>
    <t>FEC.ktoe.BG.NMM.CER.KILN_THERM.THERM.LPG</t>
  </si>
  <si>
    <t>FEC.ktoe.BG.NMM.CER.KILN_THERM.THERM.DIESEL_LIQBIO</t>
  </si>
  <si>
    <t>FEC.ktoe.BG.NMM.CER.KILN_THERM.THERM.RFO</t>
  </si>
  <si>
    <t>FEC.ktoe.BG.NMM.CER.KILN_THERM.THERM.OTHER</t>
  </si>
  <si>
    <t>FEC.ktoe.BG.NMM.CER.KILN_THERM.THERM.NG_BIOGAS</t>
  </si>
  <si>
    <t>FEC.ktoe.BG.NMM.CER.KILN_THERM.THERM.BIOMASS_WASTE</t>
  </si>
  <si>
    <t>Ceramics: Electric kiln</t>
  </si>
  <si>
    <t>FEC.ktoe.BG.NMM.CER.KILN_ELEC.ELEC.ELEC</t>
  </si>
  <si>
    <t>Ceramics: Product finishing</t>
  </si>
  <si>
    <t>Ceramics: Thermal furnace</t>
  </si>
  <si>
    <t>FEC.ktoe.BG.NMM.CER.FINISHING.TOTAL.TOTAL</t>
  </si>
  <si>
    <t>FEC.ktoe.BG.NMM.CER.FINISHING.THERM.SOLIDS</t>
  </si>
  <si>
    <t>FEC.ktoe.BG.NMM.CER.FINISHING.THERM.LPG</t>
  </si>
  <si>
    <t>FEC.ktoe.BG.NMM.CER.FINISHING.THERM.DIESEL_LIQBIO</t>
  </si>
  <si>
    <t>FEC.ktoe.BG.NMM.CER.FINISHING.THERM.RFO</t>
  </si>
  <si>
    <t>FEC.ktoe.BG.NMM.CER.FINISHING.THERM.NG_BIOGAS</t>
  </si>
  <si>
    <t>Ceramics: Electric furnace</t>
  </si>
  <si>
    <t>FEC.ktoe.BG.NMM.CER.FINISHING_ELEC.ELEC.ELEC</t>
  </si>
  <si>
    <t>FEC.ktoe.BG.NMM.GLASS.TOTAL.TOTAL.TOTAL</t>
  </si>
  <si>
    <t>FEC.ktoe.BG.NMM.GLASS.LIGHT.GENERIC.ELEC</t>
  </si>
  <si>
    <t>FEC.ktoe.BG.NMM.GLASS.AIRCOMP.GENERIC.ELEC</t>
  </si>
  <si>
    <t>FEC.ktoe.BG.NMM.GLASS.MOTOR.GENERIC.ELEC</t>
  </si>
  <si>
    <t>FEC.ktoe.BG.NMM.GLASS.FANS.GENERIC.ELEC</t>
  </si>
  <si>
    <t>FEC.ktoe.BG.NMM.GLASS.LOW_ENTH.TOTAL.TOTAL</t>
  </si>
  <si>
    <t>FEC.ktoe.BG.NMM.GLASS.LOW_ENTH.THERM.DIESEL_LIQBIO</t>
  </si>
  <si>
    <t>FEC.ktoe.BG.NMM.GLASS.LOW_ENTH.THERM.NG_BIOGAS</t>
  </si>
  <si>
    <t>FEC.ktoe.BG.NMM.GLASS.LOW_ENTH.THERM.SOLAR_GEO</t>
  </si>
  <si>
    <t>FEC.ktoe.BG.NMM.GLASS.LOW_ENTH.HP.AMBIENT</t>
  </si>
  <si>
    <t>FEC.ktoe.BG.NMM.GLASS.LOW_ENTH.THERM.ELEC</t>
  </si>
  <si>
    <t>Glass: Melting tank</t>
  </si>
  <si>
    <t>Glass: Thermal melting tank</t>
  </si>
  <si>
    <t>FEC.ktoe.BG.NMM.GLASS.MELTING.TOTAL.TOTAL</t>
  </si>
  <si>
    <t>FEC.ktoe.BG.NMM.GLASS.MELTING.THERM.SOLIDS</t>
  </si>
  <si>
    <t>FEC.ktoe.BG.NMM.GLASS.MELTING.THERM.LPG</t>
  </si>
  <si>
    <t>FEC.ktoe.BG.NMM.GLASS.MELTING.THERM.DIESEL_LIQBIO</t>
  </si>
  <si>
    <t>FEC.ktoe.BG.NMM.GLASS.MELTING.THERM.RFO</t>
  </si>
  <si>
    <t>FEC.ktoe.BG.NMM.GLASS.MELTING.THERM.NG_BIOGAS</t>
  </si>
  <si>
    <t>Glass: Electric melting tank</t>
  </si>
  <si>
    <t>FEC.ktoe.BG.NMM.GLASS.MELTING_ELEC.ELEC.ELEC</t>
  </si>
  <si>
    <t>Glass: Forming</t>
  </si>
  <si>
    <t>FEC.ktoe.BG.NMM.GLASS.FORMING.ELEC.ELEC</t>
  </si>
  <si>
    <t>Glass: Annealing</t>
  </si>
  <si>
    <t>Glass: Annealing - thermal</t>
  </si>
  <si>
    <t>FEC.ktoe.BG.NMM.GLASS.ANNEALING.TOTAL.TOTAL</t>
  </si>
  <si>
    <t>FEC.ktoe.BG.NMM.GLASS.ANNEALING.THERM.SOLIDS</t>
  </si>
  <si>
    <t>FEC.ktoe.BG.NMM.GLASS.ANNEALING.THERM.LPG</t>
  </si>
  <si>
    <t>FEC.ktoe.BG.NMM.GLASS.ANNEALING.THERM.DIESEL_LIQBIO</t>
  </si>
  <si>
    <t>FEC.ktoe.BG.NMM.GLASS.ANNEALING.THERM.RFO</t>
  </si>
  <si>
    <t>FEC.ktoe.BG.NMM.GLASS.ANNEALING.THERM.NG_BIOGAS</t>
  </si>
  <si>
    <t>Glass: Annealing - electric</t>
  </si>
  <si>
    <t>FEC.ktoe.BG.NMM.GLASS.ANNEALING_ELEC.ELEC.ELEC</t>
  </si>
  <si>
    <t>Glass: Finishing processes</t>
  </si>
  <si>
    <t>FEC.ktoe.BG.NMM.GLASS.FINISHING.ELEC.ELEC</t>
  </si>
  <si>
    <t>Cement: Grinding, packaging - electric</t>
  </si>
  <si>
    <t>Cement: Precasting - steam</t>
  </si>
  <si>
    <t>UED.ktoe.BG.NMM.CEM.TOTAL.TOTAL.TOTAL</t>
  </si>
  <si>
    <t>UED.ktoe.BG.NMM.CEM.LIGHT.GENERIC.ELEC</t>
  </si>
  <si>
    <t>UED.ktoe.BG.NMM.CEM.AIRCOMP.GENERIC.ELEC</t>
  </si>
  <si>
    <t>UED.ktoe.BG.NMM.CEM.MOTOR.GENERIC.ELEC</t>
  </si>
  <si>
    <t>UED.ktoe.BG.NMM.CEM.FANS.GENERIC.ELEC</t>
  </si>
  <si>
    <t>UED.ktoe.BG.NMM.CEM.LOW_ENTH.TOTAL.TOTAL</t>
  </si>
  <si>
    <t>UED.ktoe.BG.NMM.CEM.LOW_ENTH.THERM.DIESEL_LIQBIO</t>
  </si>
  <si>
    <t>UED.ktoe.BG.NMM.CEM.LOW_ENTH.THERM.NG_BIOGAS</t>
  </si>
  <si>
    <t>UED.ktoe.BG.NMM.CEM.LOW_ENTH.THERM.SOLAR_GEO</t>
  </si>
  <si>
    <t>UED.ktoe.BG.NMM.CEM.LOW_ENTH.HP.AMBIENT</t>
  </si>
  <si>
    <t>UED.ktoe.BG.NMM.CEM.LOW_ENTH.THERM.ELEC</t>
  </si>
  <si>
    <t>UED.ktoe.BG.NMM.CEM.GRINDING_RAW.MECH.ELEC</t>
  </si>
  <si>
    <t>UED.ktoe.BG.NMM.CEM.PREHEAT.TOTAL.TOTAL</t>
  </si>
  <si>
    <t>UED.ktoe.BG.NMM.CEM.PREHEAT.THERM.SOLIDS</t>
  </si>
  <si>
    <t>UED.ktoe.BG.NMM.CEM.PREHEAT.THERM.LPG</t>
  </si>
  <si>
    <t>UED.ktoe.BG.NMM.CEM.PREHEAT.THERM.DIESEL_LIQBIO</t>
  </si>
  <si>
    <t>UED.ktoe.BG.NMM.CEM.PREHEAT.THERM.RFO</t>
  </si>
  <si>
    <t>UED.ktoe.BG.NMM.CEM.PREHEAT.THERM.OTHER</t>
  </si>
  <si>
    <t>UED.ktoe.BG.NMM.CEM.PREHEAT.THERM.NG_BIOGAS</t>
  </si>
  <si>
    <t>UED.ktoe.BG.NMM.CEM.PREHEAT.THERM.BIOMASS_WASTE</t>
  </si>
  <si>
    <t>UED.ktoe.BG.NMM.CEM.KILN.TOTAL.TOTAL</t>
  </si>
  <si>
    <t>UED.ktoe.BG.NMM.CEM.KILN.THERM.SOLIDS</t>
  </si>
  <si>
    <t>UED.ktoe.BG.NMM.CEM.KILN.THERM.LPG</t>
  </si>
  <si>
    <t>UED.ktoe.BG.NMM.CEM.KILN.THERM.DIESEL_LIQBIO</t>
  </si>
  <si>
    <t>UED.ktoe.BG.NMM.CEM.KILN.THERM.RFO</t>
  </si>
  <si>
    <t>UED.ktoe.BG.NMM.CEM.KILN.THERM.OTHER</t>
  </si>
  <si>
    <t>UED.ktoe.BG.NMM.CEM.KILN.THERM.NG_BIOGAS</t>
  </si>
  <si>
    <t>UED.ktoe.BG.NMM.CEM.KILN.THERM.BIOMASS_WASTE</t>
  </si>
  <si>
    <t>UED.ktoe.BG.NMM.CEM.PRECAST.MECH.ELEC</t>
  </si>
  <si>
    <t>UED.ktoe.BG.NMM.CEM.PRECAST_STEAM.TOTAL.TOTAL</t>
  </si>
  <si>
    <t>UED.ktoe.BG.NMM.CEM.PRECAST_STEAM.STEAM.SOLIDS</t>
  </si>
  <si>
    <t>UED.ktoe.BG.NMM.CEM.PRECAST_STEAM.STEAM.RFG</t>
  </si>
  <si>
    <t>UED.ktoe.BG.NMM.CEM.PRECAST_STEAM.STEAM.LPG</t>
  </si>
  <si>
    <t>UED.ktoe.BG.NMM.CEM.PRECAST_STEAM.STEAM.DIESEL_LIQBIO</t>
  </si>
  <si>
    <t>UED.ktoe.BG.NMM.CEM.PRECAST_STEAM.STEAM.RFO</t>
  </si>
  <si>
    <t>UED.ktoe.BG.NMM.CEM.PRECAST_STEAM.STEAM.OTHER</t>
  </si>
  <si>
    <t>UED.ktoe.BG.NMM.CEM.PRECAST_STEAM.STEAM.NG_BIOGAS</t>
  </si>
  <si>
    <t>UED.ktoe.BG.NMM.CEM.PRECAST_STEAM.STEAM.DERIVED</t>
  </si>
  <si>
    <t>UED.ktoe.BG.NMM.CEM.PRECAST_STEAM.STEAM.BIOMASS_WASTE</t>
  </si>
  <si>
    <t>UED.ktoe.BG.NMM.CEM.PRECAST_STEAM.STEAM.STEAM_DISTR</t>
  </si>
  <si>
    <t>UED.ktoe.BG.NMM.CER.TOTAL.TOTAL.TOTAL</t>
  </si>
  <si>
    <t>UED.ktoe.BG.NMM.CER.LIGHT.GENERIC.ELEC</t>
  </si>
  <si>
    <t>UED.ktoe.BG.NMM.CER.AIRCOMP.GENERIC.ELEC</t>
  </si>
  <si>
    <t>UED.ktoe.BG.NMM.CER.MOTOR.GENERIC.ELEC</t>
  </si>
  <si>
    <t>UED.ktoe.BG.NMM.CER.FANS.GENERIC.ELEC</t>
  </si>
  <si>
    <t>UED.ktoe.BG.NMM.CER.LOW_ENTH.TOTAL.TOTAL</t>
  </si>
  <si>
    <t>UED.ktoe.BG.NMM.CER.LOW_ENTH.THERM.DIESEL_LIQBIO</t>
  </si>
  <si>
    <t>UED.ktoe.BG.NMM.CER.LOW_ENTH.THERM.NG_BIOGAS</t>
  </si>
  <si>
    <t>UED.ktoe.BG.NMM.CER.LOW_ENTH.THERM.SOLAR_GEO</t>
  </si>
  <si>
    <t>UED.ktoe.BG.NMM.CER.LOW_ENTH.HP.AMBIENT</t>
  </si>
  <si>
    <t>UED.ktoe.BG.NMM.CER.LOW_ENTH.THERM.ELEC</t>
  </si>
  <si>
    <t>UED.ktoe.BG.NMM.CER.MIXING.MECH.ELEC</t>
  </si>
  <si>
    <t>UED.ktoe.BG.NMM.CER.DRYING.TOTAL.TOTAL</t>
  </si>
  <si>
    <t>UED.ktoe.BG.NMM.CER.DRYING.THERM.SOLIDS</t>
  </si>
  <si>
    <t>UED.ktoe.BG.NMM.CER.DRYING.THERM.LPG</t>
  </si>
  <si>
    <t>UED.ktoe.BG.NMM.CER.DRYING.THERM.DIESEL_LIQBIO</t>
  </si>
  <si>
    <t>UED.ktoe.BG.NMM.CER.DRYING.THERM.RFO</t>
  </si>
  <si>
    <t>UED.ktoe.BG.NMM.CER.DRYING.THERM.NG_BIOGAS</t>
  </si>
  <si>
    <t>UED.ktoe.BG.NMM.CER.DRYING_STEAM.TOTAL.TOTAL</t>
  </si>
  <si>
    <t>UED.ktoe.BG.NMM.CER.DRYING_STEAM.STEAM.SOLIDS</t>
  </si>
  <si>
    <t>UED.ktoe.BG.NMM.CER.DRYING_STEAM.STEAM.RFG</t>
  </si>
  <si>
    <t>UED.ktoe.BG.NMM.CER.DRYING_STEAM.STEAM.LPG</t>
  </si>
  <si>
    <t>UED.ktoe.BG.NMM.CER.DRYING_STEAM.STEAM.DIESEL_LIQBIO</t>
  </si>
  <si>
    <t>UED.ktoe.BG.NMM.CER.DRYING_STEAM.STEAM.RFO</t>
  </si>
  <si>
    <t>UED.ktoe.BG.NMM.CER.DRYING_STEAM.STEAM.OTHER</t>
  </si>
  <si>
    <t>UED.ktoe.BG.NMM.CER.DRYING_STEAM.STEAM.NG_BIOGAS</t>
  </si>
  <si>
    <t>UED.ktoe.BG.NMM.CER.DRYING_STEAM.STEAM.DERIVED</t>
  </si>
  <si>
    <t>UED.ktoe.BG.NMM.CER.DRYING_STEAM.STEAM.BIOMASS_WASTE</t>
  </si>
  <si>
    <t>UED.ktoe.BG.NMM.CER.DRYING_STEAM.STEAM.STEAM_DISTR</t>
  </si>
  <si>
    <t>UED.ktoe.BG.NMM.CER.DRYING_MICROW.MICROW.ELEC</t>
  </si>
  <si>
    <t>UED.ktoe.BG.NMM.CER.KILN_THERM.TOTAL.TOTAL</t>
  </si>
  <si>
    <t>UED.ktoe.BG.NMM.CER.KILN_THERM.THERM.SOLIDS</t>
  </si>
  <si>
    <t>UED.ktoe.BG.NMM.CER.KILN_THERM.THERM.LPG</t>
  </si>
  <si>
    <t>UED.ktoe.BG.NMM.CER.KILN_THERM.THERM.DIESEL_LIQBIO</t>
  </si>
  <si>
    <t>UED.ktoe.BG.NMM.CER.KILN_THERM.THERM.RFO</t>
  </si>
  <si>
    <t>UED.ktoe.BG.NMM.CER.KILN_THERM.THERM.OTHER</t>
  </si>
  <si>
    <t>UED.ktoe.BG.NMM.CER.KILN_THERM.THERM.NG_BIOGAS</t>
  </si>
  <si>
    <t>UED.ktoe.BG.NMM.CER.KILN_THERM.THERM.BIOMASS_WASTE</t>
  </si>
  <si>
    <t>UED.ktoe.BG.NMM.CER.KILN_ELEC.ELEC.ELEC</t>
  </si>
  <si>
    <t>UED.ktoe.BG.NMM.CER.FINISHING.TOTAL.TOTAL</t>
  </si>
  <si>
    <t>UED.ktoe.BG.NMM.CER.FINISHING.THERM.SOLIDS</t>
  </si>
  <si>
    <t>UED.ktoe.BG.NMM.CER.FINISHING.THERM.LPG</t>
  </si>
  <si>
    <t>UED.ktoe.BG.NMM.CER.FINISHING.THERM.DIESEL_LIQBIO</t>
  </si>
  <si>
    <t>UED.ktoe.BG.NMM.CER.FINISHING.THERM.RFO</t>
  </si>
  <si>
    <t>UED.ktoe.BG.NMM.CER.FINISHING.THERM.NG_BIOGAS</t>
  </si>
  <si>
    <t>UED.ktoe.BG.NMM.CER.FINISHING_ELEC.ELEC.ELEC</t>
  </si>
  <si>
    <t>UED.ktoe.BG.NMM.GLASS.TOTAL.TOTAL.TOTAL</t>
  </si>
  <si>
    <t>UED.ktoe.BG.NMM.GLASS.LIGHT.GENERIC.ELEC</t>
  </si>
  <si>
    <t>UED.ktoe.BG.NMM.GLASS.AIRCOMP.GENERIC.ELEC</t>
  </si>
  <si>
    <t>UED.ktoe.BG.NMM.GLASS.MOTOR.GENERIC.ELEC</t>
  </si>
  <si>
    <t>UED.ktoe.BG.NMM.GLASS.FANS.GENERIC.ELEC</t>
  </si>
  <si>
    <t>UED.ktoe.BG.NMM.GLASS.LOW_ENTH.TOTAL.TOTAL</t>
  </si>
  <si>
    <t>UED.ktoe.BG.NMM.GLASS.LOW_ENTH.THERM.DIESEL_LIQBIO</t>
  </si>
  <si>
    <t>UED.ktoe.BG.NMM.GLASS.LOW_ENTH.THERM.NG_BIOGAS</t>
  </si>
  <si>
    <t>UED.ktoe.BG.NMM.GLASS.LOW_ENTH.THERM.SOLAR_GEO</t>
  </si>
  <si>
    <t>UED.ktoe.BG.NMM.GLASS.LOW_ENTH.HP.AMBIENT</t>
  </si>
  <si>
    <t>UED.ktoe.BG.NMM.GLASS.LOW_ENTH.THERM.ELEC</t>
  </si>
  <si>
    <t>UED.ktoe.BG.NMM.GLASS.MELTING.TOTAL.TOTAL</t>
  </si>
  <si>
    <t>UED.ktoe.BG.NMM.GLASS.MELTING.THERM.SOLIDS</t>
  </si>
  <si>
    <t>UED.ktoe.BG.NMM.GLASS.MELTING.THERM.LPG</t>
  </si>
  <si>
    <t>UED.ktoe.BG.NMM.GLASS.MELTING.THERM.DIESEL_LIQBIO</t>
  </si>
  <si>
    <t>UED.ktoe.BG.NMM.GLASS.MELTING.THERM.RFO</t>
  </si>
  <si>
    <t>UED.ktoe.BG.NMM.GLASS.MELTING.THERM.NG_BIOGAS</t>
  </si>
  <si>
    <t>UED.ktoe.BG.NMM.GLASS.MELTING_ELEC.ELEC.ELEC</t>
  </si>
  <si>
    <t>UED.ktoe.BG.NMM.GLASS.FORMING.ELEC.ELEC</t>
  </si>
  <si>
    <t>UED.ktoe.BG.NMM.GLASS.ANNEALING.TOTAL.TOTAL</t>
  </si>
  <si>
    <t>UED.ktoe.BG.NMM.GLASS.ANNEALING.THERM.SOLIDS</t>
  </si>
  <si>
    <t>UED.ktoe.BG.NMM.GLASS.ANNEALING.THERM.LPG</t>
  </si>
  <si>
    <t>UED.ktoe.BG.NMM.GLASS.ANNEALING.THERM.DIESEL_LIQBIO</t>
  </si>
  <si>
    <t>UED.ktoe.BG.NMM.GLASS.ANNEALING.THERM.RFO</t>
  </si>
  <si>
    <t>UED.ktoe.BG.NMM.GLASS.ANNEALING.THERM.NG_BIOGAS</t>
  </si>
  <si>
    <t>UED.ktoe.BG.NMM.GLASS.ANNEALING_ELEC.ELEC.ELEC</t>
  </si>
  <si>
    <t>UED.ktoe.BG.NMM.GLASS.FINISHING.ELEC.ELEC</t>
  </si>
  <si>
    <t>FUEL_EMI.ktCO2.BG.NMM.CEM.LIGHT.GENERIC.ELEC</t>
  </si>
  <si>
    <t>FUEL_EMI.ktCO2.BG.NMM.CEM.AIRCOMP.GENERIC.ELEC</t>
  </si>
  <si>
    <t>FUEL_EMI.ktCO2.BG.NMM.CEM.MOTOR.GENERIC.ELEC</t>
  </si>
  <si>
    <t>FUEL_EMI.ktCO2.BG.NMM.CEM.FANS.GENERIC.ELEC</t>
  </si>
  <si>
    <t>FUEL_EMI.ktCO2.BG.NMM.CEM.LOW_ENTH.TOTAL.TOTAL</t>
  </si>
  <si>
    <t>FUEL_EMI.ktCO2.BG.NMM.CEM.LOW_ENTH.THERM.DIESEL_LIQBIO</t>
  </si>
  <si>
    <t>FUEL_EMI.ktCO2.BG.NMM.CEM.LOW_ENTH.THERM.NG_BIOGAS</t>
  </si>
  <si>
    <t>FUEL_EMI.ktCO2.BG.NMM.CEM.LOW_ENTH.THERM.SOLAR_GEO</t>
  </si>
  <si>
    <t>FUEL_EMI.ktCO2.BG.NMM.CEM.LOW_ENTH.HP.AMBIENT</t>
  </si>
  <si>
    <t>FUEL_EMI.ktCO2.BG.NMM.CEM.LOW_ENTH.THERM.ELEC</t>
  </si>
  <si>
    <t>FUEL_EMI.ktCO2.BG.NMM.CEM.GRINDING_RAW.MECH.ELEC</t>
  </si>
  <si>
    <t>FUEL_EMI.ktCO2.BG.NMM.CEM.PREHEAT.TOTAL.TOTAL</t>
  </si>
  <si>
    <t>FUEL_EMI.ktCO2.BG.NMM.CEM.PREHEAT.THERM.SOLIDS</t>
  </si>
  <si>
    <t>FUEL_EMI.ktCO2.BG.NMM.CEM.PREHEAT.THERM.LPG</t>
  </si>
  <si>
    <t>FUEL_EMI.ktCO2.BG.NMM.CEM.PREHEAT.THERM.DIESEL_LIQBIO</t>
  </si>
  <si>
    <t>FUEL_EMI.ktCO2.BG.NMM.CEM.PREHEAT.THERM.RFO</t>
  </si>
  <si>
    <t>FUEL_EMI.ktCO2.BG.NMM.CEM.PREHEAT.THERM.OTHER</t>
  </si>
  <si>
    <t>FUEL_EMI.ktCO2.BG.NMM.CEM.PREHEAT.THERM.NG_BIOGAS</t>
  </si>
  <si>
    <t>FUEL_EMI.ktCO2.BG.NMM.CEM.PREHEAT.THERM.BIOMASS_WASTE</t>
  </si>
  <si>
    <t>FUEL_EMI.ktCO2.BG.NMM.CEM.KILN.TOTAL.TOTAL</t>
  </si>
  <si>
    <t>FUEL_EMI.ktCO2.BG.NMM.CEM.KILN.THERM.SOLIDS</t>
  </si>
  <si>
    <t>FUEL_EMI.ktCO2.BG.NMM.CEM.KILN.THERM.LPG</t>
  </si>
  <si>
    <t>FUEL_EMI.ktCO2.BG.NMM.CEM.KILN.THERM.DIESEL_LIQBIO</t>
  </si>
  <si>
    <t>FUEL_EMI.ktCO2.BG.NMM.CEM.KILN.THERM.RFO</t>
  </si>
  <si>
    <t>FUEL_EMI.ktCO2.BG.NMM.CEM.KILN.THERM.OTHER</t>
  </si>
  <si>
    <t>FUEL_EMI.ktCO2.BG.NMM.CEM.KILN.THERM.NG_BIOGAS</t>
  </si>
  <si>
    <t>FUEL_EMI.ktCO2.BG.NMM.CEM.KILN.THERM.BIOMASS_WASTE</t>
  </si>
  <si>
    <t>FUEL_EMI.ktCO2.BG.NMM.CEM.PRECAST.MECH.ELEC</t>
  </si>
  <si>
    <t>FUEL_EMI.ktCO2.BG.NMM.CEM.PRECAST_STEAM.TOTAL.TOTAL</t>
  </si>
  <si>
    <t>FUEL_EMI.ktCO2.BG.NMM.CEM.PRECAST_STEAM.STEAM.SOLIDS</t>
  </si>
  <si>
    <t>FUEL_EMI.ktCO2.BG.NMM.CEM.PRECAST_STEAM.STEAM.RFG</t>
  </si>
  <si>
    <t>FUEL_EMI.ktCO2.BG.NMM.CEM.PRECAST_STEAM.STEAM.LPG</t>
  </si>
  <si>
    <t>FUEL_EMI.ktCO2.BG.NMM.CEM.PRECAST_STEAM.STEAM.DIESEL_LIQBIO</t>
  </si>
  <si>
    <t>FUEL_EMI.ktCO2.BG.NMM.CEM.PRECAST_STEAM.STEAM.RFO</t>
  </si>
  <si>
    <t>FUEL_EMI.ktCO2.BG.NMM.CEM.PRECAST_STEAM.STEAM.OTHER</t>
  </si>
  <si>
    <t>FUEL_EMI.ktCO2.BG.NMM.CEM.PRECAST_STEAM.STEAM.NG_BIOGAS</t>
  </si>
  <si>
    <t>FUEL_EMI.ktCO2.BG.NMM.CEM.PRECAST_STEAM.STEAM.DERIVED</t>
  </si>
  <si>
    <t>FUEL_EMI.ktCO2.BG.NMM.CEM.PRECAST_STEAM.STEAM.BIOMASS_WASTE</t>
  </si>
  <si>
    <t>FUEL_EMI.ktCO2.BG.NMM.CEM.PRECAST_STEAM.STEAM.STEAM_DISTR</t>
  </si>
  <si>
    <t>PROCESS_EMI.ktCO2.BG.NMM.CEM</t>
  </si>
  <si>
    <t>FUEL_EMI.ktCO2.BG.NMM.CER.LIGHT.GENERIC.ELEC</t>
  </si>
  <si>
    <t>FUEL_EMI.ktCO2.BG.NMM.CER.AIRCOMP.GENERIC.ELEC</t>
  </si>
  <si>
    <t>FUEL_EMI.ktCO2.BG.NMM.CER.MOTOR.GENERIC.ELEC</t>
  </si>
  <si>
    <t>FUEL_EMI.ktCO2.BG.NMM.CER.FANS.GENERIC.ELEC</t>
  </si>
  <si>
    <t>FUEL_EMI.ktCO2.BG.NMM.CER.LOW_ENTH.TOTAL.TOTAL</t>
  </si>
  <si>
    <t>FUEL_EMI.ktCO2.BG.NMM.CER.LOW_ENTH.THERM.DIESEL_LIQBIO</t>
  </si>
  <si>
    <t>FUEL_EMI.ktCO2.BG.NMM.CER.LOW_ENTH.THERM.NG_BIOGAS</t>
  </si>
  <si>
    <t>FUEL_EMI.ktCO2.BG.NMM.CER.LOW_ENTH.THERM.SOLAR_GEO</t>
  </si>
  <si>
    <t>FUEL_EMI.ktCO2.BG.NMM.CER.LOW_ENTH.HP.AMBIENT</t>
  </si>
  <si>
    <t>FUEL_EMI.ktCO2.BG.NMM.CER.LOW_ENTH.THERM.ELEC</t>
  </si>
  <si>
    <t>FUEL_EMI.ktCO2.BG.NMM.CER.MIXING.MECH.ELEC</t>
  </si>
  <si>
    <t>FUEL_EMI.ktCO2.BG.NMM.CER.DRYING.TOTAL.TOTAL</t>
  </si>
  <si>
    <t>FUEL_EMI.ktCO2.BG.NMM.CER.DRYING.THERM.SOLIDS</t>
  </si>
  <si>
    <t>FUEL_EMI.ktCO2.BG.NMM.CER.DRYING.THERM.LPG</t>
  </si>
  <si>
    <t>FUEL_EMI.ktCO2.BG.NMM.CER.DRYING.THERM.DIESEL_LIQBIO</t>
  </si>
  <si>
    <t>FUEL_EMI.ktCO2.BG.NMM.CER.DRYING.THERM.RFO</t>
  </si>
  <si>
    <t>FUEL_EMI.ktCO2.BG.NMM.CER.DRYING.THERM.NG_BIOGAS</t>
  </si>
  <si>
    <t>FUEL_EMI.ktCO2.BG.NMM.CER.DRYING_STEAM.TOTAL.TOTAL</t>
  </si>
  <si>
    <t>FUEL_EMI.ktCO2.BG.NMM.CER.DRYING_STEAM.STEAM.SOLIDS</t>
  </si>
  <si>
    <t>FUEL_EMI.ktCO2.BG.NMM.CER.DRYING_STEAM.STEAM.RFG</t>
  </si>
  <si>
    <t>FUEL_EMI.ktCO2.BG.NMM.CER.DRYING_STEAM.STEAM.LPG</t>
  </si>
  <si>
    <t>FUEL_EMI.ktCO2.BG.NMM.CER.DRYING_STEAM.STEAM.DIESEL_LIQBIO</t>
  </si>
  <si>
    <t>FUEL_EMI.ktCO2.BG.NMM.CER.DRYING_STEAM.STEAM.RFO</t>
  </si>
  <si>
    <t>FUEL_EMI.ktCO2.BG.NMM.CER.DRYING_STEAM.STEAM.OTHER</t>
  </si>
  <si>
    <t>FUEL_EMI.ktCO2.BG.NMM.CER.DRYING_STEAM.STEAM.NG_BIOGAS</t>
  </si>
  <si>
    <t>FUEL_EMI.ktCO2.BG.NMM.CER.DRYING_STEAM.STEAM.DERIVED</t>
  </si>
  <si>
    <t>FUEL_EMI.ktCO2.BG.NMM.CER.DRYING_STEAM.STEAM.BIOMASS_WASTE</t>
  </si>
  <si>
    <t>FUEL_EMI.ktCO2.BG.NMM.CER.DRYING_STEAM.STEAM.STEAM_DISTR</t>
  </si>
  <si>
    <t>FUEL_EMI.ktCO2.BG.NMM.CER.DRYING_MICROW.MICROW.ELEC</t>
  </si>
  <si>
    <t>FUEL_EMI.ktCO2.BG.NMM.CER.KILN_THERM.TOTAL.TOTAL</t>
  </si>
  <si>
    <t>FUEL_EMI.ktCO2.BG.NMM.CER.KILN_THERM.THERM.SOLIDS</t>
  </si>
  <si>
    <t>FUEL_EMI.ktCO2.BG.NMM.CER.KILN_THERM.THERM.LPG</t>
  </si>
  <si>
    <t>FUEL_EMI.ktCO2.BG.NMM.CER.KILN_THERM.THERM.DIESEL_LIQBIO</t>
  </si>
  <si>
    <t>FUEL_EMI.ktCO2.BG.NMM.CER.KILN_THERM.THERM.RFO</t>
  </si>
  <si>
    <t>FUEL_EMI.ktCO2.BG.NMM.CER.KILN_THERM.THERM.OTHER</t>
  </si>
  <si>
    <t>FUEL_EMI.ktCO2.BG.NMM.CER.KILN_THERM.THERM.NG_BIOGAS</t>
  </si>
  <si>
    <t>FUEL_EMI.ktCO2.BG.NMM.CER.KILN_THERM.THERM.BIOMASS_WASTE</t>
  </si>
  <si>
    <t>FUEL_EMI.ktCO2.BG.NMM.CER.KILN_ELEC.ELEC.ELEC</t>
  </si>
  <si>
    <t>FUEL_EMI.ktCO2.BG.NMM.CER.FINISHING.TOTAL.TOTAL</t>
  </si>
  <si>
    <t>FUEL_EMI.ktCO2.BG.NMM.CER.FINISHING.THERM.SOLIDS</t>
  </si>
  <si>
    <t>FUEL_EMI.ktCO2.BG.NMM.CER.FINISHING.THERM.LPG</t>
  </si>
  <si>
    <t>FUEL_EMI.ktCO2.BG.NMM.CER.FINISHING.THERM.DIESEL_LIQBIO</t>
  </si>
  <si>
    <t>FUEL_EMI.ktCO2.BG.NMM.CER.FINISHING.THERM.RFO</t>
  </si>
  <si>
    <t>FUEL_EMI.ktCO2.BG.NMM.CER.FINISHING.THERM.NG_BIOGAS</t>
  </si>
  <si>
    <t>FUEL_EMI.ktCO2.BG.NMM.CER.FINISHING_ELEC.ELEC.ELEC</t>
  </si>
  <si>
    <t>PROCESS_EMI.ktCO2.BG.NMM.CER</t>
  </si>
  <si>
    <t>FUEL_EMI.ktCO2.BG.NMM.GLASS.LIGHT.GENERIC.ELEC</t>
  </si>
  <si>
    <t>FUEL_EMI.ktCO2.BG.NMM.GLASS.AIRCOMP.GENERIC.ELEC</t>
  </si>
  <si>
    <t>FUEL_EMI.ktCO2.BG.NMM.GLASS.MOTOR.GENERIC.ELEC</t>
  </si>
  <si>
    <t>FUEL_EMI.ktCO2.BG.NMM.GLASS.FANS.GENERIC.ELEC</t>
  </si>
  <si>
    <t>FUEL_EMI.ktCO2.BG.NMM.GLASS.LOW_ENTH.TOTAL.TOTAL</t>
  </si>
  <si>
    <t>FUEL_EMI.ktCO2.BG.NMM.GLASS.LOW_ENTH.THERM.DIESEL_LIQBIO</t>
  </si>
  <si>
    <t>FUEL_EMI.ktCO2.BG.NMM.GLASS.LOW_ENTH.THERM.NG_BIOGAS</t>
  </si>
  <si>
    <t>FUEL_EMI.ktCO2.BG.NMM.GLASS.LOW_ENTH.THERM.SOLAR_GEO</t>
  </si>
  <si>
    <t>FUEL_EMI.ktCO2.BG.NMM.GLASS.LOW_ENTH.HP.AMBIENT</t>
  </si>
  <si>
    <t>FUEL_EMI.ktCO2.BG.NMM.GLASS.LOW_ENTH.THERM.ELEC</t>
  </si>
  <si>
    <t>FUEL_EMI.ktCO2.BG.NMM.GLASS.MELTING.TOTAL.TOTAL</t>
  </si>
  <si>
    <t>FUEL_EMI.ktCO2.BG.NMM.GLASS.MELTING.THERM.SOLIDS</t>
  </si>
  <si>
    <t>FUEL_EMI.ktCO2.BG.NMM.GLASS.MELTING.THERM.LPG</t>
  </si>
  <si>
    <t>FUEL_EMI.ktCO2.BG.NMM.GLASS.MELTING.THERM.DIESEL_LIQBIO</t>
  </si>
  <si>
    <t>FUEL_EMI.ktCO2.BG.NMM.GLASS.MELTING.THERM.RFO</t>
  </si>
  <si>
    <t>FUEL_EMI.ktCO2.BG.NMM.GLASS.MELTING.THERM.NG_BIOGAS</t>
  </si>
  <si>
    <t>FUEL_EMI.ktCO2.BG.NMM.GLASS.MELTING_ELEC.ELEC.ELEC</t>
  </si>
  <si>
    <t>FUEL_EMI.ktCO2.BG.NMM.GLASS.FORMING.ELEC.ELEC</t>
  </si>
  <si>
    <t>FUEL_EMI.ktCO2.BG.NMM.GLASS.ANNEALING.TOTAL.TOTAL</t>
  </si>
  <si>
    <t>FUEL_EMI.ktCO2.BG.NMM.GLASS.ANNEALING.THERM.SOLIDS</t>
  </si>
  <si>
    <t>FUEL_EMI.ktCO2.BG.NMM.GLASS.ANNEALING.THERM.LPG</t>
  </si>
  <si>
    <t>FUEL_EMI.ktCO2.BG.NMM.GLASS.ANNEALING.THERM.DIESEL_LIQBIO</t>
  </si>
  <si>
    <t>FUEL_EMI.ktCO2.BG.NMM.GLASS.ANNEALING.THERM.RFO</t>
  </si>
  <si>
    <t>FUEL_EMI.ktCO2.BG.NMM.GLASS.ANNEALING.THERM.NG_BIOGAS</t>
  </si>
  <si>
    <t>FUEL_EMI.ktCO2.BG.NMM.GLASS.ANNEALING_ELEC.ELEC.ELEC</t>
  </si>
  <si>
    <t>FUEL_EMI.ktCO2.BG.NMM.GLASS.FINISHING.ELEC.ELEC</t>
  </si>
  <si>
    <t>PROCESS_EMI.ktCO2.BG.NMM.GLASS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</si>
  <si>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</si>
  <si>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</si>
  <si>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</si>
  <si>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</si>
  <si>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</si>
  <si>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VA.Meuro2015.BG.PPA.PULP</t>
  </si>
  <si>
    <t>VA.Meuro2015.BG.PPA.PAPER</t>
  </si>
  <si>
    <t>VA.Meuro2015.BG.PPA.PRINT</t>
  </si>
  <si>
    <t>Pulp production (kt)</t>
  </si>
  <si>
    <t>OUTPUT.kt.BG.PPA.PULP</t>
  </si>
  <si>
    <t>Paper production  (kt)</t>
  </si>
  <si>
    <t>OUTPUT.kt.BG.PPA.PAPER</t>
  </si>
  <si>
    <t>Printing and media reproduction (kt paper eq.)</t>
  </si>
  <si>
    <t>OUTPUT.kt.BG.PPA.PRINT</t>
  </si>
  <si>
    <t>CAP.kt.BG.PPA.PULP</t>
  </si>
  <si>
    <t>CAP.kt.BG.PPA.PAPER</t>
  </si>
  <si>
    <t>CAP.kt.BG.PPA.PRINT</t>
  </si>
  <si>
    <t>NEWCAP.kt.BG.PPA.PULP</t>
  </si>
  <si>
    <t>NEWCAP.kt.BG.PPA.PAPER</t>
  </si>
  <si>
    <t>NEWCAP.kt.BG.PPA.PRINT</t>
  </si>
  <si>
    <t>FEC.ktoe.BG.PPA.TOTAL.TOTAL.TOTAL.TOTAL</t>
  </si>
  <si>
    <t>FEC.ktoe.BG.PPA.TOTAL.TOTAL.TOTAL.SOLIDS</t>
  </si>
  <si>
    <t>FEC.ktoe.BG.PPA.TOTAL.TOTAL.TOTAL.RFG</t>
  </si>
  <si>
    <t>FEC.ktoe.BG.PPA.TOTAL.TOTAL.TOTAL.LPG</t>
  </si>
  <si>
    <t>FEC.ktoe.BG.PPA.TOTAL.TOTAL.TOTAL.DIESEL</t>
  </si>
  <si>
    <t>FEC.ktoe.BG.PPA.TOTAL.TOTAL.TOTAL.RFO</t>
  </si>
  <si>
    <t>FEC.ktoe.BG.PPA.TOTAL.TOTAL.TOTAL.OTHER</t>
  </si>
  <si>
    <t>FEC.ktoe.BG.PPA.TOTAL.TOTAL.TOTAL.NG</t>
  </si>
  <si>
    <t>FEC.ktoe.BG.PPA.TOTAL.TOTAL.TOTAL.DERIVED</t>
  </si>
  <si>
    <t>FEC.ktoe.BG.PPA.TOTAL.TOTAL.TOTAL.BIOMASS_WASTE</t>
  </si>
  <si>
    <t>FEC.ktoe.BG.PPA.TOTAL.TOTAL.TOTAL.BIOGAS</t>
  </si>
  <si>
    <t>FEC.ktoe.BG.PPA.TOTAL.TOTAL.TOTAL.LIQBIO</t>
  </si>
  <si>
    <t>FEC.ktoe.BG.PPA.TOTAL.TOTAL.TOTAL.SOLAR</t>
  </si>
  <si>
    <t>FEC.ktoe.BG.PPA.TOTAL.TOTAL.TOTAL.GEO</t>
  </si>
  <si>
    <t>FEC.ktoe.BG.PPA.TOTAL.TOTAL.TOTAL.AMBIENT</t>
  </si>
  <si>
    <t>FEC.ktoe.BG.PPA.TOTAL.TOTAL.TOTAL.STEAM_DISTR</t>
  </si>
  <si>
    <t>FEC.ktoe.BG.PPA.TOTAL.TOTAL.TOTAL.ELEC</t>
  </si>
  <si>
    <t>FEC.ktoe.BG.PPA.PULP.TOTAL.TOTAL.TOTAL</t>
  </si>
  <si>
    <t>FEC.ktoe.BG.PPA.PULP.LIGHT.GENERIC.ELEC</t>
  </si>
  <si>
    <t>FEC.ktoe.BG.PPA.PULP.AIRCOMP.GENERIC.ELEC</t>
  </si>
  <si>
    <t>FEC.ktoe.BG.PPA.PULP.MOTOR.GENERIC.ELEC</t>
  </si>
  <si>
    <t>FEC.ktoe.BG.PPA.PULP.FANS.GENERIC.ELEC</t>
  </si>
  <si>
    <t>FEC.ktoe.BG.PPA.PULP.LOW_ENTH.TOTAL.TOTAL</t>
  </si>
  <si>
    <t>FEC.ktoe.BG.PPA.PULP.LOW_ENTH.THERM.DIESEL_LIQBIO</t>
  </si>
  <si>
    <t>FEC.ktoe.BG.PPA.PULP.LOW_ENTH.THERM.NG_BIOGAS</t>
  </si>
  <si>
    <t>FEC.ktoe.BG.PPA.PULP.LOW_ENTH.THERM.SOLAR_GEO</t>
  </si>
  <si>
    <t>FEC.ktoe.BG.PPA.PULP.LOW_ENTH.HP.AMBIENT</t>
  </si>
  <si>
    <t>FEC.ktoe.BG.PPA.PULP.LOW_ENTH.THERM.ELEC</t>
  </si>
  <si>
    <t>Pulp: Wood preparation, grinding</t>
  </si>
  <si>
    <t>FEC.ktoe.BG.PPA.PULP.PREPARATION.MECH.ELEC</t>
  </si>
  <si>
    <t>Pulp: Pulping</t>
  </si>
  <si>
    <t>Pulp: Pulping thermal</t>
  </si>
  <si>
    <t>FEC.ktoe.BG.PPA.PULP.PULPING.TOTAL.TOTAL</t>
  </si>
  <si>
    <t>FEC.ktoe.BG.PPA.PULP.PULPING.STEAM.SOLIDS</t>
  </si>
  <si>
    <t>FEC.ktoe.BG.PPA.PULP.PULPING.STEAM.RFG</t>
  </si>
  <si>
    <t>FEC.ktoe.BG.PPA.PULP.PULPING.STEAM.LPG</t>
  </si>
  <si>
    <t>FEC.ktoe.BG.PPA.PULP.PULPING.STEAM.DIESEL_LIQBIO</t>
  </si>
  <si>
    <t>FEC.ktoe.BG.PPA.PULP.PULPING.STEAM.RFO</t>
  </si>
  <si>
    <t>FEC.ktoe.BG.PPA.PULP.PULPING.STEAM.OTHER</t>
  </si>
  <si>
    <t>FEC.ktoe.BG.PPA.PULP.PULPING.STEAM.NG_BIOGAS</t>
  </si>
  <si>
    <t>FEC.ktoe.BG.PPA.PULP.PULPING.STEAM.DERIVED</t>
  </si>
  <si>
    <t>FEC.ktoe.BG.PPA.PULP.PULPING.STEAM.BIOMASS_WASTE</t>
  </si>
  <si>
    <t>FEC.ktoe.BG.PPA.PULP.PULPING.STEAM.STEAM_DISTR</t>
  </si>
  <si>
    <t>Pulp: Pulping electric</t>
  </si>
  <si>
    <t>FEC.ktoe.BG.PPA.PULP.PULPING_MECH.MECH.ELEC</t>
  </si>
  <si>
    <t>Pulp: Cleaning</t>
  </si>
  <si>
    <t>FEC.ktoe.BG.PPA.PULP.BLEACHING.THERM.ELEC</t>
  </si>
  <si>
    <t>FEC.ktoe.BG.PPA.PAPER.TOTAL.TOTAL.TOTAL</t>
  </si>
  <si>
    <t>FEC.ktoe.BG.PPA.PAPER.LIGHT.GENERIC.ELEC</t>
  </si>
  <si>
    <t>FEC.ktoe.BG.PPA.PAPER.AIRCOMP.GENERIC.ELEC</t>
  </si>
  <si>
    <t>FEC.ktoe.BG.PPA.PAPER.MOTOR.GENERIC.ELEC</t>
  </si>
  <si>
    <t>FEC.ktoe.BG.PPA.PAPER.FANS.GENERIC.ELEC</t>
  </si>
  <si>
    <t>FEC.ktoe.BG.PPA.PAPER.LOW_ENTH.TOTAL.TOTAL</t>
  </si>
  <si>
    <t>FEC.ktoe.BG.PPA.PAPER.LOW_ENTH.THERM.DIESEL_LIQBIO</t>
  </si>
  <si>
    <t>FEC.ktoe.BG.PPA.PAPER.LOW_ENTH.THERM.NG_BIOGAS</t>
  </si>
  <si>
    <t>FEC.ktoe.BG.PPA.PAPER.LOW_ENTH.THERM.SOLAR_GEO</t>
  </si>
  <si>
    <t>FEC.ktoe.BG.PPA.PAPER.LOW_ENTH.HP.AMBIENT</t>
  </si>
  <si>
    <t>FEC.ktoe.BG.PPA.PAPER.LOW_ENTH.THERM.ELEC</t>
  </si>
  <si>
    <t>Paper: Stock preparation</t>
  </si>
  <si>
    <t>Paper: Stock preparation - Thermal</t>
  </si>
  <si>
    <t>FEC.ktoe.BG.PPA.PAPER.PREPARATION.TOTAL.TOTAL</t>
  </si>
  <si>
    <t>FEC.ktoe.BG.PPA.PAPER.PREPARATION.THERM.SOLIDS</t>
  </si>
  <si>
    <t>FEC.ktoe.BG.PPA.PAPER.PREPARATION.THERM.RFG</t>
  </si>
  <si>
    <t>FEC.ktoe.BG.PPA.PAPER.PREPARATION.THERM.LPG</t>
  </si>
  <si>
    <t>FEC.ktoe.BG.PPA.PAPER.PREPARATION.THERM.DIESEL_LIQBIO</t>
  </si>
  <si>
    <t>FEC.ktoe.BG.PPA.PAPER.PREPARATION.THERM.RFO</t>
  </si>
  <si>
    <t>FEC.ktoe.BG.PPA.PAPER.PREPARATION.THERM.OTHER</t>
  </si>
  <si>
    <t>FEC.ktoe.BG.PPA.PAPER.PREPARATION.THERM.NG_BIOGAS</t>
  </si>
  <si>
    <t>FEC.ktoe.BG.PPA.PAPER.PREPARATION.THERM.DERIVED</t>
  </si>
  <si>
    <t>FEC.ktoe.BG.PPA.PAPER.PREPARATION.THERM.BIOMASS_WASTE</t>
  </si>
  <si>
    <t>FEC.ktoe.BG.PPA.PAPER.PREPARATION.THERM.STEAM_DISTR</t>
  </si>
  <si>
    <t>Paper: Stock preparation - Mechanical</t>
  </si>
  <si>
    <t>FEC.ktoe.BG.PPA.PAPER.PREPARATION_ELEC.MECH.ELEC</t>
  </si>
  <si>
    <t>Paper: Paper machine</t>
  </si>
  <si>
    <t>Paper: Paper machine - Steam use</t>
  </si>
  <si>
    <t>FEC.ktoe.BG.PPA.PAPER.PAPER_MACHINE.TOTAL.TOTAL</t>
  </si>
  <si>
    <t>FEC.ktoe.BG.PPA.PAPER.PAPER_MACHINE.STEAM.SOLIDS</t>
  </si>
  <si>
    <t>FEC.ktoe.BG.PPA.PAPER.PAPER_MACHINE.STEAM.RFG</t>
  </si>
  <si>
    <t>FEC.ktoe.BG.PPA.PAPER.PAPER_MACHINE.STEAM.LPG</t>
  </si>
  <si>
    <t>FEC.ktoe.BG.PPA.PAPER.PAPER_MACHINE.STEAM.DIESEL_LIQBIO</t>
  </si>
  <si>
    <t>FEC.ktoe.BG.PPA.PAPER.PAPER_MACHINE.STEAM.RFO</t>
  </si>
  <si>
    <t>FEC.ktoe.BG.PPA.PAPER.PAPER_MACHINE.STEAM.OTHER</t>
  </si>
  <si>
    <t>FEC.ktoe.BG.PPA.PAPER.PAPER_MACHINE.STEAM.NG_BIOGAS</t>
  </si>
  <si>
    <t>FEC.ktoe.BG.PPA.PAPER.PAPER_MACHINE.STEAM.DERIVED</t>
  </si>
  <si>
    <t>FEC.ktoe.BG.PPA.PAPER.PAPER_MACHINE.STEAM.BIOMASS_WASTE</t>
  </si>
  <si>
    <t>FEC.ktoe.BG.PPA.PAPER.PAPER_MACHINE.STEAM.STEAM_DISTR</t>
  </si>
  <si>
    <t>Paper: Paper machine - Electricity</t>
  </si>
  <si>
    <t>FEC.ktoe.BG.PPA.PAPER.PAPER_MACHINE_ELEC.ELEC.ELEC</t>
  </si>
  <si>
    <t>Paper: Product finishing</t>
  </si>
  <si>
    <t>Paper: Product finishing - Steam use</t>
  </si>
  <si>
    <t>FEC.ktoe.BG.PPA.PAPER.FINISHING.TOTAL.TOTAL</t>
  </si>
  <si>
    <t>FEC.ktoe.BG.PPA.PAPER.FINISHING.STEAM.SOLIDS</t>
  </si>
  <si>
    <t>FEC.ktoe.BG.PPA.PAPER.FINISHING.STEAM.RFG</t>
  </si>
  <si>
    <t>FEC.ktoe.BG.PPA.PAPER.FINISHING.STEAM.LPG</t>
  </si>
  <si>
    <t>FEC.ktoe.BG.PPA.PAPER.FINISHING.STEAM.DIESEL_LIQBIO</t>
  </si>
  <si>
    <t>FEC.ktoe.BG.PPA.PAPER.FINISHING.STEAM.RFO</t>
  </si>
  <si>
    <t>FEC.ktoe.BG.PPA.PAPER.FINISHING.STEAM.OTHER</t>
  </si>
  <si>
    <t>FEC.ktoe.BG.PPA.PAPER.FINISHING.STEAM.NG_BIOGAS</t>
  </si>
  <si>
    <t>FEC.ktoe.BG.PPA.PAPER.FINISHING.STEAM.DERIVED</t>
  </si>
  <si>
    <t>FEC.ktoe.BG.PPA.PAPER.FINISHING.STEAM.BIOMASS_WASTE</t>
  </si>
  <si>
    <t>FEC.ktoe.BG.PPA.PAPER.FINISHING.STEAM.STEAM_DISTR</t>
  </si>
  <si>
    <t>Paper: Product finishing - Electricity</t>
  </si>
  <si>
    <t>FEC.ktoe.BG.PPA.PAPER.FINISHING_ELEC.ELEC.ELEC</t>
  </si>
  <si>
    <t>FEC.ktoe.BG.PPA.PRINT.TOTAL.TOTAL.TOTAL</t>
  </si>
  <si>
    <t>FEC.ktoe.BG.PPA.PRINT.LIGHT.GENERIC.ELEC</t>
  </si>
  <si>
    <t>FEC.ktoe.BG.PPA.PRINT.AIRCOMP.GENERIC.ELEC</t>
  </si>
  <si>
    <t>FEC.ktoe.BG.PPA.PRINT.MOTOR.GENERIC.ELEC</t>
  </si>
  <si>
    <t>FEC.ktoe.BG.PPA.PRINT.FANS.GENERIC.ELEC</t>
  </si>
  <si>
    <t>FEC.ktoe.BG.PPA.PRINT.LOW_ENTH.TOTAL.TOTAL</t>
  </si>
  <si>
    <t>FEC.ktoe.BG.PPA.PRINT.LOW_ENTH.THERM.DIESEL_LIQBIO</t>
  </si>
  <si>
    <t>FEC.ktoe.BG.PPA.PRINT.LOW_ENTH.THERM.NG_BIOGAS</t>
  </si>
  <si>
    <t>FEC.ktoe.BG.PPA.PRINT.LOW_ENTH.THERM.SOLAR_GEO</t>
  </si>
  <si>
    <t>FEC.ktoe.BG.PPA.PRINT.LOW_ENTH.HP.AMBIENT</t>
  </si>
  <si>
    <t>FEC.ktoe.BG.PPA.PRINT.LOW_ENTH.THERM.ELEC</t>
  </si>
  <si>
    <t>Printing and publishing</t>
  </si>
  <si>
    <t>FEC.ktoe.BG.PPA.PRINT.PRINTING.MECH.ELEC</t>
  </si>
  <si>
    <t>UED.ktoe.BG.PPA.PULP.TOTAL.TOTAL.TOTAL</t>
  </si>
  <si>
    <t>UED.ktoe.BG.PPA.PULP.LIGHT.GENERIC.ELEC</t>
  </si>
  <si>
    <t>UED.ktoe.BG.PPA.PULP.AIRCOMP.GENERIC.ELEC</t>
  </si>
  <si>
    <t>UED.ktoe.BG.PPA.PULP.MOTOR.GENERIC.ELEC</t>
  </si>
  <si>
    <t>UED.ktoe.BG.PPA.PULP.FANS.GENERIC.ELEC</t>
  </si>
  <si>
    <t>UED.ktoe.BG.PPA.PULP.LOW_ENTH.TOTAL.TOTAL</t>
  </si>
  <si>
    <t>UED.ktoe.BG.PPA.PULP.LOW_ENTH.THERM.DIESEL_LIQBIO</t>
  </si>
  <si>
    <t>UED.ktoe.BG.PPA.PULP.LOW_ENTH.THERM.NG_BIOGAS</t>
  </si>
  <si>
    <t>UED.ktoe.BG.PPA.PULP.LOW_ENTH.THERM.SOLAR_GEO</t>
  </si>
  <si>
    <t>UED.ktoe.BG.PPA.PULP.LOW_ENTH.HP.AMBIENT</t>
  </si>
  <si>
    <t>UED.ktoe.BG.PPA.PULP.LOW_ENTH.THERM.ELEC</t>
  </si>
  <si>
    <t>UED.ktoe.BG.PPA.PULP.PREPARATION.MECH.ELEC</t>
  </si>
  <si>
    <t>UED.ktoe.BG.PPA.PULP.PULPING.TOTAL.TOTAL</t>
  </si>
  <si>
    <t>UED.ktoe.BG.PPA.PULP.PULPING.STEAM.SOLIDS</t>
  </si>
  <si>
    <t>UED.ktoe.BG.PPA.PULP.PULPING.STEAM.RFG</t>
  </si>
  <si>
    <t>UED.ktoe.BG.PPA.PULP.PULPING.STEAM.LPG</t>
  </si>
  <si>
    <t>UED.ktoe.BG.PPA.PULP.PULPING.STEAM.DIESEL_LIQBIO</t>
  </si>
  <si>
    <t>UED.ktoe.BG.PPA.PULP.PULPING.STEAM.RFO</t>
  </si>
  <si>
    <t>UED.ktoe.BG.PPA.PULP.PULPING.STEAM.OTHER</t>
  </si>
  <si>
    <t>UED.ktoe.BG.PPA.PULP.PULPING.STEAM.NG_BIOGAS</t>
  </si>
  <si>
    <t>UED.ktoe.BG.PPA.PULP.PULPING.STEAM.DERIVED</t>
  </si>
  <si>
    <t>UED.ktoe.BG.PPA.PULP.PULPING.STEAM.BIOMASS_WASTE</t>
  </si>
  <si>
    <t>UED.ktoe.BG.PPA.PULP.PULPING.STEAM.STEAM_DISTR</t>
  </si>
  <si>
    <t>UED.ktoe.BG.PPA.PULP.PULPING_MECH.MECH.ELEC</t>
  </si>
  <si>
    <t>UED.ktoe.BG.PPA.PULP.BLEACHING.THERM.ELEC</t>
  </si>
  <si>
    <t>UED.ktoe.BG.PPA.PAPER.TOTAL.TOTAL.TOTAL</t>
  </si>
  <si>
    <t>UED.ktoe.BG.PPA.PAPER.LIGHT.GENERIC.ELEC</t>
  </si>
  <si>
    <t>UED.ktoe.BG.PPA.PAPER.AIRCOMP.GENERIC.ELEC</t>
  </si>
  <si>
    <t>UED.ktoe.BG.PPA.PAPER.MOTOR.GENERIC.ELEC</t>
  </si>
  <si>
    <t>UED.ktoe.BG.PPA.PAPER.FANS.GENERIC.ELEC</t>
  </si>
  <si>
    <t>UED.ktoe.BG.PPA.PAPER.LOW_ENTH.TOTAL.TOTAL</t>
  </si>
  <si>
    <t>UED.ktoe.BG.PPA.PAPER.LOW_ENTH.THERM.DIESEL_LIQBIO</t>
  </si>
  <si>
    <t>UED.ktoe.BG.PPA.PAPER.LOW_ENTH.THERM.NG_BIOGAS</t>
  </si>
  <si>
    <t>UED.ktoe.BG.PPA.PAPER.LOW_ENTH.THERM.SOLAR_GEO</t>
  </si>
  <si>
    <t>UED.ktoe.BG.PPA.PAPER.LOW_ENTH.HP.AMBIENT</t>
  </si>
  <si>
    <t>UED.ktoe.BG.PPA.PAPER.LOW_ENTH.THERM.ELEC</t>
  </si>
  <si>
    <t>UED.ktoe.BG.PPA.PAPER.PREPARATION.TOTAL.TOTAL</t>
  </si>
  <si>
    <t>UED.ktoe.BG.PPA.PAPER.PREPARATION.THERM.SOLIDS</t>
  </si>
  <si>
    <t>UED.ktoe.BG.PPA.PAPER.PREPARATION.THERM.RFG</t>
  </si>
  <si>
    <t>UED.ktoe.BG.PPA.PAPER.PREPARATION.THERM.LPG</t>
  </si>
  <si>
    <t>UED.ktoe.BG.PPA.PAPER.PREPARATION.THERM.DIESEL_LIQBIO</t>
  </si>
  <si>
    <t>UED.ktoe.BG.PPA.PAPER.PREPARATION.THERM.RFO</t>
  </si>
  <si>
    <t>UED.ktoe.BG.PPA.PAPER.PREPARATION.THERM.OTHER</t>
  </si>
  <si>
    <t>UED.ktoe.BG.PPA.PAPER.PREPARATION.THERM.NG_BIOGAS</t>
  </si>
  <si>
    <t>UED.ktoe.BG.PPA.PAPER.PREPARATION.THERM.DERIVED</t>
  </si>
  <si>
    <t>UED.ktoe.BG.PPA.PAPER.PREPARATION.THERM.BIOMASS_WASTE</t>
  </si>
  <si>
    <t>UED.ktoe.BG.PPA.PAPER.PREPARATION.THERM.STEAM_DISTR</t>
  </si>
  <si>
    <t>UED.ktoe.BG.PPA.PAPER.PREPARATION_ELEC.MECH.ELEC</t>
  </si>
  <si>
    <t>UED.ktoe.BG.PPA.PAPER.PAPER_MACHINE.TOTAL.TOTAL</t>
  </si>
  <si>
    <t>UED.ktoe.BG.PPA.PAPER.PAPER_MACHINE.STEAM.SOLIDS</t>
  </si>
  <si>
    <t>UED.ktoe.BG.PPA.PAPER.PAPER_MACHINE.STEAM.RFG</t>
  </si>
  <si>
    <t>UED.ktoe.BG.PPA.PAPER.PAPER_MACHINE.STEAM.LPG</t>
  </si>
  <si>
    <t>UED.ktoe.BG.PPA.PAPER.PAPER_MACHINE.STEAM.DIESEL_LIQBIO</t>
  </si>
  <si>
    <t>UED.ktoe.BG.PPA.PAPER.PAPER_MACHINE.STEAM.RFO</t>
  </si>
  <si>
    <t>UED.ktoe.BG.PPA.PAPER.PAPER_MACHINE.STEAM.OTHER</t>
  </si>
  <si>
    <t>UED.ktoe.BG.PPA.PAPER.PAPER_MACHINE.STEAM.NG_BIOGAS</t>
  </si>
  <si>
    <t>UED.ktoe.BG.PPA.PAPER.PAPER_MACHINE.STEAM.DERIVED</t>
  </si>
  <si>
    <t>UED.ktoe.BG.PPA.PAPER.PAPER_MACHINE.STEAM.BIOMASS_WASTE</t>
  </si>
  <si>
    <t>UED.ktoe.BG.PPA.PAPER.PAPER_MACHINE.STEAM.STEAM_DISTR</t>
  </si>
  <si>
    <t>UED.ktoe.BG.PPA.PAPER.PAPER_MACHINE_ELEC.ELEC.ELEC</t>
  </si>
  <si>
    <t>UED.ktoe.BG.PPA.PAPER.FINISHING.TOTAL.TOTAL</t>
  </si>
  <si>
    <t>UED.ktoe.BG.PPA.PAPER.FINISHING.STEAM.SOLIDS</t>
  </si>
  <si>
    <t>UED.ktoe.BG.PPA.PAPER.FINISHING.STEAM.RFG</t>
  </si>
  <si>
    <t>UED.ktoe.BG.PPA.PAPER.FINISHING.STEAM.LPG</t>
  </si>
  <si>
    <t>UED.ktoe.BG.PPA.PAPER.FINISHING.STEAM.DIESEL_LIQBIO</t>
  </si>
  <si>
    <t>UED.ktoe.BG.PPA.PAPER.FINISHING.STEAM.RFO</t>
  </si>
  <si>
    <t>UED.ktoe.BG.PPA.PAPER.FINISHING.STEAM.OTHER</t>
  </si>
  <si>
    <t>UED.ktoe.BG.PPA.PAPER.FINISHING.STEAM.NG_BIOGAS</t>
  </si>
  <si>
    <t>UED.ktoe.BG.PPA.PAPER.FINISHING.STEAM.DERIVED</t>
  </si>
  <si>
    <t>UED.ktoe.BG.PPA.PAPER.FINISHING.STEAM.BIOMASS_WASTE</t>
  </si>
  <si>
    <t>UED.ktoe.BG.PPA.PAPER.FINISHING.STEAM.STEAM_DISTR</t>
  </si>
  <si>
    <t>UED.ktoe.BG.PPA.PAPER.FINISHING_ELEC.ELEC.ELEC</t>
  </si>
  <si>
    <t>UED.ktoe.BG.PPA.PRINT.TOTAL.TOTAL.TOTAL</t>
  </si>
  <si>
    <t>UED.ktoe.BG.PPA.PRINT.LIGHT.GENERIC.ELEC</t>
  </si>
  <si>
    <t>UED.ktoe.BG.PPA.PRINT.AIRCOMP.GENERIC.ELEC</t>
  </si>
  <si>
    <t>UED.ktoe.BG.PPA.PRINT.MOTOR.GENERIC.ELEC</t>
  </si>
  <si>
    <t>UED.ktoe.BG.PPA.PRINT.FANS.GENERIC.ELEC</t>
  </si>
  <si>
    <t>UED.ktoe.BG.PPA.PRINT.LOW_ENTH.TOTAL.TOTAL</t>
  </si>
  <si>
    <t>UED.ktoe.BG.PPA.PRINT.LOW_ENTH.THERM.DIESEL_LIQBIO</t>
  </si>
  <si>
    <t>UED.ktoe.BG.PPA.PRINT.LOW_ENTH.THERM.NG_BIOGAS</t>
  </si>
  <si>
    <t>UED.ktoe.BG.PPA.PRINT.LOW_ENTH.THERM.SOLAR_GEO</t>
  </si>
  <si>
    <t>UED.ktoe.BG.PPA.PRINT.LOW_ENTH.HP.AMBIENT</t>
  </si>
  <si>
    <t>UED.ktoe.BG.PPA.PRINT.LOW_ENTH.THERM.ELEC</t>
  </si>
  <si>
    <t>UED.ktoe.BG.PPA.PRINT.PRINTING.MECH.ELEC</t>
  </si>
  <si>
    <t>FUEL_EMI.ktCO2.BG.PPA.PULP.TOTAL.TOTAL.TOTAL</t>
  </si>
  <si>
    <t>FUEL_EMI.ktCO2.BG.PPA.PULP.LIGHT.GENERIC.ELEC</t>
  </si>
  <si>
    <t>FUEL_EMI.ktCO2.BG.PPA.PULP.AIRCOMP.GENERIC.ELEC</t>
  </si>
  <si>
    <t>FUEL_EMI.ktCO2.BG.PPA.PULP.MOTOR.GENERIC.ELEC</t>
  </si>
  <si>
    <t>FUEL_EMI.ktCO2.BG.PPA.PULP.FANS.GENERIC.ELEC</t>
  </si>
  <si>
    <t>FUEL_EMI.ktCO2.BG.PPA.PULP.LOW_ENTH.TOTAL.TOTAL</t>
  </si>
  <si>
    <t>FUEL_EMI.ktCO2.BG.PPA.PULP.LOW_ENTH.THERM.DIESEL_LIQBIO</t>
  </si>
  <si>
    <t>FUEL_EMI.ktCO2.BG.PPA.PULP.LOW_ENTH.THERM.NG_BIOGAS</t>
  </si>
  <si>
    <t>FUEL_EMI.ktCO2.BG.PPA.PULP.LOW_ENTH.THERM.SOLAR_GEO</t>
  </si>
  <si>
    <t>FUEL_EMI.ktCO2.BG.PPA.PULP.LOW_ENTH.HP.AMBIENT</t>
  </si>
  <si>
    <t>FUEL_EMI.ktCO2.BG.PPA.PULP.LOW_ENTH.THERM.ELEC</t>
  </si>
  <si>
    <t>FUEL_EMI.ktCO2.BG.PPA.PULP.PREPARATION.MECH.ELEC</t>
  </si>
  <si>
    <t>FUEL_EMI.ktCO2.BG.PPA.PULP.PULPING.TOTAL.TOTAL</t>
  </si>
  <si>
    <t>FUEL_EMI.ktCO2.BG.PPA.PULP.PULPING.STEAM.SOLIDS</t>
  </si>
  <si>
    <t>FUEL_EMI.ktCO2.BG.PPA.PULP.PULPING.STEAM.RFG</t>
  </si>
  <si>
    <t>FUEL_EMI.ktCO2.BG.PPA.PULP.PULPING.STEAM.LPG</t>
  </si>
  <si>
    <t>FUEL_EMI.ktCO2.BG.PPA.PULP.PULPING.STEAM.DIESEL_LIQBIO</t>
  </si>
  <si>
    <t>FUEL_EMI.ktCO2.BG.PPA.PULP.PULPING.STEAM.RFO</t>
  </si>
  <si>
    <t>FUEL_EMI.ktCO2.BG.PPA.PULP.PULPING.STEAM.OTHER</t>
  </si>
  <si>
    <t>FUEL_EMI.ktCO2.BG.PPA.PULP.PULPING.STEAM.NG_BIOGAS</t>
  </si>
  <si>
    <t>FUEL_EMI.ktCO2.BG.PPA.PULP.PULPING.STEAM.DERIVED</t>
  </si>
  <si>
    <t>FUEL_EMI.ktCO2.BG.PPA.PULP.PULPING.STEAM.BIOMASS_WASTE</t>
  </si>
  <si>
    <t>FUEL_EMI.ktCO2.BG.PPA.PULP.PULPING.STEAM.STEAM_DISTR</t>
  </si>
  <si>
    <t>FUEL_EMI.ktCO2.BG.PPA.PULP.PULPING_MECH.MECH.ELEC</t>
  </si>
  <si>
    <t>FUEL_EMI.ktCO2.BG.PPA.PULP.BLEACHING.THERM.ELEC</t>
  </si>
  <si>
    <t>FUEL_EMI.ktCO2.BG.PPA.PAPER.TOTAL.TOTAL.TOTAL</t>
  </si>
  <si>
    <t>FUEL_EMI.ktCO2.BG.PPA.PAPER.LIGHT.GENERIC.ELEC</t>
  </si>
  <si>
    <t>FUEL_EMI.ktCO2.BG.PPA.PAPER.AIRCOMP.GENERIC.ELEC</t>
  </si>
  <si>
    <t>FUEL_EMI.ktCO2.BG.PPA.PAPER.MOTOR.GENERIC.ELEC</t>
  </si>
  <si>
    <t>FUEL_EMI.ktCO2.BG.PPA.PAPER.FANS.GENERIC.ELEC</t>
  </si>
  <si>
    <t>FUEL_EMI.ktCO2.BG.PPA.PAPER.LOW_ENTH.TOTAL.TOTAL</t>
  </si>
  <si>
    <t>FUEL_EMI.ktCO2.BG.PPA.PAPER.LOW_ENTH.THERM.DIESEL_LIQBIO</t>
  </si>
  <si>
    <t>FUEL_EMI.ktCO2.BG.PPA.PAPER.LOW_ENTH.THERM.NG_BIOGAS</t>
  </si>
  <si>
    <t>FUEL_EMI.ktCO2.BG.PPA.PAPER.LOW_ENTH.THERM.SOLAR_GEO</t>
  </si>
  <si>
    <t>FUEL_EMI.ktCO2.BG.PPA.PAPER.LOW_ENTH.HP.AMBIENT</t>
  </si>
  <si>
    <t>FUEL_EMI.ktCO2.BG.PPA.PAPER.LOW_ENTH.THERM.ELEC</t>
  </si>
  <si>
    <t>FUEL_EMI.ktCO2.BG.PPA.PAPER.PREPARATION.TOTAL.TOTAL</t>
  </si>
  <si>
    <t>FUEL_EMI.ktCO2.BG.PPA.PAPER.PREPARATION.THERM.SOLIDS</t>
  </si>
  <si>
    <t>FUEL_EMI.ktCO2.BG.PPA.PAPER.PREPARATION.THERM.RFG</t>
  </si>
  <si>
    <t>FUEL_EMI.ktCO2.BG.PPA.PAPER.PREPARATION.THERM.LPG</t>
  </si>
  <si>
    <t>FUEL_EMI.ktCO2.BG.PPA.PAPER.PREPARATION.THERM.DIESEL_LIQBIO</t>
  </si>
  <si>
    <t>FUEL_EMI.ktCO2.BG.PPA.PAPER.PREPARATION.THERM.RFO</t>
  </si>
  <si>
    <t>FUEL_EMI.ktCO2.BG.PPA.PAPER.PREPARATION.THERM.OTHER</t>
  </si>
  <si>
    <t>FUEL_EMI.ktCO2.BG.PPA.PAPER.PREPARATION.THERM.NG_BIOGAS</t>
  </si>
  <si>
    <t>FUEL_EMI.ktCO2.BG.PPA.PAPER.PREPARATION.THERM.DERIVED</t>
  </si>
  <si>
    <t>FUEL_EMI.ktCO2.BG.PPA.PAPER.PREPARATION.THERM.BIOMASS_WASTE</t>
  </si>
  <si>
    <t>FUEL_EMI.ktCO2.BG.PPA.PAPER.PREPARATION.THERM.STEAM_DISTR</t>
  </si>
  <si>
    <t>FUEL_EMI.ktCO2.BG.PPA.PAPER.PREPARATION_ELEC.MECH.ELEC</t>
  </si>
  <si>
    <t>FUEL_EMI.ktCO2.BG.PPA.PAPER.PAPER_MACHINE.TOTAL.TOTAL</t>
  </si>
  <si>
    <t>FUEL_EMI.ktCO2.BG.PPA.PAPER.PAPER_MACHINE.STEAM.SOLIDS</t>
  </si>
  <si>
    <t>FUEL_EMI.ktCO2.BG.PPA.PAPER.PAPER_MACHINE.STEAM.RFG</t>
  </si>
  <si>
    <t>FUEL_EMI.ktCO2.BG.PPA.PAPER.PAPER_MACHINE.STEAM.LPG</t>
  </si>
  <si>
    <t>FUEL_EMI.ktCO2.BG.PPA.PAPER.PAPER_MACHINE.STEAM.DIESEL_LIQBIO</t>
  </si>
  <si>
    <t>FUEL_EMI.ktCO2.BG.PPA.PAPER.PAPER_MACHINE.STEAM.RFO</t>
  </si>
  <si>
    <t>FUEL_EMI.ktCO2.BG.PPA.PAPER.PAPER_MACHINE.STEAM.OTHER</t>
  </si>
  <si>
    <t>FUEL_EMI.ktCO2.BG.PPA.PAPER.PAPER_MACHINE.STEAM.NG_BIOGAS</t>
  </si>
  <si>
    <t>FUEL_EMI.ktCO2.BG.PPA.PAPER.PAPER_MACHINE.STEAM.DERIVED</t>
  </si>
  <si>
    <t>FUEL_EMI.ktCO2.BG.PPA.PAPER.PAPER_MACHINE.STEAM.BIOMASS_WASTE</t>
  </si>
  <si>
    <t>FUEL_EMI.ktCO2.BG.PPA.PAPER.PAPER_MACHINE.STEAM.STEAM_DISTR</t>
  </si>
  <si>
    <t>FUEL_EMI.ktCO2.BG.PPA.PAPER.PAPER_MACHINE_ELEC.ELEC.ELEC</t>
  </si>
  <si>
    <t>FUEL_EMI.ktCO2.BG.PPA.PAPER.FINISHING.TOTAL.TOTAL</t>
  </si>
  <si>
    <t>FUEL_EMI.ktCO2.BG.PPA.PAPER.FINISHING.STEAM.SOLIDS</t>
  </si>
  <si>
    <t>FUEL_EMI.ktCO2.BG.PPA.PAPER.FINISHING.STEAM.RFG</t>
  </si>
  <si>
    <t>FUEL_EMI.ktCO2.BG.PPA.PAPER.FINISHING.STEAM.LPG</t>
  </si>
  <si>
    <t>FUEL_EMI.ktCO2.BG.PPA.PAPER.FINISHING.STEAM.DIESEL_LIQBIO</t>
  </si>
  <si>
    <t>FUEL_EMI.ktCO2.BG.PPA.PAPER.FINISHING.STEAM.RFO</t>
  </si>
  <si>
    <t>FUEL_EMI.ktCO2.BG.PPA.PAPER.FINISHING.STEAM.OTHER</t>
  </si>
  <si>
    <t>FUEL_EMI.ktCO2.BG.PPA.PAPER.FINISHING.STEAM.NG_BIOGAS</t>
  </si>
  <si>
    <t>FUEL_EMI.ktCO2.BG.PPA.PAPER.FINISHING.STEAM.DERIVED</t>
  </si>
  <si>
    <t>FUEL_EMI.ktCO2.BG.PPA.PAPER.FINISHING.STEAM.BIOMASS_WASTE</t>
  </si>
  <si>
    <t>FUEL_EMI.ktCO2.BG.PPA.PAPER.FINISHING.STEAM.STEAM_DISTR</t>
  </si>
  <si>
    <t>FUEL_EMI.ktCO2.BG.PPA.PAPER.FINISHING_ELEC.ELEC.ELEC</t>
  </si>
  <si>
    <t>FUEL_EMI.ktCO2.BG.PPA.PRINT.TOTAL.TOTAL.TOTAL</t>
  </si>
  <si>
    <t>FUEL_EMI.ktCO2.BG.PPA.PRINT.LIGHT.GENERIC.ELEC</t>
  </si>
  <si>
    <t>FUEL_EMI.ktCO2.BG.PPA.PRINT.AIRCOMP.GENERIC.ELEC</t>
  </si>
  <si>
    <t>FUEL_EMI.ktCO2.BG.PPA.PRINT.MOTOR.GENERIC.ELEC</t>
  </si>
  <si>
    <t>FUEL_EMI.ktCO2.BG.PPA.PRINT.FANS.GENERIC.ELEC</t>
  </si>
  <si>
    <t>FUEL_EMI.ktCO2.BG.PPA.PRINT.LOW_ENTH.TOTAL.TOTAL</t>
  </si>
  <si>
    <t>FUEL_EMI.ktCO2.BG.PPA.PRINT.LOW_ENTH.THERM.DIESEL_LIQBIO</t>
  </si>
  <si>
    <t>FUEL_EMI.ktCO2.BG.PPA.PRINT.LOW_ENTH.THERM.NG_BIOGAS</t>
  </si>
  <si>
    <t>FUEL_EMI.ktCO2.BG.PPA.PRINT.LOW_ENTH.THERM.SOLAR_GEO</t>
  </si>
  <si>
    <t>FUEL_EMI.ktCO2.BG.PPA.PRINT.LOW_ENTH.HP.AMBIENT</t>
  </si>
  <si>
    <t>FUEL_EMI.ktCO2.BG.PPA.PRINT.LOW_ENTH.THERM.ELEC</t>
  </si>
  <si>
    <t>FUEL_EMI.ktCO2.BG.PPA.PRINT.PRINTING.MECH.ELEC</t>
  </si>
  <si>
    <t>VA.Meuro2015.BG.FBT.FBT</t>
  </si>
  <si>
    <t>Physical output (index)</t>
  </si>
  <si>
    <t>OUTPUT.index.BG.FBT.FBT</t>
  </si>
  <si>
    <t>Installed capacity (production index)</t>
  </si>
  <si>
    <t>CAP.index.BG.FBT.FBT</t>
  </si>
  <si>
    <t>Capacity investment (production index)</t>
  </si>
  <si>
    <t>NEWCAP.index.BG.FBT.FBT</t>
  </si>
  <si>
    <t>Decommissioned capacity (production index)</t>
  </si>
  <si>
    <t>Idle capacity (production index)</t>
  </si>
  <si>
    <t>FEC.ktoe.BG.FBT.FBT.TOTAL.TOTAL.TOTAL</t>
  </si>
  <si>
    <t>FEC.ktoe.BG.FBT.FBT.TOTAL.TOTAL.SOLIDS</t>
  </si>
  <si>
    <t>FEC.ktoe.BG.FBT.FBT.TOTAL.TOTAL.RFG</t>
  </si>
  <si>
    <t>FEC.ktoe.BG.FBT.FBT.TOTAL.TOTAL.LPG</t>
  </si>
  <si>
    <t>FEC.ktoe.BG.FBT.FBT.TOTAL.TOTAL.DIESEL</t>
  </si>
  <si>
    <t>FEC.ktoe.BG.FBT.FBT.TOTAL.TOTAL.RFO</t>
  </si>
  <si>
    <t>FEC.ktoe.BG.FBT.FBT.TOTAL.TOTAL.OTHER</t>
  </si>
  <si>
    <t>FEC.ktoe.BG.FBT.FBT.TOTAL.TOTAL.NG</t>
  </si>
  <si>
    <t>FEC.ktoe.BG.FBT.FBT.TOTAL.TOTAL.DERIVED</t>
  </si>
  <si>
    <t>FEC.ktoe.BG.FBT.FBT.TOTAL.TOTAL.BIOMASS_WASTE</t>
  </si>
  <si>
    <t>FEC.ktoe.BG.FBT.FBT.TOTAL.TOTAL.BIOGAS</t>
  </si>
  <si>
    <t>FEC.ktoe.BG.FBT.FBT.TOTAL.TOTAL.LIQBIO</t>
  </si>
  <si>
    <t>FEC.ktoe.BG.FBT.FBT.TOTAL.TOTAL.SOLAR</t>
  </si>
  <si>
    <t>FEC.ktoe.BG.FBT.FBT.TOTAL.TOTAL.GEO</t>
  </si>
  <si>
    <t>FEC.ktoe.BG.FBT.FBT.TOTAL.TOTAL.AMBIENT</t>
  </si>
  <si>
    <t>FEC.ktoe.BG.FBT.FBT.TOTAL.TOTAL.STEAM_DISTR</t>
  </si>
  <si>
    <t>FEC.ktoe.BG.FBT.FBT.TOTAL.TOTAL.ELEC</t>
  </si>
  <si>
    <t>Energy intensity (toe / physical output index)</t>
  </si>
  <si>
    <t>Useful energy demand intensity (toe useful / physical output index)</t>
  </si>
  <si>
    <t>FEC.ktoe.BG.FBT.FBT.LIGHT.GENERIC.ELEC</t>
  </si>
  <si>
    <t>FEC.ktoe.BG.FBT.FBT.AIRCOMP.GENERIC.ELEC</t>
  </si>
  <si>
    <t>FEC.ktoe.BG.FBT.FBT.MOTOR.GENERIC.ELEC</t>
  </si>
  <si>
    <t>FEC.ktoe.BG.FBT.FBT.FANS.GENERIC.ELEC</t>
  </si>
  <si>
    <t>FEC.ktoe.BG.FBT.FBT.LOW_ENTH.TOTAL.TOTAL</t>
  </si>
  <si>
    <t>FEC.ktoe.BG.FBT.FBT.LOW_ENTH.THERM.DIESEL_LIQBIO</t>
  </si>
  <si>
    <t>FEC.ktoe.BG.FBT.FBT.LOW_ENTH.THERM.NG_BIOGAS</t>
  </si>
  <si>
    <t>FEC.ktoe.BG.FBT.FBT.LOW_ENTH.THERM.SOLAR_GEO</t>
  </si>
  <si>
    <t>FEC.ktoe.BG.FBT.FBT.LOW_ENTH.HP.AMBIENT</t>
  </si>
  <si>
    <t>FEC.ktoe.BG.FBT.FBT.LOW_ENTH.THERM.ELEC</t>
  </si>
  <si>
    <t>Food: Oven (direct heat)</t>
  </si>
  <si>
    <t>Food: Direct Heat - Thermal</t>
  </si>
  <si>
    <t>FEC.ktoe.BG.FBT.FBT.OVEN.THERM.TOTAL</t>
  </si>
  <si>
    <t>FEC.ktoe.BG.FBT.FBT.OVEN.THERM.SOLIDS</t>
  </si>
  <si>
    <t>FEC.ktoe.BG.FBT.FBT.OVEN.THERM.LPG</t>
  </si>
  <si>
    <t>FEC.ktoe.BG.FBT.FBT.OVEN.THERM.DIESEL_LIQBIO</t>
  </si>
  <si>
    <t>FEC.ktoe.BG.FBT.FBT.OVEN.THERM.RFO</t>
  </si>
  <si>
    <t>FEC.ktoe.BG.FBT.FBT.OVEN.THERM.NG_BIOGAS</t>
  </si>
  <si>
    <t>Food: Direct Heat - Electric</t>
  </si>
  <si>
    <t>FEC.ktoe.BG.FBT.FBT.OVEN.ELEC.ELEC</t>
  </si>
  <si>
    <t>Food: Direct Heat - Microwave</t>
  </si>
  <si>
    <t>FEC.ktoe.BG.FBT.FBT.OVEN_MICROW.MICROW.ELEC</t>
  </si>
  <si>
    <t>Food: Specific process heat</t>
  </si>
  <si>
    <t>Food: Process Heat - Thermal</t>
  </si>
  <si>
    <t>FEC.ktoe.BG.FBT.FBT.PROC_HEAT.THERM.TOTAL</t>
  </si>
  <si>
    <t>FEC.ktoe.BG.FBT.FBT.PROC_HEAT.THERM.SOLIDS</t>
  </si>
  <si>
    <t>FEC.ktoe.BG.FBT.FBT.PROC_HEAT.THERM.LPG</t>
  </si>
  <si>
    <t>FEC.ktoe.BG.FBT.FBT.PROC_HEAT.THERM.DIESEL_LIQBIO</t>
  </si>
  <si>
    <t>FEC.ktoe.BG.FBT.FBT.PROC_HEAT.THERM.RFO</t>
  </si>
  <si>
    <t>FEC.ktoe.BG.FBT.FBT.PROC_HEAT.THERM.NG_BIOGAS</t>
  </si>
  <si>
    <t>Food: Process Heat - Electric</t>
  </si>
  <si>
    <t>FEC.ktoe.BG.FBT.FBT.PROC_HEAT.ELEC.ELEC</t>
  </si>
  <si>
    <t>Food: Process Heat - Microwave</t>
  </si>
  <si>
    <t>FEC.ktoe.BG.FBT.FBT.PROC_HEAT_MICROW.MICROW.ELEC</t>
  </si>
  <si>
    <t>Food: Steam processing</t>
  </si>
  <si>
    <t>FEC.ktoe.BG.FBT.FBT.PROCESSING.TOTAL.TOTAL</t>
  </si>
  <si>
    <t>FEC.ktoe.BG.FBT.FBT.PROCESSING.STEAM.SOLIDS</t>
  </si>
  <si>
    <t>FEC.ktoe.BG.FBT.FBT.PROCESSING.STEAM.RFG</t>
  </si>
  <si>
    <t>FEC.ktoe.BG.FBT.FBT.PROCESSING.STEAM.LPG</t>
  </si>
  <si>
    <t>FEC.ktoe.BG.FBT.FBT.PROCESSING.STEAM.DIESEL_LIQBIO</t>
  </si>
  <si>
    <t>FEC.ktoe.BG.FBT.FBT.PROCESSING.STEAM.RFO</t>
  </si>
  <si>
    <t>FEC.ktoe.BG.FBT.FBT.PROCESSING.STEAM.OTHER</t>
  </si>
  <si>
    <t>FEC.ktoe.BG.FBT.FBT.PROCESSING.STEAM.NG_BIOGAS</t>
  </si>
  <si>
    <t>FEC.ktoe.BG.FBT.FBT.PROCESSING.STEAM.DERIVED</t>
  </si>
  <si>
    <t>FEC.ktoe.BG.FBT.FBT.PROCESSING.STEAM.BIOMASS_WASTE</t>
  </si>
  <si>
    <t>FEC.ktoe.BG.FBT.FBT.PROCESSING.STEAM.STEAM_DISTR</t>
  </si>
  <si>
    <t>Food: Drying</t>
  </si>
  <si>
    <t>Food: Thermal drying</t>
  </si>
  <si>
    <t>FEC.ktoe.BG.FBT.FBT.DRYING.TOTAL.TOTAL</t>
  </si>
  <si>
    <t>FEC.ktoe.BG.FBT.FBT.DRYING.THERM.SOLIDS</t>
  </si>
  <si>
    <t>FEC.ktoe.BG.FBT.FBT.DRYING.THERM.LPG</t>
  </si>
  <si>
    <t>FEC.ktoe.BG.FBT.FBT.DRYING.THERM.DIESEL_LIQBIO</t>
  </si>
  <si>
    <t>FEC.ktoe.BG.FBT.FBT.DRYING.THERM.RFO</t>
  </si>
  <si>
    <t>FEC.ktoe.BG.FBT.FBT.DRYING.THERM.NG_BIOGAS</t>
  </si>
  <si>
    <t>Food: Steam drying</t>
  </si>
  <si>
    <t>FEC.ktoe.BG.FBT.FBT.DRYING_STEAM.TOTAL.TOTAL</t>
  </si>
  <si>
    <t>FEC.ktoe.BG.FBT.FBT.DRYING_STEAM.STEAM.SOLIDS</t>
  </si>
  <si>
    <t>FEC.ktoe.BG.FBT.FBT.DRYING_STEAM.STEAM.RFG</t>
  </si>
  <si>
    <t>FEC.ktoe.BG.FBT.FBT.DRYING_STEAM.STEAM.LPG</t>
  </si>
  <si>
    <t>FEC.ktoe.BG.FBT.FBT.DRYING_STEAM.STEAM.DIESEL_LIQBIO</t>
  </si>
  <si>
    <t>FEC.ktoe.BG.FBT.FBT.DRYING_STEAM.STEAM.RFO</t>
  </si>
  <si>
    <t>FEC.ktoe.BG.FBT.FBT.DRYING_STEAM.STEAM.OTHER</t>
  </si>
  <si>
    <t>FEC.ktoe.BG.FBT.FBT.DRYING_STEAM.STEAM.NG_BIOGAS</t>
  </si>
  <si>
    <t>FEC.ktoe.BG.FBT.FBT.DRYING_STEAM.STEAM.DERIVED</t>
  </si>
  <si>
    <t>FEC.ktoe.BG.FBT.FBT.DRYING_STEAM.STEAM.BIOMASS_WASTE</t>
  </si>
  <si>
    <t>FEC.ktoe.BG.FBT.FBT.DRYING_STEAM.STEAM.STEAM_DISTR</t>
  </si>
  <si>
    <t>Food: Electric drying</t>
  </si>
  <si>
    <t>FEC.ktoe.BG.FBT.FBT.DRYING_ELEC.ELEC.ELEC</t>
  </si>
  <si>
    <t>Food: Freeze drying</t>
  </si>
  <si>
    <t>FEC.ktoe.BG.FBT.FBT.DRYING_FREEZE.FREEZE_DRY.ELEC</t>
  </si>
  <si>
    <t>Food: Microwave drying</t>
  </si>
  <si>
    <t>FEC.ktoe.BG.FBT.FBT.DRYING_MICROW.MICROW.ELEC</t>
  </si>
  <si>
    <t>Food: Process cooling and refrigeration</t>
  </si>
  <si>
    <t>Food: Thermal cooling</t>
  </si>
  <si>
    <t>FEC.ktoe.BG.FBT.FBT.PROC_COOL_THERM.THERM.NG_BIOGAS</t>
  </si>
  <si>
    <t>Food: Steam cooling</t>
  </si>
  <si>
    <t>FEC.ktoe.BG.FBT.FBT.PROC_COOL.TOTAL.TOTAL</t>
  </si>
  <si>
    <t>FEC.ktoe.BG.FBT.FBT.PROC_COOL.STEAM.SOLIDS</t>
  </si>
  <si>
    <t>FEC.ktoe.BG.FBT.FBT.PROC_COOL.STEAM.RFG</t>
  </si>
  <si>
    <t>FEC.ktoe.BG.FBT.FBT.PROC_COOL.STEAM.LPG</t>
  </si>
  <si>
    <t>FEC.ktoe.BG.FBT.FBT.PROC_COOL.STEAM.DIESEL_LIQBIO</t>
  </si>
  <si>
    <t>FEC.ktoe.BG.FBT.FBT.PROC_COOL.STEAM.RFO</t>
  </si>
  <si>
    <t>FEC.ktoe.BG.FBT.FBT.PROC_COOL.STEAM.OTHER</t>
  </si>
  <si>
    <t>FEC.ktoe.BG.FBT.FBT.PROC_COOL.STEAM.NG_BIOGAS</t>
  </si>
  <si>
    <t>FEC.ktoe.BG.FBT.FBT.PROC_COOL.STEAM.DERIVED</t>
  </si>
  <si>
    <t>FEC.ktoe.BG.FBT.FBT.PROC_COOL.STEAM.BIOMASS_WASTE</t>
  </si>
  <si>
    <t>FEC.ktoe.BG.FBT.FBT.PROC_COOL.STEAM.STEAM_DISTR</t>
  </si>
  <si>
    <t>Food: Electric cooling</t>
  </si>
  <si>
    <t>FEC.ktoe.BG.FBT.FBT.PROC_COOL_ELEC.ELEC.ELEC</t>
  </si>
  <si>
    <t>Food: Electric machinery</t>
  </si>
  <si>
    <t>FEC.ktoe.BG.FBT.FBT.GENERIC.MECH.ELEC</t>
  </si>
  <si>
    <t>UED.ktoe.BG.FBT.FBT.TOTAL.TOTAL.TOTAL</t>
  </si>
  <si>
    <t>UED.ktoe.BG.FBT.FBT.LIGHT.GENERIC.ELEC</t>
  </si>
  <si>
    <t>UED.ktoe.BG.FBT.FBT.AIRCOMP.GENERIC.ELEC</t>
  </si>
  <si>
    <t>UED.ktoe.BG.FBT.FBT.MOTOR.GENERIC.ELEC</t>
  </si>
  <si>
    <t>UED.ktoe.BG.FBT.FBT.FANS.GENERIC.ELEC</t>
  </si>
  <si>
    <t>UED.ktoe.BG.FBT.FBT.LOW_ENTH.TOTAL.TOTAL</t>
  </si>
  <si>
    <t>UED.ktoe.BG.FBT.FBT.LOW_ENTH.THERM.DIESEL_LIQBIO</t>
  </si>
  <si>
    <t>UED.ktoe.BG.FBT.FBT.LOW_ENTH.THERM.NG_BIOGAS</t>
  </si>
  <si>
    <t>UED.ktoe.BG.FBT.FBT.LOW_ENTH.THERM.SOLAR_GEO</t>
  </si>
  <si>
    <t>UED.ktoe.BG.FBT.FBT.LOW_ENTH.HP.AMBIENT</t>
  </si>
  <si>
    <t>UED.ktoe.BG.FBT.FBT.LOW_ENTH.THERM.ELEC</t>
  </si>
  <si>
    <t>UED.ktoe.BG.FBT.FBT.OVEN.THERM.TOTAL</t>
  </si>
  <si>
    <t>UED.ktoe.BG.FBT.FBT.OVEN.THERM.SOLIDS</t>
  </si>
  <si>
    <t>UED.ktoe.BG.FBT.FBT.OVEN.THERM.LPG</t>
  </si>
  <si>
    <t>UED.ktoe.BG.FBT.FBT.OVEN.THERM.DIESEL_LIQBIO</t>
  </si>
  <si>
    <t>UED.ktoe.BG.FBT.FBT.OVEN.THERM.RFO</t>
  </si>
  <si>
    <t>UED.ktoe.BG.FBT.FBT.OVEN.THERM.NG_BIOGAS</t>
  </si>
  <si>
    <t>UED.ktoe.BG.FBT.FBT.OVEN.ELEC.ELEC</t>
  </si>
  <si>
    <t>UED.ktoe.BG.FBT.FBT.OVEN_MICROW.MICROW.ELEC</t>
  </si>
  <si>
    <t>UED.ktoe.BG.FBT.FBT.PROC_HEAT.THERM.TOTAL</t>
  </si>
  <si>
    <t>UED.ktoe.BG.FBT.FBT.PROC_HEAT.THERM.SOLIDS</t>
  </si>
  <si>
    <t>UED.ktoe.BG.FBT.FBT.PROC_HEAT.THERM.LPG</t>
  </si>
  <si>
    <t>UED.ktoe.BG.FBT.FBT.PROC_HEAT.THERM.DIESEL_LIQBIO</t>
  </si>
  <si>
    <t>UED.ktoe.BG.FBT.FBT.PROC_HEAT.THERM.RFO</t>
  </si>
  <si>
    <t>UED.ktoe.BG.FBT.FBT.PROC_HEAT.THERM.NG_BIOGAS</t>
  </si>
  <si>
    <t>UED.ktoe.BG.FBT.FBT.PROC_HEAT.ELEC.ELEC</t>
  </si>
  <si>
    <t>UED.ktoe.BG.FBT.FBT.PROC_HEAT_MICROW.MICROW.ELEC</t>
  </si>
  <si>
    <t>UED.ktoe.BG.FBT.FBT.PROCESSING.TOTAL.TOTAL</t>
  </si>
  <si>
    <t>UED.ktoe.BG.FBT.FBT.PROCESSING.STEAM.SOLIDS</t>
  </si>
  <si>
    <t>UED.ktoe.BG.FBT.FBT.PROCESSING.STEAM.RFG</t>
  </si>
  <si>
    <t>UED.ktoe.BG.FBT.FBT.PROCESSING.STEAM.LPG</t>
  </si>
  <si>
    <t>UED.ktoe.BG.FBT.FBT.PROCESSING.STEAM.DIESEL_LIQBIO</t>
  </si>
  <si>
    <t>UED.ktoe.BG.FBT.FBT.PROCESSING.STEAM.RFO</t>
  </si>
  <si>
    <t>UED.ktoe.BG.FBT.FBT.PROCESSING.STEAM.OTHER</t>
  </si>
  <si>
    <t>UED.ktoe.BG.FBT.FBT.PROCESSING.STEAM.NG_BIOGAS</t>
  </si>
  <si>
    <t>UED.ktoe.BG.FBT.FBT.PROCESSING.STEAM.DERIVED</t>
  </si>
  <si>
    <t>UED.ktoe.BG.FBT.FBT.PROCESSING.STEAM.BIOMASS_WASTE</t>
  </si>
  <si>
    <t>UED.ktoe.BG.FBT.FBT.PROCESSING.STEAM.STEAM_DISTR</t>
  </si>
  <si>
    <t>UED.ktoe.BG.FBT.FBT.DRYING.TOTAL.TOTAL</t>
  </si>
  <si>
    <t>UED.ktoe.BG.FBT.FBT.DRYING.THERM.SOLIDS</t>
  </si>
  <si>
    <t>UED.ktoe.BG.FBT.FBT.DRYING.THERM.LPG</t>
  </si>
  <si>
    <t>UED.ktoe.BG.FBT.FBT.DRYING.THERM.DIESEL_LIQBIO</t>
  </si>
  <si>
    <t>UED.ktoe.BG.FBT.FBT.DRYING.THERM.RFO</t>
  </si>
  <si>
    <t>UED.ktoe.BG.FBT.FBT.DRYING.THERM.NG_BIOGAS</t>
  </si>
  <si>
    <t>UED.ktoe.BG.FBT.FBT.DRYING_STEAM.TOTAL.TOTAL</t>
  </si>
  <si>
    <t>UED.ktoe.BG.FBT.FBT.DRYING_STEAM.STEAM.SOLIDS</t>
  </si>
  <si>
    <t>UED.ktoe.BG.FBT.FBT.DRYING_STEAM.STEAM.RFG</t>
  </si>
  <si>
    <t>UED.ktoe.BG.FBT.FBT.DRYING_STEAM.STEAM.LPG</t>
  </si>
  <si>
    <t>UED.ktoe.BG.FBT.FBT.DRYING_STEAM.STEAM.DIESEL_LIQBIO</t>
  </si>
  <si>
    <t>UED.ktoe.BG.FBT.FBT.DRYING_STEAM.STEAM.RFO</t>
  </si>
  <si>
    <t>UED.ktoe.BG.FBT.FBT.DRYING_STEAM.STEAM.OTHER</t>
  </si>
  <si>
    <t>UED.ktoe.BG.FBT.FBT.DRYING_STEAM.STEAM.NG_BIOGAS</t>
  </si>
  <si>
    <t>UED.ktoe.BG.FBT.FBT.DRYING_STEAM.STEAM.DERIVED</t>
  </si>
  <si>
    <t>UED.ktoe.BG.FBT.FBT.DRYING_STEAM.STEAM.BIOMASS_WASTE</t>
  </si>
  <si>
    <t>UED.ktoe.BG.FBT.FBT.DRYING_STEAM.STEAM.STEAM_DISTR</t>
  </si>
  <si>
    <t>UED.ktoe.BG.FBT.FBT.DRYING_ELEC.ELEC.ELEC</t>
  </si>
  <si>
    <t>UED.ktoe.BG.FBT.FBT.DRYING_FREEZE.FREEZE_DRY.ELEC</t>
  </si>
  <si>
    <t>UED.ktoe.BG.FBT.FBT.DRYING_MICROW.MICROW.ELEC</t>
  </si>
  <si>
    <t>UED.ktoe.BG.FBT.FBT.PROC_COOL_THERM.THERM.NG_BIOGAS</t>
  </si>
  <si>
    <t>UED.ktoe.BG.FBT.FBT.PROC_COOL.TOTAL.TOTAL</t>
  </si>
  <si>
    <t>UED.ktoe.BG.FBT.FBT.PROC_COOL.STEAM.SOLIDS</t>
  </si>
  <si>
    <t>UED.ktoe.BG.FBT.FBT.PROC_COOL.STEAM.RFG</t>
  </si>
  <si>
    <t>UED.ktoe.BG.FBT.FBT.PROC_COOL.STEAM.LPG</t>
  </si>
  <si>
    <t>UED.ktoe.BG.FBT.FBT.PROC_COOL.STEAM.DIESEL_LIQBIO</t>
  </si>
  <si>
    <t>UED.ktoe.BG.FBT.FBT.PROC_COOL.STEAM.RFO</t>
  </si>
  <si>
    <t>UED.ktoe.BG.FBT.FBT.PROC_COOL.STEAM.OTHER</t>
  </si>
  <si>
    <t>UED.ktoe.BG.FBT.FBT.PROC_COOL.STEAM.NG_BIOGAS</t>
  </si>
  <si>
    <t>UED.ktoe.BG.FBT.FBT.PROC_COOL.STEAM.DERIVED</t>
  </si>
  <si>
    <t>UED.ktoe.BG.FBT.FBT.PROC_COOL.STEAM.BIOMASS_WASTE</t>
  </si>
  <si>
    <t>UED.ktoe.BG.FBT.FBT.PROC_COOL.STEAM.STEAM_DISTR</t>
  </si>
  <si>
    <t>UED.ktoe.BG.FBT.FBT.PROC_COOL_ELEC.ELEC.ELEC</t>
  </si>
  <si>
    <t>UED.ktoe.BG.FBT.FBT.GENERIC.MECH.ELEC</t>
  </si>
  <si>
    <t>FUEL_EMI.ktCO2.BG.FBT.FBT.TOTAL.TOTAL.TOTAL</t>
  </si>
  <si>
    <t>FUEL_EMI.ktCO2.BG.FBT.FBT.LIGHT.GENERIC.ELEC</t>
  </si>
  <si>
    <t>FUEL_EMI.ktCO2.BG.FBT.FBT.AIRCOMP.GENERIC.ELEC</t>
  </si>
  <si>
    <t>FUEL_EMI.ktCO2.BG.FBT.FBT.MOTOR.GENERIC.ELEC</t>
  </si>
  <si>
    <t>FUEL_EMI.ktCO2.BG.FBT.FBT.FANS.GENERIC.ELEC</t>
  </si>
  <si>
    <t>FUEL_EMI.ktCO2.BG.FBT.FBT.LOW_ENTH.TOTAL.TOTAL</t>
  </si>
  <si>
    <t>FUEL_EMI.ktCO2.BG.FBT.FBT.LOW_ENTH.THERM.DIESEL_LIQBIO</t>
  </si>
  <si>
    <t>FUEL_EMI.ktCO2.BG.FBT.FBT.LOW_ENTH.THERM.NG_BIOGAS</t>
  </si>
  <si>
    <t>FUEL_EMI.ktCO2.BG.FBT.FBT.LOW_ENTH.THERM.SOLAR_GEO</t>
  </si>
  <si>
    <t>FUEL_EMI.ktCO2.BG.FBT.FBT.LOW_ENTH.HP.AMBIENT</t>
  </si>
  <si>
    <t>FUEL_EMI.ktCO2.BG.FBT.FBT.LOW_ENTH.THERM.ELEC</t>
  </si>
  <si>
    <t>FUEL_EMI.ktCO2.BG.FBT.FBT.OVEN.THERM.TOTAL</t>
  </si>
  <si>
    <t>FUEL_EMI.ktCO2.BG.FBT.FBT.OVEN.THERM.SOLIDS</t>
  </si>
  <si>
    <t>FUEL_EMI.ktCO2.BG.FBT.FBT.OVEN.THERM.LPG</t>
  </si>
  <si>
    <t>FUEL_EMI.ktCO2.BG.FBT.FBT.OVEN.THERM.DIESEL_LIQBIO</t>
  </si>
  <si>
    <t>FUEL_EMI.ktCO2.BG.FBT.FBT.OVEN.THERM.RFO</t>
  </si>
  <si>
    <t>FUEL_EMI.ktCO2.BG.FBT.FBT.OVEN.THERM.NG_BIOGAS</t>
  </si>
  <si>
    <t>FUEL_EMI.ktCO2.BG.FBT.FBT.OVEN.ELEC.ELEC</t>
  </si>
  <si>
    <t>FUEL_EMI.ktCO2.BG.FBT.FBT.OVEN_MICROW.MICROW.ELEC</t>
  </si>
  <si>
    <t>FUEL_EMI.ktCO2.BG.FBT.FBT.PROC_HEAT.THERM.TOTAL</t>
  </si>
  <si>
    <t>FUEL_EMI.ktCO2.BG.FBT.FBT.PROC_HEAT.THERM.SOLIDS</t>
  </si>
  <si>
    <t>FUEL_EMI.ktCO2.BG.FBT.FBT.PROC_HEAT.THERM.LPG</t>
  </si>
  <si>
    <t>FUEL_EMI.ktCO2.BG.FBT.FBT.PROC_HEAT.THERM.DIESEL_LIQBIO</t>
  </si>
  <si>
    <t>FUEL_EMI.ktCO2.BG.FBT.FBT.PROC_HEAT.THERM.RFO</t>
  </si>
  <si>
    <t>FUEL_EMI.ktCO2.BG.FBT.FBT.PROC_HEAT.THERM.NG_BIOGAS</t>
  </si>
  <si>
    <t>FUEL_EMI.ktCO2.BG.FBT.FBT.PROC_HEAT.ELEC.ELEC</t>
  </si>
  <si>
    <t>FUEL_EMI.ktCO2.BG.FBT.FBT.PROC_HEAT_MICROW.MICROW.ELEC</t>
  </si>
  <si>
    <t>FUEL_EMI.ktCO2.BG.FBT.FBT.PROCESSING.TOTAL.TOTAL</t>
  </si>
  <si>
    <t>FUEL_EMI.ktCO2.BG.FBT.FBT.PROCESSING.STEAM.SOLIDS</t>
  </si>
  <si>
    <t>FUEL_EMI.ktCO2.BG.FBT.FBT.PROCESSING.STEAM.RFG</t>
  </si>
  <si>
    <t>FUEL_EMI.ktCO2.BG.FBT.FBT.PROCESSING.STEAM.LPG</t>
  </si>
  <si>
    <t>FUEL_EMI.ktCO2.BG.FBT.FBT.PROCESSING.STEAM.DIESEL_LIQBIO</t>
  </si>
  <si>
    <t>FUEL_EMI.ktCO2.BG.FBT.FBT.PROCESSING.STEAM.RFO</t>
  </si>
  <si>
    <t>FUEL_EMI.ktCO2.BG.FBT.FBT.PROCESSING.STEAM.OTHER</t>
  </si>
  <si>
    <t>FUEL_EMI.ktCO2.BG.FBT.FBT.PROCESSING.STEAM.NG_BIOGAS</t>
  </si>
  <si>
    <t>FUEL_EMI.ktCO2.BG.FBT.FBT.PROCESSING.STEAM.DERIVED</t>
  </si>
  <si>
    <t>FUEL_EMI.ktCO2.BG.FBT.FBT.PROCESSING.STEAM.BIOMASS_WASTE</t>
  </si>
  <si>
    <t>FUEL_EMI.ktCO2.BG.FBT.FBT.PROCESSING.STEAM.STEAM_DISTR</t>
  </si>
  <si>
    <t>FUEL_EMI.ktCO2.BG.FBT.FBT.DRYING.TOTAL.TOTAL</t>
  </si>
  <si>
    <t>FUEL_EMI.ktCO2.BG.FBT.FBT.DRYING.THERM.SOLIDS</t>
  </si>
  <si>
    <t>FUEL_EMI.ktCO2.BG.FBT.FBT.DRYING.THERM.LPG</t>
  </si>
  <si>
    <t>FUEL_EMI.ktCO2.BG.FBT.FBT.DRYING.THERM.DIESEL_LIQBIO</t>
  </si>
  <si>
    <t>FUEL_EMI.ktCO2.BG.FBT.FBT.DRYING.THERM.RFO</t>
  </si>
  <si>
    <t>FUEL_EMI.ktCO2.BG.FBT.FBT.DRYING.THERM.NG_BIOGAS</t>
  </si>
  <si>
    <t>FUEL_EMI.ktCO2.BG.FBT.FBT.DRYING_STEAM.TOTAL.TOTAL</t>
  </si>
  <si>
    <t>FUEL_EMI.ktCO2.BG.FBT.FBT.DRYING_STEAM.STEAM.SOLIDS</t>
  </si>
  <si>
    <t>FUEL_EMI.ktCO2.BG.FBT.FBT.DRYING_STEAM.STEAM.RFG</t>
  </si>
  <si>
    <t>FUEL_EMI.ktCO2.BG.FBT.FBT.DRYING_STEAM.STEAM.LPG</t>
  </si>
  <si>
    <t>FUEL_EMI.ktCO2.BG.FBT.FBT.DRYING_STEAM.STEAM.DIESEL_LIQBIO</t>
  </si>
  <si>
    <t>FUEL_EMI.ktCO2.BG.FBT.FBT.DRYING_STEAM.STEAM.RFO</t>
  </si>
  <si>
    <t>FUEL_EMI.ktCO2.BG.FBT.FBT.DRYING_STEAM.STEAM.OTHER</t>
  </si>
  <si>
    <t>FUEL_EMI.ktCO2.BG.FBT.FBT.DRYING_STEAM.STEAM.NG_BIOGAS</t>
  </si>
  <si>
    <t>FUEL_EMI.ktCO2.BG.FBT.FBT.DRYING_STEAM.STEAM.DERIVED</t>
  </si>
  <si>
    <t>FUEL_EMI.ktCO2.BG.FBT.FBT.DRYING_STEAM.STEAM.BIOMASS_WASTE</t>
  </si>
  <si>
    <t>FUEL_EMI.ktCO2.BG.FBT.FBT.DRYING_STEAM.STEAM.STEAM_DISTR</t>
  </si>
  <si>
    <t>FUEL_EMI.ktCO2.BG.FBT.FBT.DRYING_ELEC.ELEC.ELEC</t>
  </si>
  <si>
    <t>FUEL_EMI.ktCO2.BG.FBT.FBT.DRYING_FREEZE.FREEZE_DRY.ELEC</t>
  </si>
  <si>
    <t>FUEL_EMI.ktCO2.BG.FBT.FBT.DRYING_MICROW.MICROW.ELEC</t>
  </si>
  <si>
    <t>FUEL_EMI.ktCO2.BG.FBT.FBT.PROC_COOL_THERM.THERM.NG_BIOGAS</t>
  </si>
  <si>
    <t>FUEL_EMI.ktCO2.BG.FBT.FBT.PROC_COOL.TOTAL.TOTAL</t>
  </si>
  <si>
    <t>FUEL_EMI.ktCO2.BG.FBT.FBT.PROC_COOL.STEAM.SOLIDS</t>
  </si>
  <si>
    <t>FUEL_EMI.ktCO2.BG.FBT.FBT.PROC_COOL.STEAM.RFG</t>
  </si>
  <si>
    <t>FUEL_EMI.ktCO2.BG.FBT.FBT.PROC_COOL.STEAM.LPG</t>
  </si>
  <si>
    <t>FUEL_EMI.ktCO2.BG.FBT.FBT.PROC_COOL.STEAM.DIESEL_LIQBIO</t>
  </si>
  <si>
    <t>FUEL_EMI.ktCO2.BG.FBT.FBT.PROC_COOL.STEAM.RFO</t>
  </si>
  <si>
    <t>FUEL_EMI.ktCO2.BG.FBT.FBT.PROC_COOL.STEAM.OTHER</t>
  </si>
  <si>
    <t>FUEL_EMI.ktCO2.BG.FBT.FBT.PROC_COOL.STEAM.NG_BIOGAS</t>
  </si>
  <si>
    <t>FUEL_EMI.ktCO2.BG.FBT.FBT.PROC_COOL.STEAM.DERIVED</t>
  </si>
  <si>
    <t>FUEL_EMI.ktCO2.BG.FBT.FBT.PROC_COOL.STEAM.BIOMASS_WASTE</t>
  </si>
  <si>
    <t>FUEL_EMI.ktCO2.BG.FBT.FBT.PROC_COOL.STEAM.STEAM_DISTR</t>
  </si>
  <si>
    <t>FUEL_EMI.ktCO2.BG.FBT.FBT.PROC_COOL_ELEC.ELEC.ELEC</t>
  </si>
  <si>
    <t>FUEL_EMI.ktCO2.BG.FBT.FBT.GENERIC.MECH.ELEC</t>
  </si>
  <si>
    <t>VA.Meuro2015.BG.TRE.TRE</t>
  </si>
  <si>
    <t>OUTPUT.index.BG.TRE.TRE</t>
  </si>
  <si>
    <t>CAP.index.BG.TRE.TRE</t>
  </si>
  <si>
    <t>NEWCAP.index.BG.TRE.TRE</t>
  </si>
  <si>
    <t>FEC.ktoe.BG.TRE.TRE.TOTAL.TOTAL.TOTAL</t>
  </si>
  <si>
    <t>FEC.ktoe.BG.TRE.TRE.TOTAL.TOTAL.SOLIDS</t>
  </si>
  <si>
    <t>FEC.ktoe.BG.TRE.TRE.TOTAL.TOTAL.RFG</t>
  </si>
  <si>
    <t>FEC.ktoe.BG.TRE.TRE.TOTAL.TOTAL.LPG</t>
  </si>
  <si>
    <t>FEC.ktoe.BG.TRE.TRE.TOTAL.TOTAL.DIESEL</t>
  </si>
  <si>
    <t>FEC.ktoe.BG.TRE.TRE.TOTAL.TOTAL.RFO</t>
  </si>
  <si>
    <t>FEC.ktoe.BG.TRE.TRE.TOTAL.TOTAL.OTHER</t>
  </si>
  <si>
    <t>FEC.ktoe.BG.TRE.TRE.TOTAL.TOTAL.NG</t>
  </si>
  <si>
    <t>FEC.ktoe.BG.TRE.TRE.TOTAL.TOTAL.DERIVED</t>
  </si>
  <si>
    <t>FEC.ktoe.BG.TRE.TRE.TOTAL.TOTAL.BIOMASS_WASTE</t>
  </si>
  <si>
    <t>FEC.ktoe.BG.TRE.TRE.TOTAL.TOTAL.BIOGAS</t>
  </si>
  <si>
    <t>FEC.ktoe.BG.TRE.TRE.TOTAL.TOTAL.LIQBIO</t>
  </si>
  <si>
    <t>FEC.ktoe.BG.TRE.TRE.TOTAL.TOTAL.SOLAR</t>
  </si>
  <si>
    <t>FEC.ktoe.BG.TRE.TRE.TOTAL.TOTAL.GEO</t>
  </si>
  <si>
    <t>FEC.ktoe.BG.TRE.TRE.TOTAL.TOTAL.AMBIENT</t>
  </si>
  <si>
    <t>FEC.ktoe.BG.TRE.TRE.TOTAL.TOTAL.STEAM_DISTR</t>
  </si>
  <si>
    <t>FEC.ktoe.BG.TRE.TRE.TOTAL.TOTAL.ELEC</t>
  </si>
  <si>
    <t>FEC.ktoe.BG.TRE.TRE.LIGHT.GENERIC.ELEC</t>
  </si>
  <si>
    <t>FEC.ktoe.BG.TRE.TRE.AIRCOMP.GENERIC.ELEC</t>
  </si>
  <si>
    <t>FEC.ktoe.BG.TRE.TRE.MOTOR.GENERIC.ELEC</t>
  </si>
  <si>
    <t>FEC.ktoe.BG.TRE.TRE.FANS.GENERIC.ELEC</t>
  </si>
  <si>
    <t>FEC.ktoe.BG.TRE.TRE.LOW_ENTH.TOTAL.TOTAL</t>
  </si>
  <si>
    <t>FEC.ktoe.BG.TRE.TRE.LOW_ENTH.THERM.DIESEL_LIQBIO</t>
  </si>
  <si>
    <t>FEC.ktoe.BG.TRE.TRE.LOW_ENTH.THERM.NG_BIOGAS</t>
  </si>
  <si>
    <t>FEC.ktoe.BG.TRE.TRE.LOW_ENTH.THERM.SOLAR_GEO</t>
  </si>
  <si>
    <t>FEC.ktoe.BG.TRE.TRE.LOW_ENTH.HP.AMBIENT</t>
  </si>
  <si>
    <t>FEC.ktoe.BG.TRE.TRE.LOW_ENTH.THERM.ELEC</t>
  </si>
  <si>
    <t>Trans. Eq.: Foundries</t>
  </si>
  <si>
    <t>Trans. Eq.: Thermal Foundries</t>
  </si>
  <si>
    <t>FEC.ktoe.BG.TRE.TRE.FOUNDRY.THERM.TOTAL</t>
  </si>
  <si>
    <t>FEC.ktoe.BG.TRE.TRE.FOUNDRY.THERM.SOLIDS</t>
  </si>
  <si>
    <t>FEC.ktoe.BG.TRE.TRE.FOUNDRY.THERM.LPG</t>
  </si>
  <si>
    <t>FEC.ktoe.BG.TRE.TRE.FOUNDRY.THERM.DIESEL_LIQBIO</t>
  </si>
  <si>
    <t>FEC.ktoe.BG.TRE.TRE.FOUNDRY.THERM.RFO</t>
  </si>
  <si>
    <t>FEC.ktoe.BG.TRE.TRE.FOUNDRY.THERM.NG_BIOGAS</t>
  </si>
  <si>
    <t>Trans. Eq.: Electric Foundries</t>
  </si>
  <si>
    <t>FEC.ktoe.BG.TRE.TRE.FOUNDRY.ELEC.ELEC</t>
  </si>
  <si>
    <t>Trans. Eq.: Connection techniques</t>
  </si>
  <si>
    <t>Trans. Eq.: Thermal connection</t>
  </si>
  <si>
    <t>FEC.ktoe.BG.TRE.TRE.CONNECTION_THERM.THERM.NG_BIOGAS</t>
  </si>
  <si>
    <t>Trans. Eq.: Electric connection</t>
  </si>
  <si>
    <t>FEC.ktoe.BG.TRE.TRE.CONNECTION_ELEC.ELEC.ELEC</t>
  </si>
  <si>
    <t>Trans. Eq.: Heat treatment</t>
  </si>
  <si>
    <t>Trans. Eq.: Heat treatment - Thermal</t>
  </si>
  <si>
    <t>FEC.ktoe.BG.TRE.TRE.HEAT_TREAT.THERM.TOTAL</t>
  </si>
  <si>
    <t>FEC.ktoe.BG.TRE.TRE.HEAT_TREAT.THERM.SOLIDS</t>
  </si>
  <si>
    <t>FEC.ktoe.BG.TRE.TRE.HEAT_TREAT.THERM.LPG</t>
  </si>
  <si>
    <t>FEC.ktoe.BG.TRE.TRE.HEAT_TREAT.THERM.DIESEL_LIQBIO</t>
  </si>
  <si>
    <t>FEC.ktoe.BG.TRE.TRE.HEAT_TREAT.THERM.RFO</t>
  </si>
  <si>
    <t>FEC.ktoe.BG.TRE.TRE.HEAT_TREAT.THERM.NG_BIOGAS</t>
  </si>
  <si>
    <t>Trans. Eq.: Heat treatment - Electric</t>
  </si>
  <si>
    <t>FEC.ktoe.BG.TRE.TRE.HEAT_TREAT.ELEC.ELEC</t>
  </si>
  <si>
    <t>Trans. Eq.: Steam processing</t>
  </si>
  <si>
    <t>FEC.ktoe.BG.TRE.TRE.PROCESSING.TOTAL.TOTAL</t>
  </si>
  <si>
    <t>FEC.ktoe.BG.TRE.TRE.PROCESSING.STEAM.SOLIDS</t>
  </si>
  <si>
    <t>FEC.ktoe.BG.TRE.TRE.PROCESSING.STEAM.RFG</t>
  </si>
  <si>
    <t>FEC.ktoe.BG.TRE.TRE.PROCESSING.STEAM.LPG</t>
  </si>
  <si>
    <t>FEC.ktoe.BG.TRE.TRE.PROCESSING.STEAM.DIESEL_LIQBIO</t>
  </si>
  <si>
    <t>FEC.ktoe.BG.TRE.TRE.PROCESSING.STEAM.RFO</t>
  </si>
  <si>
    <t>FEC.ktoe.BG.TRE.TRE.PROCESSING.STEAM.OTHER</t>
  </si>
  <si>
    <t>FEC.ktoe.BG.TRE.TRE.PROCESSING.STEAM.NG_BIOGAS</t>
  </si>
  <si>
    <t>FEC.ktoe.BG.TRE.TRE.PROCESSING.STEAM.DERIVED</t>
  </si>
  <si>
    <t>FEC.ktoe.BG.TRE.TRE.PROCESSING.STEAM.BIOMASS_WASTE</t>
  </si>
  <si>
    <t>FEC.ktoe.BG.TRE.TRE.PROCESSING.STEAM.STEAM_DISTR</t>
  </si>
  <si>
    <t>Trans. Eq.: General machinery</t>
  </si>
  <si>
    <t>FEC.ktoe.BG.TRE.TRE.GENERIC.MECH.ELEC</t>
  </si>
  <si>
    <t>Trans. Eq.: Product finishing</t>
  </si>
  <si>
    <t>FEC.ktoe.BG.TRE.TRE.FINISHING.THERM.ELEC</t>
  </si>
  <si>
    <t>UED.ktoe.BG.TRE.TRE.TOTAL.TOTAL.TOTAL</t>
  </si>
  <si>
    <t>UED.ktoe.BG.TRE.TRE.LIGHT.GENERIC.ELEC</t>
  </si>
  <si>
    <t>UED.ktoe.BG.TRE.TRE.AIRCOMP.GENERIC.ELEC</t>
  </si>
  <si>
    <t>UED.ktoe.BG.TRE.TRE.MOTOR.GENERIC.ELEC</t>
  </si>
  <si>
    <t>UED.ktoe.BG.TRE.TRE.FANS.GENERIC.ELEC</t>
  </si>
  <si>
    <t>UED.ktoe.BG.TRE.TRE.LOW_ENTH.TOTAL.TOTAL</t>
  </si>
  <si>
    <t>UED.ktoe.BG.TRE.TRE.LOW_ENTH.THERM.DIESEL_LIQBIO</t>
  </si>
  <si>
    <t>UED.ktoe.BG.TRE.TRE.LOW_ENTH.THERM.NG_BIOGAS</t>
  </si>
  <si>
    <t>UED.ktoe.BG.TRE.TRE.LOW_ENTH.THERM.SOLAR_GEO</t>
  </si>
  <si>
    <t>UED.ktoe.BG.TRE.TRE.LOW_ENTH.HP.AMBIENT</t>
  </si>
  <si>
    <t>UED.ktoe.BG.TRE.TRE.LOW_ENTH.THERM.ELEC</t>
  </si>
  <si>
    <t>UED.ktoe.BG.TRE.TRE.FOUNDRY.THERM.TOTAL</t>
  </si>
  <si>
    <t>UED.ktoe.BG.TRE.TRE.FOUNDRY.THERM.SOLIDS</t>
  </si>
  <si>
    <t>UED.ktoe.BG.TRE.TRE.FOUNDRY.THERM.LPG</t>
  </si>
  <si>
    <t>UED.ktoe.BG.TRE.TRE.FOUNDRY.THERM.DIESEL_LIQBIO</t>
  </si>
  <si>
    <t>UED.ktoe.BG.TRE.TRE.FOUNDRY.THERM.RFO</t>
  </si>
  <si>
    <t>UED.ktoe.BG.TRE.TRE.FOUNDRY.THERM.NG_BIOGAS</t>
  </si>
  <si>
    <t>UED.ktoe.BG.TRE.TRE.FOUNDRY.ELEC.ELEC</t>
  </si>
  <si>
    <t>UED.ktoe.BG.TRE.TRE.CONNECTION_THERM.THERM.NG_BIOGAS</t>
  </si>
  <si>
    <t>UED.ktoe.BG.TRE.TRE.CONNECTION_ELEC.ELEC.ELEC</t>
  </si>
  <si>
    <t>UED.ktoe.BG.TRE.TRE.HEAT_TREAT.THERM.TOTAL</t>
  </si>
  <si>
    <t>UED.ktoe.BG.TRE.TRE.HEAT_TREAT.THERM.SOLIDS</t>
  </si>
  <si>
    <t>UED.ktoe.BG.TRE.TRE.HEAT_TREAT.THERM.LPG</t>
  </si>
  <si>
    <t>UED.ktoe.BG.TRE.TRE.HEAT_TREAT.THERM.DIESEL_LIQBIO</t>
  </si>
  <si>
    <t>UED.ktoe.BG.TRE.TRE.HEAT_TREAT.THERM.RFO</t>
  </si>
  <si>
    <t>UED.ktoe.BG.TRE.TRE.HEAT_TREAT.THERM.NG_BIOGAS</t>
  </si>
  <si>
    <t>UED.ktoe.BG.TRE.TRE.HEAT_TREAT.ELEC.ELEC</t>
  </si>
  <si>
    <t>UED.ktoe.BG.TRE.TRE.PROCESSING.TOTAL.TOTAL</t>
  </si>
  <si>
    <t>UED.ktoe.BG.TRE.TRE.PROCESSING.STEAM.SOLIDS</t>
  </si>
  <si>
    <t>UED.ktoe.BG.TRE.TRE.PROCESSING.STEAM.RFG</t>
  </si>
  <si>
    <t>UED.ktoe.BG.TRE.TRE.PROCESSING.STEAM.LPG</t>
  </si>
  <si>
    <t>UED.ktoe.BG.TRE.TRE.PROCESSING.STEAM.DIESEL_LIQBIO</t>
  </si>
  <si>
    <t>UED.ktoe.BG.TRE.TRE.PROCESSING.STEAM.RFO</t>
  </si>
  <si>
    <t>UED.ktoe.BG.TRE.TRE.PROCESSING.STEAM.OTHER</t>
  </si>
  <si>
    <t>UED.ktoe.BG.TRE.TRE.PROCESSING.STEAM.NG_BIOGAS</t>
  </si>
  <si>
    <t>UED.ktoe.BG.TRE.TRE.PROCESSING.STEAM.DERIVED</t>
  </si>
  <si>
    <t>UED.ktoe.BG.TRE.TRE.PROCESSING.STEAM.BIOMASS_WASTE</t>
  </si>
  <si>
    <t>UED.ktoe.BG.TRE.TRE.PROCESSING.STEAM.STEAM_DISTR</t>
  </si>
  <si>
    <t>UED.ktoe.BG.TRE.TRE.GENERIC.MECH.ELEC</t>
  </si>
  <si>
    <t>UED.ktoe.BG.TRE.TRE.FINISHING.THERM.ELEC</t>
  </si>
  <si>
    <t>FUEL_EMI.ktCO2.BG.TRE.TRE.TOTAL.TOTAL.TOTAL</t>
  </si>
  <si>
    <t>FUEL_EMI.ktCO2.BG.TRE.TRE.LIGHT.GENERIC.ELEC</t>
  </si>
  <si>
    <t>FUEL_EMI.ktCO2.BG.TRE.TRE.AIRCOMP.GENERIC.ELEC</t>
  </si>
  <si>
    <t>FUEL_EMI.ktCO2.BG.TRE.TRE.MOTOR.GENERIC.ELEC</t>
  </si>
  <si>
    <t>FUEL_EMI.ktCO2.BG.TRE.TRE.FANS.GENERIC.ELEC</t>
  </si>
  <si>
    <t>FUEL_EMI.ktCO2.BG.TRE.TRE.LOW_ENTH.TOTAL.TOTAL</t>
  </si>
  <si>
    <t>FUEL_EMI.ktCO2.BG.TRE.TRE.LOW_ENTH.THERM.DIESEL_LIQBIO</t>
  </si>
  <si>
    <t>FUEL_EMI.ktCO2.BG.TRE.TRE.LOW_ENTH.THERM.NG_BIOGAS</t>
  </si>
  <si>
    <t>FUEL_EMI.ktCO2.BG.TRE.TRE.LOW_ENTH.THERM.SOLAR_GEO</t>
  </si>
  <si>
    <t>FUEL_EMI.ktCO2.BG.TRE.TRE.LOW_ENTH.HP.AMBIENT</t>
  </si>
  <si>
    <t>FUEL_EMI.ktCO2.BG.TRE.TRE.LOW_ENTH.THERM.ELEC</t>
  </si>
  <si>
    <t>FUEL_EMI.ktCO2.BG.TRE.TRE.FOUNDRY.THERM.TOTAL</t>
  </si>
  <si>
    <t>FUEL_EMI.ktCO2.BG.TRE.TRE.FOUNDRY.THERM.SOLIDS</t>
  </si>
  <si>
    <t>FUEL_EMI.ktCO2.BG.TRE.TRE.FOUNDRY.THERM.LPG</t>
  </si>
  <si>
    <t>FUEL_EMI.ktCO2.BG.TRE.TRE.FOUNDRY.THERM.DIESEL_LIQBIO</t>
  </si>
  <si>
    <t>FUEL_EMI.ktCO2.BG.TRE.TRE.FOUNDRY.THERM.RFO</t>
  </si>
  <si>
    <t>FUEL_EMI.ktCO2.BG.TRE.TRE.FOUNDRY.THERM.NG_BIOGAS</t>
  </si>
  <si>
    <t>FUEL_EMI.ktCO2.BG.TRE.TRE.FOUNDRY.ELEC.ELEC</t>
  </si>
  <si>
    <t>FUEL_EMI.ktCO2.BG.TRE.TRE.CONNECTION_THERM.THERM.NG_BIOGAS</t>
  </si>
  <si>
    <t>FUEL_EMI.ktCO2.BG.TRE.TRE.CONNECTION_ELEC.ELEC.ELEC</t>
  </si>
  <si>
    <t>FUEL_EMI.ktCO2.BG.TRE.TRE.HEAT_TREAT.THERM.TOTAL</t>
  </si>
  <si>
    <t>FUEL_EMI.ktCO2.BG.TRE.TRE.HEAT_TREAT.THERM.SOLIDS</t>
  </si>
  <si>
    <t>FUEL_EMI.ktCO2.BG.TRE.TRE.HEAT_TREAT.THERM.LPG</t>
  </si>
  <si>
    <t>FUEL_EMI.ktCO2.BG.TRE.TRE.HEAT_TREAT.THERM.DIESEL_LIQBIO</t>
  </si>
  <si>
    <t>FUEL_EMI.ktCO2.BG.TRE.TRE.HEAT_TREAT.THERM.RFO</t>
  </si>
  <si>
    <t>FUEL_EMI.ktCO2.BG.TRE.TRE.HEAT_TREAT.THERM.NG_BIOGAS</t>
  </si>
  <si>
    <t>FUEL_EMI.ktCO2.BG.TRE.TRE.HEAT_TREAT.ELEC.ELEC</t>
  </si>
  <si>
    <t>FUEL_EMI.ktCO2.BG.TRE.TRE.PROCESSING.TOTAL.TOTAL</t>
  </si>
  <si>
    <t>FUEL_EMI.ktCO2.BG.TRE.TRE.PROCESSING.STEAM.SOLIDS</t>
  </si>
  <si>
    <t>FUEL_EMI.ktCO2.BG.TRE.TRE.PROCESSING.STEAM.RFG</t>
  </si>
  <si>
    <t>FUEL_EMI.ktCO2.BG.TRE.TRE.PROCESSING.STEAM.LPG</t>
  </si>
  <si>
    <t>FUEL_EMI.ktCO2.BG.TRE.TRE.PROCESSING.STEAM.DIESEL_LIQBIO</t>
  </si>
  <si>
    <t>FUEL_EMI.ktCO2.BG.TRE.TRE.PROCESSING.STEAM.RFO</t>
  </si>
  <si>
    <t>FUEL_EMI.ktCO2.BG.TRE.TRE.PROCESSING.STEAM.OTHER</t>
  </si>
  <si>
    <t>FUEL_EMI.ktCO2.BG.TRE.TRE.PROCESSING.STEAM.NG_BIOGAS</t>
  </si>
  <si>
    <t>FUEL_EMI.ktCO2.BG.TRE.TRE.PROCESSING.STEAM.DERIVED</t>
  </si>
  <si>
    <t>FUEL_EMI.ktCO2.BG.TRE.TRE.PROCESSING.STEAM.BIOMASS_WASTE</t>
  </si>
  <si>
    <t>FUEL_EMI.ktCO2.BG.TRE.TRE.PROCESSING.STEAM.STEAM_DISTR</t>
  </si>
  <si>
    <t>FUEL_EMI.ktCO2.BG.TRE.TRE.GENERIC.MECH.ELEC</t>
  </si>
  <si>
    <t>FUEL_EMI.ktCO2.BG.TRE.TRE.FINISHING.THERM.ELEC</t>
  </si>
  <si>
    <t>VA.Meuro2015.BG.MAE.MAE</t>
  </si>
  <si>
    <t>OUTPUT.index.BG.MAE.MAE</t>
  </si>
  <si>
    <t>CAP.index.BG.MAE.MAE</t>
  </si>
  <si>
    <t>NEWCAP.index.BG.MAE.MAE</t>
  </si>
  <si>
    <t>FEC.ktoe.BG.MAE.MAE.TOTAL.TOTAL.TOTAL</t>
  </si>
  <si>
    <t>FEC.ktoe.BG.MAE.MAE.TOTAL.TOTAL.SOLIDS</t>
  </si>
  <si>
    <t>FEC.ktoe.BG.MAE.MAE.TOTAL.TOTAL.RFG</t>
  </si>
  <si>
    <t>FEC.ktoe.BG.MAE.MAE.TOTAL.TOTAL.LPG</t>
  </si>
  <si>
    <t>FEC.ktoe.BG.MAE.MAE.TOTAL.TOTAL.DIESEL</t>
  </si>
  <si>
    <t>FEC.ktoe.BG.MAE.MAE.TOTAL.TOTAL.RFO</t>
  </si>
  <si>
    <t>FEC.ktoe.BG.MAE.MAE.TOTAL.TOTAL.OTHER</t>
  </si>
  <si>
    <t>FEC.ktoe.BG.MAE.MAE.TOTAL.TOTAL.NG</t>
  </si>
  <si>
    <t>FEC.ktoe.BG.MAE.MAE.TOTAL.TOTAL.DERIVED</t>
  </si>
  <si>
    <t>FEC.ktoe.BG.MAE.MAE.TOTAL.TOTAL.BIOMASS_WASTE</t>
  </si>
  <si>
    <t>FEC.ktoe.BG.MAE.MAE.TOTAL.TOTAL.BIOGAS</t>
  </si>
  <si>
    <t>FEC.ktoe.BG.MAE.MAE.TOTAL.TOTAL.LIQBIO</t>
  </si>
  <si>
    <t>FEC.ktoe.BG.MAE.MAE.TOTAL.TOTAL.SOLAR</t>
  </si>
  <si>
    <t>FEC.ktoe.BG.MAE.MAE.TOTAL.TOTAL.GEO</t>
  </si>
  <si>
    <t>FEC.ktoe.BG.MAE.MAE.TOTAL.TOTAL.AMBIENT</t>
  </si>
  <si>
    <t>FEC.ktoe.BG.MAE.MAE.TOTAL.TOTAL.STEAM_DISTR</t>
  </si>
  <si>
    <t>FEC.ktoe.BG.MAE.MAE.TOTAL.TOTAL.ELEC</t>
  </si>
  <si>
    <t>FEC.ktoe.BG.MAE.MAE.LIGHT.GENERIC.ELEC</t>
  </si>
  <si>
    <t>FEC.ktoe.BG.MAE.MAE.AIRCOMP.GENERIC.ELEC</t>
  </si>
  <si>
    <t>FEC.ktoe.BG.MAE.MAE.MOTOR.GENERIC.ELEC</t>
  </si>
  <si>
    <t>FEC.ktoe.BG.MAE.MAE.FANS.GENERIC.ELEC</t>
  </si>
  <si>
    <t>FEC.ktoe.BG.MAE.MAE.LOW_ENTH.TOTAL.TOTAL</t>
  </si>
  <si>
    <t>FEC.ktoe.BG.MAE.MAE.LOW_ENTH.THERM.DIESEL_LIQBIO</t>
  </si>
  <si>
    <t>FEC.ktoe.BG.MAE.MAE.LOW_ENTH.THERM.NG_BIOGAS</t>
  </si>
  <si>
    <t>FEC.ktoe.BG.MAE.MAE.LOW_ENTH.THERM.SOLAR_GEO</t>
  </si>
  <si>
    <t>FEC.ktoe.BG.MAE.MAE.LOW_ENTH.HP.AMBIENT</t>
  </si>
  <si>
    <t>FEC.ktoe.BG.MAE.MAE.LOW_ENTH.THERM.ELEC</t>
  </si>
  <si>
    <t>Mach. Eq.: Foundries</t>
  </si>
  <si>
    <t>Mach. Eq.: Thermal Foundries</t>
  </si>
  <si>
    <t>FEC.ktoe.BG.MAE.MAE.FOUNDRY.THERM.TOTAL</t>
  </si>
  <si>
    <t>FEC.ktoe.BG.MAE.MAE.FOUNDRY.THERM.SOLIDS</t>
  </si>
  <si>
    <t>FEC.ktoe.BG.MAE.MAE.FOUNDRY.THERM.LPG</t>
  </si>
  <si>
    <t>FEC.ktoe.BG.MAE.MAE.FOUNDRY.THERM.DIESEL_LIQBIO</t>
  </si>
  <si>
    <t>FEC.ktoe.BG.MAE.MAE.FOUNDRY.THERM.RFO</t>
  </si>
  <si>
    <t>FEC.ktoe.BG.MAE.MAE.FOUNDRY.THERM.NG_BIOGAS</t>
  </si>
  <si>
    <t>Mach. Eq.: Electric Foundries</t>
  </si>
  <si>
    <t>FEC.ktoe.BG.MAE.MAE.FOUNDRY.ELEC.ELEC</t>
  </si>
  <si>
    <t>Mach. Eq.: Connection techniques</t>
  </si>
  <si>
    <t>Mach. Eq.: Thermal connection</t>
  </si>
  <si>
    <t>FEC.ktoe.BG.MAE.MAE.CONNECTION_THERM.THERM.NG_BIOGAS</t>
  </si>
  <si>
    <t>Mach. Eq.: Electric connection</t>
  </si>
  <si>
    <t>FEC.ktoe.BG.MAE.MAE.CONNECTION_ELEC.ELEC.ELEC</t>
  </si>
  <si>
    <t>Mach. Eq.: Heat treatment</t>
  </si>
  <si>
    <t>Mach. Eq.: Heat treatment - Thermal</t>
  </si>
  <si>
    <t>FEC.ktoe.BG.MAE.MAE.HEAT_TREAT.THERM.TOTAL</t>
  </si>
  <si>
    <t>FEC.ktoe.BG.MAE.MAE.HEAT_TREAT.THERM.SOLIDS</t>
  </si>
  <si>
    <t>FEC.ktoe.BG.MAE.MAE.HEAT_TREAT.THERM.LPG</t>
  </si>
  <si>
    <t>FEC.ktoe.BG.MAE.MAE.HEAT_TREAT.THERM.DIESEL_LIQBIO</t>
  </si>
  <si>
    <t>FEC.ktoe.BG.MAE.MAE.HEAT_TREAT.THERM.RFO</t>
  </si>
  <si>
    <t>FEC.ktoe.BG.MAE.MAE.HEAT_TREAT.THERM.NG_BIOGAS</t>
  </si>
  <si>
    <t>Mach. Eq.: Heat treatment - Electric</t>
  </si>
  <si>
    <t>FEC.ktoe.BG.MAE.MAE.HEAT_TREAT.ELEC.ELEC</t>
  </si>
  <si>
    <t>Mach. Eq.: Steam processing</t>
  </si>
  <si>
    <t>FEC.ktoe.BG.MAE.MAE.PROCESSING.TOTAL.TOTAL</t>
  </si>
  <si>
    <t>FEC.ktoe.BG.MAE.MAE.PROCESSING.STEAM.SOLIDS</t>
  </si>
  <si>
    <t>FEC.ktoe.BG.MAE.MAE.PROCESSING.STEAM.RFG</t>
  </si>
  <si>
    <t>FEC.ktoe.BG.MAE.MAE.PROCESSING.STEAM.LPG</t>
  </si>
  <si>
    <t>FEC.ktoe.BG.MAE.MAE.PROCESSING.STEAM.DIESEL_LIQBIO</t>
  </si>
  <si>
    <t>FEC.ktoe.BG.MAE.MAE.PROCESSING.STEAM.RFO</t>
  </si>
  <si>
    <t>FEC.ktoe.BG.MAE.MAE.PROCESSING.STEAM.OTHER</t>
  </si>
  <si>
    <t>FEC.ktoe.BG.MAE.MAE.PROCESSING.STEAM.NG_BIOGAS</t>
  </si>
  <si>
    <t>FEC.ktoe.BG.MAE.MAE.PROCESSING.STEAM.DERIVED</t>
  </si>
  <si>
    <t>FEC.ktoe.BG.MAE.MAE.PROCESSING.STEAM.BIOMASS_WASTE</t>
  </si>
  <si>
    <t>FEC.ktoe.BG.MAE.MAE.PROCESSING.STEAM.STEAM_DISTR</t>
  </si>
  <si>
    <t>Mach. Eq.: General machinery</t>
  </si>
  <si>
    <t>FEC.ktoe.BG.MAE.MAE.GENERIC.MECH.ELEC</t>
  </si>
  <si>
    <t>Mach. Eq.: Product finishing</t>
  </si>
  <si>
    <t>FEC.ktoe.BG.MAE.MAE.FINISHING.THERM.ELEC</t>
  </si>
  <si>
    <t>UED.ktoe.BG.MAE.MAE.TOTAL.TOTAL.TOTAL</t>
  </si>
  <si>
    <t>UED.ktoe.BG.MAE.MAE.LIGHT.GENERIC.ELEC</t>
  </si>
  <si>
    <t>UED.ktoe.BG.MAE.MAE.AIRCOMP.GENERIC.ELEC</t>
  </si>
  <si>
    <t>UED.ktoe.BG.MAE.MAE.MOTOR.GENERIC.ELEC</t>
  </si>
  <si>
    <t>UED.ktoe.BG.MAE.MAE.FANS.GENERIC.ELEC</t>
  </si>
  <si>
    <t>UED.ktoe.BG.MAE.MAE.LOW_ENTH.TOTAL.TOTAL</t>
  </si>
  <si>
    <t>UED.ktoe.BG.MAE.MAE.LOW_ENTH.THERM.DIESEL_LIQBIO</t>
  </si>
  <si>
    <t>UED.ktoe.BG.MAE.MAE.LOW_ENTH.THERM.NG_BIOGAS</t>
  </si>
  <si>
    <t>UED.ktoe.BG.MAE.MAE.LOW_ENTH.THERM.SOLAR_GEO</t>
  </si>
  <si>
    <t>UED.ktoe.BG.MAE.MAE.LOW_ENTH.HP.AMBIENT</t>
  </si>
  <si>
    <t>UED.ktoe.BG.MAE.MAE.LOW_ENTH.THERM.ELEC</t>
  </si>
  <si>
    <t>UED.ktoe.BG.MAE.MAE.FOUNDRY.THERM.TOTAL</t>
  </si>
  <si>
    <t>UED.ktoe.BG.MAE.MAE.FOUNDRY.THERM.SOLIDS</t>
  </si>
  <si>
    <t>UED.ktoe.BG.MAE.MAE.FOUNDRY.THERM.LPG</t>
  </si>
  <si>
    <t>UED.ktoe.BG.MAE.MAE.FOUNDRY.THERM.DIESEL_LIQBIO</t>
  </si>
  <si>
    <t>UED.ktoe.BG.MAE.MAE.FOUNDRY.THERM.RFO</t>
  </si>
  <si>
    <t>UED.ktoe.BG.MAE.MAE.FOUNDRY.THERM.NG_BIOGAS</t>
  </si>
  <si>
    <t>UED.ktoe.BG.MAE.MAE.FOUNDRY.ELEC.ELEC</t>
  </si>
  <si>
    <t>UED.ktoe.BG.MAE.MAE.CONNECTION_THERM.THERM.NG_BIOGAS</t>
  </si>
  <si>
    <t>UED.ktoe.BG.MAE.MAE.CONNECTION_ELEC.ELEC.ELEC</t>
  </si>
  <si>
    <t>UED.ktoe.BG.MAE.MAE.HEAT_TREAT.THERM.TOTAL</t>
  </si>
  <si>
    <t>UED.ktoe.BG.MAE.MAE.HEAT_TREAT.THERM.SOLIDS</t>
  </si>
  <si>
    <t>UED.ktoe.BG.MAE.MAE.HEAT_TREAT.THERM.LPG</t>
  </si>
  <si>
    <t>UED.ktoe.BG.MAE.MAE.HEAT_TREAT.THERM.DIESEL_LIQBIO</t>
  </si>
  <si>
    <t>UED.ktoe.BG.MAE.MAE.HEAT_TREAT.THERM.RFO</t>
  </si>
  <si>
    <t>UED.ktoe.BG.MAE.MAE.HEAT_TREAT.THERM.NG_BIOGAS</t>
  </si>
  <si>
    <t>UED.ktoe.BG.MAE.MAE.HEAT_TREAT.ELEC.ELEC</t>
  </si>
  <si>
    <t>UED.ktoe.BG.MAE.MAE.PROCESSING.TOTAL.TOTAL</t>
  </si>
  <si>
    <t>UED.ktoe.BG.MAE.MAE.PROCESSING.STEAM.SOLIDS</t>
  </si>
  <si>
    <t>UED.ktoe.BG.MAE.MAE.PROCESSING.STEAM.RFG</t>
  </si>
  <si>
    <t>UED.ktoe.BG.MAE.MAE.PROCESSING.STEAM.LPG</t>
  </si>
  <si>
    <t>UED.ktoe.BG.MAE.MAE.PROCESSING.STEAM.DIESEL_LIQBIO</t>
  </si>
  <si>
    <t>UED.ktoe.BG.MAE.MAE.PROCESSING.STEAM.RFO</t>
  </si>
  <si>
    <t>UED.ktoe.BG.MAE.MAE.PROCESSING.STEAM.OTHER</t>
  </si>
  <si>
    <t>UED.ktoe.BG.MAE.MAE.PROCESSING.STEAM.NG_BIOGAS</t>
  </si>
  <si>
    <t>UED.ktoe.BG.MAE.MAE.PROCESSING.STEAM.DERIVED</t>
  </si>
  <si>
    <t>UED.ktoe.BG.MAE.MAE.PROCESSING.STEAM.BIOMASS_WASTE</t>
  </si>
  <si>
    <t>UED.ktoe.BG.MAE.MAE.PROCESSING.STEAM.STEAM_DISTR</t>
  </si>
  <si>
    <t>UED.ktoe.BG.MAE.MAE.GENERIC.MECH.ELEC</t>
  </si>
  <si>
    <t>UED.ktoe.BG.MAE.MAE.FINISHING.THERM.ELEC</t>
  </si>
  <si>
    <t>FUEL_EMI.ktCO2.BG.MAE.MAE.TOTAL.TOTAL.TOTAL</t>
  </si>
  <si>
    <t>FUEL_EMI.ktCO2.BG.MAE.MAE.LIGHT.GENERIC.ELEC</t>
  </si>
  <si>
    <t>FUEL_EMI.ktCO2.BG.MAE.MAE.AIRCOMP.GENERIC.ELEC</t>
  </si>
  <si>
    <t>FUEL_EMI.ktCO2.BG.MAE.MAE.MOTOR.GENERIC.ELEC</t>
  </si>
  <si>
    <t>FUEL_EMI.ktCO2.BG.MAE.MAE.FANS.GENERIC.ELEC</t>
  </si>
  <si>
    <t>FUEL_EMI.ktCO2.BG.MAE.MAE.LOW_ENTH.TOTAL.TOTAL</t>
  </si>
  <si>
    <t>FUEL_EMI.ktCO2.BG.MAE.MAE.LOW_ENTH.THERM.DIESEL_LIQBIO</t>
  </si>
  <si>
    <t>FUEL_EMI.ktCO2.BG.MAE.MAE.LOW_ENTH.THERM.NG_BIOGAS</t>
  </si>
  <si>
    <t>FUEL_EMI.ktCO2.BG.MAE.MAE.LOW_ENTH.THERM.SOLAR_GEO</t>
  </si>
  <si>
    <t>FUEL_EMI.ktCO2.BG.MAE.MAE.LOW_ENTH.HP.AMBIENT</t>
  </si>
  <si>
    <t>FUEL_EMI.ktCO2.BG.MAE.MAE.LOW_ENTH.THERM.ELEC</t>
  </si>
  <si>
    <t>FUEL_EMI.ktCO2.BG.MAE.MAE.FOUNDRY.THERM.TOTAL</t>
  </si>
  <si>
    <t>FUEL_EMI.ktCO2.BG.MAE.MAE.FOUNDRY.THERM.SOLIDS</t>
  </si>
  <si>
    <t>FUEL_EMI.ktCO2.BG.MAE.MAE.FOUNDRY.THERM.LPG</t>
  </si>
  <si>
    <t>FUEL_EMI.ktCO2.BG.MAE.MAE.FOUNDRY.THERM.DIESEL_LIQBIO</t>
  </si>
  <si>
    <t>FUEL_EMI.ktCO2.BG.MAE.MAE.FOUNDRY.THERM.RFO</t>
  </si>
  <si>
    <t>FUEL_EMI.ktCO2.BG.MAE.MAE.FOUNDRY.THERM.NG_BIOGAS</t>
  </si>
  <si>
    <t>FUEL_EMI.ktCO2.BG.MAE.MAE.FOUNDRY.ELEC.ELEC</t>
  </si>
  <si>
    <t>FUEL_EMI.ktCO2.BG.MAE.MAE.CONNECTION_THERM.THERM.NG_BIOGAS</t>
  </si>
  <si>
    <t>FUEL_EMI.ktCO2.BG.MAE.MAE.CONNECTION_ELEC.ELEC.ELEC</t>
  </si>
  <si>
    <t>FUEL_EMI.ktCO2.BG.MAE.MAE.HEAT_TREAT.THERM.TOTAL</t>
  </si>
  <si>
    <t>FUEL_EMI.ktCO2.BG.MAE.MAE.HEAT_TREAT.THERM.SOLIDS</t>
  </si>
  <si>
    <t>FUEL_EMI.ktCO2.BG.MAE.MAE.HEAT_TREAT.THERM.LPG</t>
  </si>
  <si>
    <t>FUEL_EMI.ktCO2.BG.MAE.MAE.HEAT_TREAT.THERM.DIESEL_LIQBIO</t>
  </si>
  <si>
    <t>FUEL_EMI.ktCO2.BG.MAE.MAE.HEAT_TREAT.THERM.RFO</t>
  </si>
  <si>
    <t>FUEL_EMI.ktCO2.BG.MAE.MAE.HEAT_TREAT.THERM.NG_BIOGAS</t>
  </si>
  <si>
    <t>FUEL_EMI.ktCO2.BG.MAE.MAE.HEAT_TREAT.ELEC.ELEC</t>
  </si>
  <si>
    <t>FUEL_EMI.ktCO2.BG.MAE.MAE.PROCESSING.TOTAL.TOTAL</t>
  </si>
  <si>
    <t>FUEL_EMI.ktCO2.BG.MAE.MAE.PROCESSING.STEAM.SOLIDS</t>
  </si>
  <si>
    <t>FUEL_EMI.ktCO2.BG.MAE.MAE.PROCESSING.STEAM.RFG</t>
  </si>
  <si>
    <t>FUEL_EMI.ktCO2.BG.MAE.MAE.PROCESSING.STEAM.LPG</t>
  </si>
  <si>
    <t>FUEL_EMI.ktCO2.BG.MAE.MAE.PROCESSING.STEAM.DIESEL_LIQBIO</t>
  </si>
  <si>
    <t>FUEL_EMI.ktCO2.BG.MAE.MAE.PROCESSING.STEAM.RFO</t>
  </si>
  <si>
    <t>FUEL_EMI.ktCO2.BG.MAE.MAE.PROCESSING.STEAM.OTHER</t>
  </si>
  <si>
    <t>FUEL_EMI.ktCO2.BG.MAE.MAE.PROCESSING.STEAM.NG_BIOGAS</t>
  </si>
  <si>
    <t>FUEL_EMI.ktCO2.BG.MAE.MAE.PROCESSING.STEAM.DERIVED</t>
  </si>
  <si>
    <t>FUEL_EMI.ktCO2.BG.MAE.MAE.PROCESSING.STEAM.BIOMASS_WASTE</t>
  </si>
  <si>
    <t>FUEL_EMI.ktCO2.BG.MAE.MAE.PROCESSING.STEAM.STEAM_DISTR</t>
  </si>
  <si>
    <t>FUEL_EMI.ktCO2.BG.MAE.MAE.GENERIC.MECH.ELEC</t>
  </si>
  <si>
    <t>FUEL_EMI.ktCO2.BG.MAE.MAE.FINISHING.THERM.ELEC</t>
  </si>
  <si>
    <t>VA.Meuro2015.BG.TEL.TEL</t>
  </si>
  <si>
    <t>OUTPUT.index.BG.TEL.TEL</t>
  </si>
  <si>
    <t>CAP.index.BG.TEL.TEL</t>
  </si>
  <si>
    <t>NEWCAP.index.BG.TEL.TEL</t>
  </si>
  <si>
    <t>FEC.ktoe.BG.TEL.TEL.TOTAL.TOTAL.TOTAL</t>
  </si>
  <si>
    <t>FEC.ktoe.BG.TEL.TEL.TOTAL.TOTAL.SOLIDS</t>
  </si>
  <si>
    <t>FEC.ktoe.BG.TEL.TEL.TOTAL.TOTAL.RFG</t>
  </si>
  <si>
    <t>FEC.ktoe.BG.TEL.TEL.TOTAL.TOTAL.LPG</t>
  </si>
  <si>
    <t>FEC.ktoe.BG.TEL.TEL.TOTAL.TOTAL.DIESEL</t>
  </si>
  <si>
    <t>FEC.ktoe.BG.TEL.TEL.TOTAL.TOTAL.RFO</t>
  </si>
  <si>
    <t>FEC.ktoe.BG.TEL.TEL.TOTAL.TOTAL.OTHER</t>
  </si>
  <si>
    <t>FEC.ktoe.BG.TEL.TEL.TOTAL.TOTAL.NG</t>
  </si>
  <si>
    <t>FEC.ktoe.BG.TEL.TEL.TOTAL.TOTAL.DERIVED</t>
  </si>
  <si>
    <t>FEC.ktoe.BG.TEL.TEL.TOTAL.TOTAL.BIOMASS_WASTE</t>
  </si>
  <si>
    <t>FEC.ktoe.BG.TEL.TEL.TOTAL.TOTAL.BIOGAS</t>
  </si>
  <si>
    <t>FEC.ktoe.BG.TEL.TEL.TOTAL.TOTAL.LIQBIO</t>
  </si>
  <si>
    <t>FEC.ktoe.BG.TEL.TEL.TOTAL.TOTAL.SOLAR</t>
  </si>
  <si>
    <t>FEC.ktoe.BG.TEL.TEL.TOTAL.TOTAL.GEO</t>
  </si>
  <si>
    <t>FEC.ktoe.BG.TEL.TEL.TOTAL.TOTAL.AMBIENT</t>
  </si>
  <si>
    <t>FEC.ktoe.BG.TEL.TEL.TOTAL.TOTAL.STEAM_DISTR</t>
  </si>
  <si>
    <t>FEC.ktoe.BG.TEL.TEL.TOTAL.TOTAL.ELEC</t>
  </si>
  <si>
    <t>FEC.ktoe.BG.TEL.TEL.LIGHT.GENERIC.ELEC</t>
  </si>
  <si>
    <t>FEC.ktoe.BG.TEL.TEL.AIRCOMP.GENERIC.ELEC</t>
  </si>
  <si>
    <t>FEC.ktoe.BG.TEL.TEL.MOTOR.GENERIC.ELEC</t>
  </si>
  <si>
    <t>FEC.ktoe.BG.TEL.TEL.FANS.GENERIC.ELEC</t>
  </si>
  <si>
    <t>FEC.ktoe.BG.TEL.TEL.LOW_ENTH.TOTAL.TOTAL</t>
  </si>
  <si>
    <t>FEC.ktoe.BG.TEL.TEL.LOW_ENTH.THERM.DIESEL_LIQBIO</t>
  </si>
  <si>
    <t>FEC.ktoe.BG.TEL.TEL.LOW_ENTH.THERM.NG_BIOGAS</t>
  </si>
  <si>
    <t>FEC.ktoe.BG.TEL.TEL.LOW_ENTH.THERM.SOLAR_GEO</t>
  </si>
  <si>
    <t>FEC.ktoe.BG.TEL.TEL.LOW_ENTH.HP.AMBIENT</t>
  </si>
  <si>
    <t>FEC.ktoe.BG.TEL.TEL.LOW_ENTH.THERM.ELEC</t>
  </si>
  <si>
    <t>Textiles: Pretreatment with steam</t>
  </si>
  <si>
    <t>FEC.ktoe.BG.TEL.TEL.PRETREAT.TOTAL.TOTAL</t>
  </si>
  <si>
    <t>FEC.ktoe.BG.TEL.TEL.PRETREAT.STEAM.SOLIDS</t>
  </si>
  <si>
    <t>FEC.ktoe.BG.TEL.TEL.PRETREAT.STEAM.RFG</t>
  </si>
  <si>
    <t>FEC.ktoe.BG.TEL.TEL.PRETREAT.STEAM.LPG</t>
  </si>
  <si>
    <t>FEC.ktoe.BG.TEL.TEL.PRETREAT.STEAM.DIESEL_LIQBIO</t>
  </si>
  <si>
    <t>FEC.ktoe.BG.TEL.TEL.PRETREAT.STEAM.RFO</t>
  </si>
  <si>
    <t>FEC.ktoe.BG.TEL.TEL.PRETREAT.STEAM.OTHER</t>
  </si>
  <si>
    <t>FEC.ktoe.BG.TEL.TEL.PRETREAT.STEAM.NG_BIOGAS</t>
  </si>
  <si>
    <t>FEC.ktoe.BG.TEL.TEL.PRETREAT.STEAM.DERIVED</t>
  </si>
  <si>
    <t>FEC.ktoe.BG.TEL.TEL.PRETREAT.STEAM.BIOMASS_WASTE</t>
  </si>
  <si>
    <t>FEC.ktoe.BG.TEL.TEL.PRETREAT.STEAM.STEAM_DISTR</t>
  </si>
  <si>
    <t>Textiles: Wet processing with steam</t>
  </si>
  <si>
    <t>FEC.ktoe.BG.TEL.TEL.PROCESSING.TOTAL.TOTAL</t>
  </si>
  <si>
    <t>FEC.ktoe.BG.TEL.TEL.PROCESSING.STEAM.SOLIDS</t>
  </si>
  <si>
    <t>FEC.ktoe.BG.TEL.TEL.PROCESSING.STEAM.RFG</t>
  </si>
  <si>
    <t>FEC.ktoe.BG.TEL.TEL.PROCESSING.STEAM.LPG</t>
  </si>
  <si>
    <t>FEC.ktoe.BG.TEL.TEL.PROCESSING.STEAM.DIESEL_LIQBIO</t>
  </si>
  <si>
    <t>FEC.ktoe.BG.TEL.TEL.PROCESSING.STEAM.RFO</t>
  </si>
  <si>
    <t>FEC.ktoe.BG.TEL.TEL.PROCESSING.STEAM.OTHER</t>
  </si>
  <si>
    <t>FEC.ktoe.BG.TEL.TEL.PROCESSING.STEAM.NG_BIOGAS</t>
  </si>
  <si>
    <t>FEC.ktoe.BG.TEL.TEL.PROCESSING.STEAM.DERIVED</t>
  </si>
  <si>
    <t>FEC.ktoe.BG.TEL.TEL.PROCESSING.STEAM.BIOMASS_WASTE</t>
  </si>
  <si>
    <t>FEC.ktoe.BG.TEL.TEL.PROCESSING.STEAM.STEAM_DISTR</t>
  </si>
  <si>
    <t>Textiles: Electric general machinery</t>
  </si>
  <si>
    <t>FEC.ktoe.BG.TEL.TEL.GENERIC.MECH.ELEC</t>
  </si>
  <si>
    <t>Textiles: Drying</t>
  </si>
  <si>
    <t>Textiles: Thermal drying</t>
  </si>
  <si>
    <t>FEC.ktoe.BG.TEL.TEL.DRYING.TOTAL.TOTAL</t>
  </si>
  <si>
    <t>FEC.ktoe.BG.TEL.TEL.DRYING.THERM.SOLIDS</t>
  </si>
  <si>
    <t>FEC.ktoe.BG.TEL.TEL.DRYING.THERM.LPG</t>
  </si>
  <si>
    <t>FEC.ktoe.BG.TEL.TEL.DRYING.THERM.DIESEL_LIQBIO</t>
  </si>
  <si>
    <t>FEC.ktoe.BG.TEL.TEL.DRYING.THERM.RFO</t>
  </si>
  <si>
    <t>FEC.ktoe.BG.TEL.TEL.DRYING.THERM.NG_BIOGAS</t>
  </si>
  <si>
    <t>Textiles: Steam drying</t>
  </si>
  <si>
    <t>FEC.ktoe.BG.TEL.TEL.DRYING_STEAM.TOTAL.TOTAL</t>
  </si>
  <si>
    <t>FEC.ktoe.BG.TEL.TEL.DRYING_STEAM.STEAM.SOLIDS</t>
  </si>
  <si>
    <t>FEC.ktoe.BG.TEL.TEL.DRYING_STEAM.STEAM.RFG</t>
  </si>
  <si>
    <t>FEC.ktoe.BG.TEL.TEL.DRYING_STEAM.STEAM.LPG</t>
  </si>
  <si>
    <t>FEC.ktoe.BG.TEL.TEL.DRYING_STEAM.STEAM.DIESEL_LIQBIO</t>
  </si>
  <si>
    <t>FEC.ktoe.BG.TEL.TEL.DRYING_STEAM.STEAM.RFO</t>
  </si>
  <si>
    <t>FEC.ktoe.BG.TEL.TEL.DRYING_STEAM.STEAM.OTHER</t>
  </si>
  <si>
    <t>FEC.ktoe.BG.TEL.TEL.DRYING_STEAM.STEAM.NG_BIOGAS</t>
  </si>
  <si>
    <t>FEC.ktoe.BG.TEL.TEL.DRYING_STEAM.STEAM.DERIVED</t>
  </si>
  <si>
    <t>FEC.ktoe.BG.TEL.TEL.DRYING_STEAM.STEAM.BIOMASS_WASTE</t>
  </si>
  <si>
    <t>FEC.ktoe.BG.TEL.TEL.DRYING_STEAM.STEAM.STEAM_DISTR</t>
  </si>
  <si>
    <t>Textiles: Electric drying</t>
  </si>
  <si>
    <t>FEC.ktoe.BG.TEL.TEL.DRYING_ELEC.ELEC.ELEC</t>
  </si>
  <si>
    <t>Textiles: Microwave drying</t>
  </si>
  <si>
    <t>FEC.ktoe.BG.TEL.TEL.DRYING_MICROW.MICROW.ELEC</t>
  </si>
  <si>
    <t>Textiles: Finishing Electric</t>
  </si>
  <si>
    <t>FEC.ktoe.BG.TEL.TEL.FINISHING.THERM.ELEC</t>
  </si>
  <si>
    <t>UED.ktoe.BG.TEL.TEL.TOTAL.TOTAL.TOTAL</t>
  </si>
  <si>
    <t>UED.ktoe.BG.TEL.TEL.LIGHT.GENERIC.ELEC</t>
  </si>
  <si>
    <t>UED.ktoe.BG.TEL.TEL.AIRCOMP.GENERIC.ELEC</t>
  </si>
  <si>
    <t>UED.ktoe.BG.TEL.TEL.MOTOR.GENERIC.ELEC</t>
  </si>
  <si>
    <t>UED.ktoe.BG.TEL.TEL.FANS.GENERIC.ELEC</t>
  </si>
  <si>
    <t>UED.ktoe.BG.TEL.TEL.LOW_ENTH.TOTAL.TOTAL</t>
  </si>
  <si>
    <t>UED.ktoe.BG.TEL.TEL.LOW_ENTH.THERM.DIESEL_LIQBIO</t>
  </si>
  <si>
    <t>UED.ktoe.BG.TEL.TEL.LOW_ENTH.THERM.NG_BIOGAS</t>
  </si>
  <si>
    <t>UED.ktoe.BG.TEL.TEL.LOW_ENTH.THERM.SOLAR_GEO</t>
  </si>
  <si>
    <t>UED.ktoe.BG.TEL.TEL.LOW_ENTH.HP.AMBIENT</t>
  </si>
  <si>
    <t>UED.ktoe.BG.TEL.TEL.LOW_ENTH.THERM.ELEC</t>
  </si>
  <si>
    <t>UED.ktoe.BG.TEL.TEL.PRETREAT.TOTAL.TOTAL</t>
  </si>
  <si>
    <t>UED.ktoe.BG.TEL.TEL.PRETREAT.STEAM.SOLIDS</t>
  </si>
  <si>
    <t>UED.ktoe.BG.TEL.TEL.PRETREAT.STEAM.RFG</t>
  </si>
  <si>
    <t>UED.ktoe.BG.TEL.TEL.PRETREAT.STEAM.LPG</t>
  </si>
  <si>
    <t>UED.ktoe.BG.TEL.TEL.PRETREAT.STEAM.DIESEL_LIQBIO</t>
  </si>
  <si>
    <t>UED.ktoe.BG.TEL.TEL.PRETREAT.STEAM.RFO</t>
  </si>
  <si>
    <t>UED.ktoe.BG.TEL.TEL.PRETREAT.STEAM.OTHER</t>
  </si>
  <si>
    <t>UED.ktoe.BG.TEL.TEL.PRETREAT.STEAM.NG_BIOGAS</t>
  </si>
  <si>
    <t>UED.ktoe.BG.TEL.TEL.PRETREAT.STEAM.DERIVED</t>
  </si>
  <si>
    <t>UED.ktoe.BG.TEL.TEL.PRETREAT.STEAM.BIOMASS_WASTE</t>
  </si>
  <si>
    <t>UED.ktoe.BG.TEL.TEL.PRETREAT.STEAM.STEAM_DISTR</t>
  </si>
  <si>
    <t>UED.ktoe.BG.TEL.TEL.PROCESSING.TOTAL.TOTAL</t>
  </si>
  <si>
    <t>UED.ktoe.BG.TEL.TEL.PROCESSING.STEAM.SOLIDS</t>
  </si>
  <si>
    <t>UED.ktoe.BG.TEL.TEL.PROCESSING.STEAM.RFG</t>
  </si>
  <si>
    <t>UED.ktoe.BG.TEL.TEL.PROCESSING.STEAM.LPG</t>
  </si>
  <si>
    <t>UED.ktoe.BG.TEL.TEL.PROCESSING.STEAM.DIESEL_LIQBIO</t>
  </si>
  <si>
    <t>UED.ktoe.BG.TEL.TEL.PROCESSING.STEAM.RFO</t>
  </si>
  <si>
    <t>UED.ktoe.BG.TEL.TEL.PROCESSING.STEAM.OTHER</t>
  </si>
  <si>
    <t>UED.ktoe.BG.TEL.TEL.PROCESSING.STEAM.NG_BIOGAS</t>
  </si>
  <si>
    <t>UED.ktoe.BG.TEL.TEL.PROCESSING.STEAM.DERIVED</t>
  </si>
  <si>
    <t>UED.ktoe.BG.TEL.TEL.PROCESSING.STEAM.BIOMASS_WASTE</t>
  </si>
  <si>
    <t>UED.ktoe.BG.TEL.TEL.PROCESSING.STEAM.STEAM_DISTR</t>
  </si>
  <si>
    <t>UED.ktoe.BG.TEL.TEL.GENERIC.MECH.ELEC</t>
  </si>
  <si>
    <t>UED.ktoe.BG.TEL.TEL.DRYING.TOTAL.TOTAL</t>
  </si>
  <si>
    <t>UED.ktoe.BG.TEL.TEL.DRYING.THERM.SOLIDS</t>
  </si>
  <si>
    <t>UED.ktoe.BG.TEL.TEL.DRYING.THERM.LPG</t>
  </si>
  <si>
    <t>UED.ktoe.BG.TEL.TEL.DRYING.THERM.DIESEL_LIQBIO</t>
  </si>
  <si>
    <t>UED.ktoe.BG.TEL.TEL.DRYING.THERM.RFO</t>
  </si>
  <si>
    <t>UED.ktoe.BG.TEL.TEL.DRYING.THERM.NG_BIOGAS</t>
  </si>
  <si>
    <t>UED.ktoe.BG.TEL.TEL.DRYING_STEAM.TOTAL.TOTAL</t>
  </si>
  <si>
    <t>UED.ktoe.BG.TEL.TEL.DRYING_STEAM.STEAM.SOLIDS</t>
  </si>
  <si>
    <t>UED.ktoe.BG.TEL.TEL.DRYING_STEAM.STEAM.RFG</t>
  </si>
  <si>
    <t>UED.ktoe.BG.TEL.TEL.DRYING_STEAM.STEAM.LPG</t>
  </si>
  <si>
    <t>UED.ktoe.BG.TEL.TEL.DRYING_STEAM.STEAM.DIESEL_LIQBIO</t>
  </si>
  <si>
    <t>UED.ktoe.BG.TEL.TEL.DRYING_STEAM.STEAM.RFO</t>
  </si>
  <si>
    <t>UED.ktoe.BG.TEL.TEL.DRYING_STEAM.STEAM.OTHER</t>
  </si>
  <si>
    <t>UED.ktoe.BG.TEL.TEL.DRYING_STEAM.STEAM.NG_BIOGAS</t>
  </si>
  <si>
    <t>UED.ktoe.BG.TEL.TEL.DRYING_STEAM.STEAM.DERIVED</t>
  </si>
  <si>
    <t>UED.ktoe.BG.TEL.TEL.DRYING_STEAM.STEAM.BIOMASS_WASTE</t>
  </si>
  <si>
    <t>UED.ktoe.BG.TEL.TEL.DRYING_STEAM.STEAM.STEAM_DISTR</t>
  </si>
  <si>
    <t>UED.ktoe.BG.TEL.TEL.DRYING_ELEC.ELEC.ELEC</t>
  </si>
  <si>
    <t>UED.ktoe.BG.TEL.TEL.DRYING_MICROW.MICROW.ELEC</t>
  </si>
  <si>
    <t>UED.ktoe.BG.TEL.TEL.FINISHING.THERM.ELEC</t>
  </si>
  <si>
    <t>FUEL_EMI.ktCO2.BG.TEL.TEL.TOTAL.TOTAL.TOTAL</t>
  </si>
  <si>
    <t>FUEL_EMI.ktCO2.BG.TEL.TEL.LIGHT.GENERIC.ELEC</t>
  </si>
  <si>
    <t>FUEL_EMI.ktCO2.BG.TEL.TEL.AIRCOMP.GENERIC.ELEC</t>
  </si>
  <si>
    <t>FUEL_EMI.ktCO2.BG.TEL.TEL.MOTOR.GENERIC.ELEC</t>
  </si>
  <si>
    <t>FUEL_EMI.ktCO2.BG.TEL.TEL.FANS.GENERIC.ELEC</t>
  </si>
  <si>
    <t>FUEL_EMI.ktCO2.BG.TEL.TEL.LOW_ENTH.TOTAL.TOTAL</t>
  </si>
  <si>
    <t>FUEL_EMI.ktCO2.BG.TEL.TEL.LOW_ENTH.THERM.DIESEL_LIQBIO</t>
  </si>
  <si>
    <t>FUEL_EMI.ktCO2.BG.TEL.TEL.LOW_ENTH.THERM.NG_BIOGAS</t>
  </si>
  <si>
    <t>FUEL_EMI.ktCO2.BG.TEL.TEL.LOW_ENTH.THERM.SOLAR_GEO</t>
  </si>
  <si>
    <t>FUEL_EMI.ktCO2.BG.TEL.TEL.LOW_ENTH.HP.AMBIENT</t>
  </si>
  <si>
    <t>FUEL_EMI.ktCO2.BG.TEL.TEL.LOW_ENTH.THERM.ELEC</t>
  </si>
  <si>
    <t>FUEL_EMI.ktCO2.BG.TEL.TEL.PRETREAT.TOTAL.TOTAL</t>
  </si>
  <si>
    <t>FUEL_EMI.ktCO2.BG.TEL.TEL.PRETREAT.STEAM.SOLIDS</t>
  </si>
  <si>
    <t>FUEL_EMI.ktCO2.BG.TEL.TEL.PRETREAT.STEAM.RFG</t>
  </si>
  <si>
    <t>FUEL_EMI.ktCO2.BG.TEL.TEL.PRETREAT.STEAM.LPG</t>
  </si>
  <si>
    <t>FUEL_EMI.ktCO2.BG.TEL.TEL.PRETREAT.STEAM.DIESEL_LIQBIO</t>
  </si>
  <si>
    <t>FUEL_EMI.ktCO2.BG.TEL.TEL.PRETREAT.STEAM.RFO</t>
  </si>
  <si>
    <t>FUEL_EMI.ktCO2.BG.TEL.TEL.PRETREAT.STEAM.OTHER</t>
  </si>
  <si>
    <t>FUEL_EMI.ktCO2.BG.TEL.TEL.PRETREAT.STEAM.NG_BIOGAS</t>
  </si>
  <si>
    <t>FUEL_EMI.ktCO2.BG.TEL.TEL.PRETREAT.STEAM.DERIVED</t>
  </si>
  <si>
    <t>FUEL_EMI.ktCO2.BG.TEL.TEL.PRETREAT.STEAM.BIOMASS_WASTE</t>
  </si>
  <si>
    <t>FUEL_EMI.ktCO2.BG.TEL.TEL.PRETREAT.STEAM.STEAM_DISTR</t>
  </si>
  <si>
    <t>FUEL_EMI.ktCO2.BG.TEL.TEL.PROCESSING.TOTAL.TOTAL</t>
  </si>
  <si>
    <t>FUEL_EMI.ktCO2.BG.TEL.TEL.PROCESSING.STEAM.SOLIDS</t>
  </si>
  <si>
    <t>FUEL_EMI.ktCO2.BG.TEL.TEL.PROCESSING.STEAM.RFG</t>
  </si>
  <si>
    <t>FUEL_EMI.ktCO2.BG.TEL.TEL.PROCESSING.STEAM.LPG</t>
  </si>
  <si>
    <t>FUEL_EMI.ktCO2.BG.TEL.TEL.PROCESSING.STEAM.DIESEL_LIQBIO</t>
  </si>
  <si>
    <t>FUEL_EMI.ktCO2.BG.TEL.TEL.PROCESSING.STEAM.RFO</t>
  </si>
  <si>
    <t>FUEL_EMI.ktCO2.BG.TEL.TEL.PROCESSING.STEAM.OTHER</t>
  </si>
  <si>
    <t>FUEL_EMI.ktCO2.BG.TEL.TEL.PROCESSING.STEAM.NG_BIOGAS</t>
  </si>
  <si>
    <t>FUEL_EMI.ktCO2.BG.TEL.TEL.PROCESSING.STEAM.DERIVED</t>
  </si>
  <si>
    <t>FUEL_EMI.ktCO2.BG.TEL.TEL.PROCESSING.STEAM.BIOMASS_WASTE</t>
  </si>
  <si>
    <t>FUEL_EMI.ktCO2.BG.TEL.TEL.PROCESSING.STEAM.STEAM_DISTR</t>
  </si>
  <si>
    <t>FUEL_EMI.ktCO2.BG.TEL.TEL.GENERIC.MECH.ELEC</t>
  </si>
  <si>
    <t>FUEL_EMI.ktCO2.BG.TEL.TEL.DRYING.TOTAL.TOTAL</t>
  </si>
  <si>
    <t>FUEL_EMI.ktCO2.BG.TEL.TEL.DRYING.THERM.SOLIDS</t>
  </si>
  <si>
    <t>FUEL_EMI.ktCO2.BG.TEL.TEL.DRYING.THERM.LPG</t>
  </si>
  <si>
    <t>FUEL_EMI.ktCO2.BG.TEL.TEL.DRYING.THERM.DIESEL_LIQBIO</t>
  </si>
  <si>
    <t>FUEL_EMI.ktCO2.BG.TEL.TEL.DRYING.THERM.RFO</t>
  </si>
  <si>
    <t>FUEL_EMI.ktCO2.BG.TEL.TEL.DRYING.THERM.NG_BIOGAS</t>
  </si>
  <si>
    <t>FUEL_EMI.ktCO2.BG.TEL.TEL.DRYING_STEAM.TOTAL.TOTAL</t>
  </si>
  <si>
    <t>FUEL_EMI.ktCO2.BG.TEL.TEL.DRYING_STEAM.STEAM.SOLIDS</t>
  </si>
  <si>
    <t>FUEL_EMI.ktCO2.BG.TEL.TEL.DRYING_STEAM.STEAM.RFG</t>
  </si>
  <si>
    <t>FUEL_EMI.ktCO2.BG.TEL.TEL.DRYING_STEAM.STEAM.LPG</t>
  </si>
  <si>
    <t>FUEL_EMI.ktCO2.BG.TEL.TEL.DRYING_STEAM.STEAM.DIESEL_LIQBIO</t>
  </si>
  <si>
    <t>FUEL_EMI.ktCO2.BG.TEL.TEL.DRYING_STEAM.STEAM.RFO</t>
  </si>
  <si>
    <t>FUEL_EMI.ktCO2.BG.TEL.TEL.DRYING_STEAM.STEAM.OTHER</t>
  </si>
  <si>
    <t>FUEL_EMI.ktCO2.BG.TEL.TEL.DRYING_STEAM.STEAM.NG_BIOGAS</t>
  </si>
  <si>
    <t>FUEL_EMI.ktCO2.BG.TEL.TEL.DRYING_STEAM.STEAM.DERIVED</t>
  </si>
  <si>
    <t>FUEL_EMI.ktCO2.BG.TEL.TEL.DRYING_STEAM.STEAM.BIOMASS_WASTE</t>
  </si>
  <si>
    <t>FUEL_EMI.ktCO2.BG.TEL.TEL.DRYING_STEAM.STEAM.STEAM_DISTR</t>
  </si>
  <si>
    <t>FUEL_EMI.ktCO2.BG.TEL.TEL.DRYING_ELEC.ELEC.ELEC</t>
  </si>
  <si>
    <t>FUEL_EMI.ktCO2.BG.TEL.TEL.DRYING_MICROW.MICROW.ELEC</t>
  </si>
  <si>
    <t>FUEL_EMI.ktCO2.BG.TEL.TEL.FINISHING.THERM.ELEC</t>
  </si>
  <si>
    <t>VA.Meuro2015.BG.WWP.WWP</t>
  </si>
  <si>
    <t>OUTPUT.index.BG.WWP.WWP</t>
  </si>
  <si>
    <t>CAP.index.BG.WWP.WWP</t>
  </si>
  <si>
    <t>NEWCAP.index.BG.WWP.WWP</t>
  </si>
  <si>
    <t>FEC.ktoe.BG.WWP.WWP.TOTAL.TOTAL.TOTAL</t>
  </si>
  <si>
    <t>FEC.ktoe.BG.WWP.WWP.TOTAL.TOTAL.SOLIDS</t>
  </si>
  <si>
    <t>FEC.ktoe.BG.WWP.WWP.TOTAL.TOTAL.RFG</t>
  </si>
  <si>
    <t>FEC.ktoe.BG.WWP.WWP.TOTAL.TOTAL.LPG</t>
  </si>
  <si>
    <t>FEC.ktoe.BG.WWP.WWP.TOTAL.TOTAL.DIESEL</t>
  </si>
  <si>
    <t>FEC.ktoe.BG.WWP.WWP.TOTAL.TOTAL.RFO</t>
  </si>
  <si>
    <t>FEC.ktoe.BG.WWP.WWP.TOTAL.TOTAL.OTHER</t>
  </si>
  <si>
    <t>FEC.ktoe.BG.WWP.WWP.TOTAL.TOTAL.NG</t>
  </si>
  <si>
    <t>FEC.ktoe.BG.WWP.WWP.TOTAL.TOTAL.DERIVED</t>
  </si>
  <si>
    <t>FEC.ktoe.BG.WWP.WWP.TOTAL.TOTAL.BIOMASS_WASTE</t>
  </si>
  <si>
    <t>FEC.ktoe.BG.WWP.WWP.TOTAL.TOTAL.BIOGAS</t>
  </si>
  <si>
    <t>FEC.ktoe.BG.WWP.WWP.TOTAL.TOTAL.LIQBIO</t>
  </si>
  <si>
    <t>FEC.ktoe.BG.WWP.WWP.TOTAL.TOTAL.SOLAR</t>
  </si>
  <si>
    <t>FEC.ktoe.BG.WWP.WWP.TOTAL.TOTAL.GEO</t>
  </si>
  <si>
    <t>FEC.ktoe.BG.WWP.WWP.TOTAL.TOTAL.AMBIENT</t>
  </si>
  <si>
    <t>FEC.ktoe.BG.WWP.WWP.TOTAL.TOTAL.STEAM_DISTR</t>
  </si>
  <si>
    <t>FEC.ktoe.BG.WWP.WWP.TOTAL.TOTAL.ELEC</t>
  </si>
  <si>
    <t>FEC.ktoe.BG.WWP.WWP.LIGHT.GENERIC.ELEC</t>
  </si>
  <si>
    <t>FEC.ktoe.BG.WWP.WWP.AIRCOMP.GENERIC.ELEC</t>
  </si>
  <si>
    <t>FEC.ktoe.BG.WWP.WWP.MOTOR.GENERIC.ELEC</t>
  </si>
  <si>
    <t>FEC.ktoe.BG.WWP.WWP.FANS.GENERIC.ELEC</t>
  </si>
  <si>
    <t>FEC.ktoe.BG.WWP.WWP.LOW_ENTH.TOTAL.TOTAL</t>
  </si>
  <si>
    <t>FEC.ktoe.BG.WWP.WWP.LOW_ENTH.THERM.DIESEL_LIQBIO</t>
  </si>
  <si>
    <t>FEC.ktoe.BG.WWP.WWP.LOW_ENTH.THERM.NG_BIOGAS</t>
  </si>
  <si>
    <t>FEC.ktoe.BG.WWP.WWP.LOW_ENTH.THERM.SOLAR_GEO</t>
  </si>
  <si>
    <t>FEC.ktoe.BG.WWP.WWP.LOW_ENTH.HP.AMBIENT</t>
  </si>
  <si>
    <t>FEC.ktoe.BG.WWP.WWP.LOW_ENTH.THERM.ELEC</t>
  </si>
  <si>
    <t>Wood: Specific processes with steam</t>
  </si>
  <si>
    <t>FEC.ktoe.BG.WWP.WWP.PROCESSING.TOTAL.TOTAL</t>
  </si>
  <si>
    <t>FEC.ktoe.BG.WWP.WWP.PROCESSING.STEAM.SOLIDS</t>
  </si>
  <si>
    <t>FEC.ktoe.BG.WWP.WWP.PROCESSING.STEAM.RFG</t>
  </si>
  <si>
    <t>FEC.ktoe.BG.WWP.WWP.PROCESSING.STEAM.LPG</t>
  </si>
  <si>
    <t>FEC.ktoe.BG.WWP.WWP.PROCESSING.STEAM.DIESEL_LIQBIO</t>
  </si>
  <si>
    <t>FEC.ktoe.BG.WWP.WWP.PROCESSING.STEAM.RFO</t>
  </si>
  <si>
    <t>FEC.ktoe.BG.WWP.WWP.PROCESSING.STEAM.OTHER</t>
  </si>
  <si>
    <t>FEC.ktoe.BG.WWP.WWP.PROCESSING.STEAM.NG_BIOGAS</t>
  </si>
  <si>
    <t>FEC.ktoe.BG.WWP.WWP.PROCESSING.STEAM.DERIVED</t>
  </si>
  <si>
    <t>FEC.ktoe.BG.WWP.WWP.PROCESSING.STEAM.BIOMASS_WASTE</t>
  </si>
  <si>
    <t>FEC.ktoe.BG.WWP.WWP.PROCESSING.STEAM.STEAM_DISTR</t>
  </si>
  <si>
    <t>Wood: Electric mechanical processes</t>
  </si>
  <si>
    <t>FEC.ktoe.BG.WWP.WWP.GENERIC.MECH.ELEC</t>
  </si>
  <si>
    <t>Wood: Drying</t>
  </si>
  <si>
    <t>Wood: Thermal drying</t>
  </si>
  <si>
    <t>FEC.ktoe.BG.WWP.WWP.DRYING.TOTAL.TOTAL</t>
  </si>
  <si>
    <t>FEC.ktoe.BG.WWP.WWP.DRYING.THERM.SOLIDS</t>
  </si>
  <si>
    <t>FEC.ktoe.BG.WWP.WWP.DRYING.THERM.LPG</t>
  </si>
  <si>
    <t>FEC.ktoe.BG.WWP.WWP.DRYING.THERM.DIESEL_LIQBIO</t>
  </si>
  <si>
    <t>FEC.ktoe.BG.WWP.WWP.DRYING.THERM.RFO</t>
  </si>
  <si>
    <t>FEC.ktoe.BG.WWP.WWP.DRYING.THERM.NG_BIOGAS</t>
  </si>
  <si>
    <t>Wood: Steam drying</t>
  </si>
  <si>
    <t>FEC.ktoe.BG.WWP.WWP.DRYING_STEAM.TOTAL.TOTAL</t>
  </si>
  <si>
    <t>FEC.ktoe.BG.WWP.WWP.DRYING_STEAM.STEAM.SOLIDS</t>
  </si>
  <si>
    <t>FEC.ktoe.BG.WWP.WWP.DRYING_STEAM.STEAM.RFG</t>
  </si>
  <si>
    <t>FEC.ktoe.BG.WWP.WWP.DRYING_STEAM.STEAM.LPG</t>
  </si>
  <si>
    <t>FEC.ktoe.BG.WWP.WWP.DRYING_STEAM.STEAM.DIESEL_LIQBIO</t>
  </si>
  <si>
    <t>FEC.ktoe.BG.WWP.WWP.DRYING_STEAM.STEAM.RFO</t>
  </si>
  <si>
    <t>FEC.ktoe.BG.WWP.WWP.DRYING_STEAM.STEAM.OTHER</t>
  </si>
  <si>
    <t>FEC.ktoe.BG.WWP.WWP.DRYING_STEAM.STEAM.NG_BIOGAS</t>
  </si>
  <si>
    <t>FEC.ktoe.BG.WWP.WWP.DRYING_STEAM.STEAM.DERIVED</t>
  </si>
  <si>
    <t>FEC.ktoe.BG.WWP.WWP.DRYING_STEAM.STEAM.BIOMASS_WASTE</t>
  </si>
  <si>
    <t>FEC.ktoe.BG.WWP.WWP.DRYING_STEAM.STEAM.STEAM_DISTR</t>
  </si>
  <si>
    <t>Wood: Electric drying</t>
  </si>
  <si>
    <t>FEC.ktoe.BG.WWP.WWP.DRYING_ELEC.ELEC.ELEC</t>
  </si>
  <si>
    <t>Wood: Microwave drying</t>
  </si>
  <si>
    <t>FEC.ktoe.BG.WWP.WWP.DRYING_MICROW.MICROW.ELEC</t>
  </si>
  <si>
    <t>Wood: Finishing Electric</t>
  </si>
  <si>
    <t>FEC.ktoe.BG.WWP.WWP.FINISHING.ELEC.ELEC</t>
  </si>
  <si>
    <t>UED.ktoe.BG.WWP.WWP.TOTAL.TOTAL.TOTAL</t>
  </si>
  <si>
    <t>UED.ktoe.BG.WWP.WWP.LIGHT.GENERIC.ELEC</t>
  </si>
  <si>
    <t>UED.ktoe.BG.WWP.WWP.AIRCOMP.GENERIC.ELEC</t>
  </si>
  <si>
    <t>UED.ktoe.BG.WWP.WWP.MOTOR.GENERIC.ELEC</t>
  </si>
  <si>
    <t>UED.ktoe.BG.WWP.WWP.FANS.GENERIC.ELEC</t>
  </si>
  <si>
    <t>UED.ktoe.BG.WWP.WWP.LOW_ENTH.TOTAL.TOTAL</t>
  </si>
  <si>
    <t>UED.ktoe.BG.WWP.WWP.LOW_ENTH.THERM.DIESEL_LIQBIO</t>
  </si>
  <si>
    <t>UED.ktoe.BG.WWP.WWP.LOW_ENTH.THERM.NG_BIOGAS</t>
  </si>
  <si>
    <t>UED.ktoe.BG.WWP.WWP.LOW_ENTH.THERM.SOLAR_GEO</t>
  </si>
  <si>
    <t>UED.ktoe.BG.WWP.WWP.LOW_ENTH.HP.AMBIENT</t>
  </si>
  <si>
    <t>UED.ktoe.BG.WWP.WWP.LOW_ENTH.THERM.ELEC</t>
  </si>
  <si>
    <t>UED.ktoe.BG.WWP.WWP.PROCESSING.TOTAL.TOTAL</t>
  </si>
  <si>
    <t>UED.ktoe.BG.WWP.WWP.PROCESSING.STEAM.SOLIDS</t>
  </si>
  <si>
    <t>UED.ktoe.BG.WWP.WWP.PROCESSING.STEAM.RFG</t>
  </si>
  <si>
    <t>UED.ktoe.BG.WWP.WWP.PROCESSING.STEAM.LPG</t>
  </si>
  <si>
    <t>UED.ktoe.BG.WWP.WWP.PROCESSING.STEAM.DIESEL_LIQBIO</t>
  </si>
  <si>
    <t>UED.ktoe.BG.WWP.WWP.PROCESSING.STEAM.RFO</t>
  </si>
  <si>
    <t>UED.ktoe.BG.WWP.WWP.PROCESSING.STEAM.OTHER</t>
  </si>
  <si>
    <t>UED.ktoe.BG.WWP.WWP.PROCESSING.STEAM.NG_BIOGAS</t>
  </si>
  <si>
    <t>UED.ktoe.BG.WWP.WWP.PROCESSING.STEAM.DERIVED</t>
  </si>
  <si>
    <t>UED.ktoe.BG.WWP.WWP.PROCESSING.STEAM.BIOMASS_WASTE</t>
  </si>
  <si>
    <t>UED.ktoe.BG.WWP.WWP.PROCESSING.STEAM.STEAM_DISTR</t>
  </si>
  <si>
    <t>UED.ktoe.BG.WWP.WWP.GENERIC.MECH.ELEC</t>
  </si>
  <si>
    <t>UED.ktoe.BG.WWP.WWP.DRYING.TOTAL.TOTAL</t>
  </si>
  <si>
    <t>UED.ktoe.BG.WWP.WWP.DRYING.THERM.SOLIDS</t>
  </si>
  <si>
    <t>UED.ktoe.BG.WWP.WWP.DRYING.THERM.LPG</t>
  </si>
  <si>
    <t>UED.ktoe.BG.WWP.WWP.DRYING.THERM.DIESEL_LIQBIO</t>
  </si>
  <si>
    <t>UED.ktoe.BG.WWP.WWP.DRYING.THERM.RFO</t>
  </si>
  <si>
    <t>UED.ktoe.BG.WWP.WWP.DRYING.THERM.NG_BIOGAS</t>
  </si>
  <si>
    <t>UED.ktoe.BG.WWP.WWP.DRYING_STEAM.TOTAL.TOTAL</t>
  </si>
  <si>
    <t>UED.ktoe.BG.WWP.WWP.DRYING_STEAM.STEAM.SOLIDS</t>
  </si>
  <si>
    <t>UED.ktoe.BG.WWP.WWP.DRYING_STEAM.STEAM.RFG</t>
  </si>
  <si>
    <t>UED.ktoe.BG.WWP.WWP.DRYING_STEAM.STEAM.LPG</t>
  </si>
  <si>
    <t>UED.ktoe.BG.WWP.WWP.DRYING_STEAM.STEAM.DIESEL_LIQBIO</t>
  </si>
  <si>
    <t>UED.ktoe.BG.WWP.WWP.DRYING_STEAM.STEAM.RFO</t>
  </si>
  <si>
    <t>UED.ktoe.BG.WWP.WWP.DRYING_STEAM.STEAM.OTHER</t>
  </si>
  <si>
    <t>UED.ktoe.BG.WWP.WWP.DRYING_STEAM.STEAM.NG_BIOGAS</t>
  </si>
  <si>
    <t>UED.ktoe.BG.WWP.WWP.DRYING_STEAM.STEAM.DERIVED</t>
  </si>
  <si>
    <t>UED.ktoe.BG.WWP.WWP.DRYING_STEAM.STEAM.BIOMASS_WASTE</t>
  </si>
  <si>
    <t>UED.ktoe.BG.WWP.WWP.DRYING_STEAM.STEAM.STEAM_DISTR</t>
  </si>
  <si>
    <t>UED.ktoe.BG.WWP.WWP.DRYING_ELEC.ELEC.ELEC</t>
  </si>
  <si>
    <t>UED.ktoe.BG.WWP.WWP.DRYING_MICROW.MICROW.ELEC</t>
  </si>
  <si>
    <t>UED.ktoe.BG.WWP.WWP.FINISHING.ELEC.ELEC</t>
  </si>
  <si>
    <t>FUEL_EMI.ktCO2.BG.WWP.WWP.TOTAL.TOTAL.TOTAL</t>
  </si>
  <si>
    <t>FUEL_EMI.ktCO2.BG.WWP.WWP.LIGHT.GENERIC.ELEC</t>
  </si>
  <si>
    <t>FUEL_EMI.ktCO2.BG.WWP.WWP.AIRCOMP.GENERIC.ELEC</t>
  </si>
  <si>
    <t>FUEL_EMI.ktCO2.BG.WWP.WWP.MOTOR.GENERIC.ELEC</t>
  </si>
  <si>
    <t>FUEL_EMI.ktCO2.BG.WWP.WWP.FANS.GENERIC.ELEC</t>
  </si>
  <si>
    <t>FUEL_EMI.ktCO2.BG.WWP.WWP.LOW_ENTH.TOTAL.TOTAL</t>
  </si>
  <si>
    <t>FUEL_EMI.ktCO2.BG.WWP.WWP.LOW_ENTH.THERM.DIESEL_LIQBIO</t>
  </si>
  <si>
    <t>FUEL_EMI.ktCO2.BG.WWP.WWP.LOW_ENTH.THERM.NG_BIOGAS</t>
  </si>
  <si>
    <t>FUEL_EMI.ktCO2.BG.WWP.WWP.LOW_ENTH.THERM.SOLAR_GEO</t>
  </si>
  <si>
    <t>FUEL_EMI.ktCO2.BG.WWP.WWP.LOW_ENTH.HP.AMBIENT</t>
  </si>
  <si>
    <t>FUEL_EMI.ktCO2.BG.WWP.WWP.LOW_ENTH.THERM.ELEC</t>
  </si>
  <si>
    <t>FUEL_EMI.ktCO2.BG.WWP.WWP.PROCESSING.TOTAL.TOTAL</t>
  </si>
  <si>
    <t>FUEL_EMI.ktCO2.BG.WWP.WWP.PROCESSING.STEAM.SOLIDS</t>
  </si>
  <si>
    <t>FUEL_EMI.ktCO2.BG.WWP.WWP.PROCESSING.STEAM.RFG</t>
  </si>
  <si>
    <t>FUEL_EMI.ktCO2.BG.WWP.WWP.PROCESSING.STEAM.LPG</t>
  </si>
  <si>
    <t>FUEL_EMI.ktCO2.BG.WWP.WWP.PROCESSING.STEAM.DIESEL_LIQBIO</t>
  </si>
  <si>
    <t>FUEL_EMI.ktCO2.BG.WWP.WWP.PROCESSING.STEAM.RFO</t>
  </si>
  <si>
    <t>FUEL_EMI.ktCO2.BG.WWP.WWP.PROCESSING.STEAM.OTHER</t>
  </si>
  <si>
    <t>FUEL_EMI.ktCO2.BG.WWP.WWP.PROCESSING.STEAM.NG_BIOGAS</t>
  </si>
  <si>
    <t>FUEL_EMI.ktCO2.BG.WWP.WWP.PROCESSING.STEAM.DERIVED</t>
  </si>
  <si>
    <t>FUEL_EMI.ktCO2.BG.WWP.WWP.PROCESSING.STEAM.BIOMASS_WASTE</t>
  </si>
  <si>
    <t>FUEL_EMI.ktCO2.BG.WWP.WWP.PROCESSING.STEAM.STEAM_DISTR</t>
  </si>
  <si>
    <t>FUEL_EMI.ktCO2.BG.WWP.WWP.GENERIC.MECH.ELEC</t>
  </si>
  <si>
    <t>FUEL_EMI.ktCO2.BG.WWP.WWP.DRYING.TOTAL.TOTAL</t>
  </si>
  <si>
    <t>FUEL_EMI.ktCO2.BG.WWP.WWP.DRYING.THERM.SOLIDS</t>
  </si>
  <si>
    <t>FUEL_EMI.ktCO2.BG.WWP.WWP.DRYING.THERM.LPG</t>
  </si>
  <si>
    <t>FUEL_EMI.ktCO2.BG.WWP.WWP.DRYING.THERM.DIESEL_LIQBIO</t>
  </si>
  <si>
    <t>FUEL_EMI.ktCO2.BG.WWP.WWP.DRYING.THERM.RFO</t>
  </si>
  <si>
    <t>FUEL_EMI.ktCO2.BG.WWP.WWP.DRYING.THERM.NG_BIOGAS</t>
  </si>
  <si>
    <t>FUEL_EMI.ktCO2.BG.WWP.WWP.DRYING_STEAM.TOTAL.TOTAL</t>
  </si>
  <si>
    <t>FUEL_EMI.ktCO2.BG.WWP.WWP.DRYING_STEAM.STEAM.SOLIDS</t>
  </si>
  <si>
    <t>FUEL_EMI.ktCO2.BG.WWP.WWP.DRYING_STEAM.STEAM.RFG</t>
  </si>
  <si>
    <t>FUEL_EMI.ktCO2.BG.WWP.WWP.DRYING_STEAM.STEAM.LPG</t>
  </si>
  <si>
    <t>FUEL_EMI.ktCO2.BG.WWP.WWP.DRYING_STEAM.STEAM.DIESEL_LIQBIO</t>
  </si>
  <si>
    <t>FUEL_EMI.ktCO2.BG.WWP.WWP.DRYING_STEAM.STEAM.RFO</t>
  </si>
  <si>
    <t>FUEL_EMI.ktCO2.BG.WWP.WWP.DRYING_STEAM.STEAM.OTHER</t>
  </si>
  <si>
    <t>FUEL_EMI.ktCO2.BG.WWP.WWP.DRYING_STEAM.STEAM.NG_BIOGAS</t>
  </si>
  <si>
    <t>FUEL_EMI.ktCO2.BG.WWP.WWP.DRYING_STEAM.STEAM.DERIVED</t>
  </si>
  <si>
    <t>FUEL_EMI.ktCO2.BG.WWP.WWP.DRYING_STEAM.STEAM.BIOMASS_WASTE</t>
  </si>
  <si>
    <t>FUEL_EMI.ktCO2.BG.WWP.WWP.DRYING_STEAM.STEAM.STEAM_DISTR</t>
  </si>
  <si>
    <t>FUEL_EMI.ktCO2.BG.WWP.WWP.DRYING_ELEC.ELEC.ELEC</t>
  </si>
  <si>
    <t>FUEL_EMI.ktCO2.BG.WWP.WWP.DRYING_MICROW.MICROW.ELEC</t>
  </si>
  <si>
    <t>FUEL_EMI.ktCO2.BG.WWP.WWP.FINISHING.ELEC.ELEC</t>
  </si>
  <si>
    <t>VA.Meuro2015.BG.OIS.OIS</t>
  </si>
  <si>
    <t>OUTPUT.index.BG.OIS.OIS</t>
  </si>
  <si>
    <t>CAP.index.BG.OIS.OIS</t>
  </si>
  <si>
    <t>NEWCAP.index.BG.OIS.OIS</t>
  </si>
  <si>
    <t>Energy consumption (ktoe)*</t>
  </si>
  <si>
    <t>FEC.ktoe.BG.OIS.OIS.TOTAL.TOTAL.TOTAL</t>
  </si>
  <si>
    <t>FEC.ktoe.BG.OIS.OIS.TOTAL.TOTAL.SOLIDS</t>
  </si>
  <si>
    <t>FEC.ktoe.BG.OIS.OIS.TOTAL.TOTAL.RFG</t>
  </si>
  <si>
    <t>FEC.ktoe.BG.OIS.OIS.TOTAL.TOTAL.LPG</t>
  </si>
  <si>
    <t>FEC.ktoe.BG.OIS.OIS.TOTAL.TOTAL.DIESEL</t>
  </si>
  <si>
    <t>FEC.ktoe.BG.OIS.OIS.TOTAL.TOTAL.RFO</t>
  </si>
  <si>
    <t>FEC.ktoe.BG.OIS.OIS.TOTAL.TOTAL.OTHER</t>
  </si>
  <si>
    <t>FEC.ktoe.BG.OIS.OIS.TOTAL.TOTAL.NG</t>
  </si>
  <si>
    <t>FEC.ktoe.BG.OIS.OIS.TOTAL.TOTAL.DERIVED</t>
  </si>
  <si>
    <t>FEC.ktoe.BG.OIS.OIS.TOTAL.TOTAL.BIOMASS_WASTE</t>
  </si>
  <si>
    <t>FEC.ktoe.BG.OIS.OIS.TOTAL.TOTAL.BIOGAS</t>
  </si>
  <si>
    <t>FEC.ktoe.BG.OIS.OIS.TOTAL.TOTAL.LIQBIO</t>
  </si>
  <si>
    <t>FEC.ktoe.BG.OIS.OIS.TOTAL.TOTAL.SOLAR</t>
  </si>
  <si>
    <t>FEC.ktoe.BG.OIS.OIS.TOTAL.TOTAL.GEO</t>
  </si>
  <si>
    <t>FEC.ktoe.BG.OIS.OIS.TOTAL.TOTAL.AMBIENT</t>
  </si>
  <si>
    <t>FEC.ktoe.BG.OIS.OIS.TOTAL.TOTAL.STEAM_DISTR</t>
  </si>
  <si>
    <t>FEC.ktoe.BG.OIS.OIS.TOTAL.TOTAL.ELEC</t>
  </si>
  <si>
    <t>*Energy consumption includes consumption in Mining and Quarrying and Construction sectors</t>
  </si>
  <si>
    <t>FEC.ktoe.BG.OIS.OIS.LIGHT.GENERIC.ELEC</t>
  </si>
  <si>
    <t>FEC.ktoe.BG.OIS.OIS.AIRCOMP.GENERIC.ELEC</t>
  </si>
  <si>
    <t>FEC.ktoe.BG.OIS.OIS.MOTOR.GENERIC.ELEC</t>
  </si>
  <si>
    <t>FEC.ktoe.BG.OIS.OIS.FANS.GENERIC.ELEC</t>
  </si>
  <si>
    <t>FEC.ktoe.BG.OIS.OIS.LOW_ENTH.TOTAL.TOTAL</t>
  </si>
  <si>
    <t>FEC.ktoe.BG.OIS.OIS.LOW_ENTH.THERM.DIESEL_LIQBIO</t>
  </si>
  <si>
    <t>FEC.ktoe.BG.OIS.OIS.LOW_ENTH.THERM.NG_BIOGAS</t>
  </si>
  <si>
    <t>FEC.ktoe.BG.OIS.OIS.LOW_ENTH.THERM.SOLAR_GEO</t>
  </si>
  <si>
    <t>FEC.ktoe.BG.OIS.OIS.LOW_ENTH.HP.AMBIENT</t>
  </si>
  <si>
    <t>FEC.ktoe.BG.OIS.OIS.LOW_ENTH.THERM.ELEC</t>
  </si>
  <si>
    <t>Other Industrial sectors: Steam processing</t>
  </si>
  <si>
    <t>FEC.ktoe.BG.OIS.OIS.PROCESSING.TOTAL.TOTAL</t>
  </si>
  <si>
    <t>FEC.ktoe.BG.OIS.OIS.PROCESSING.STEAM.SOLIDS</t>
  </si>
  <si>
    <t>FEC.ktoe.BG.OIS.OIS.PROCESSING.STEAM.RFG</t>
  </si>
  <si>
    <t>FEC.ktoe.BG.OIS.OIS.PROCESSING.STEAM.LPG</t>
  </si>
  <si>
    <t>FEC.ktoe.BG.OIS.OIS.PROCESSING.STEAM.DIESEL_LIQBIO</t>
  </si>
  <si>
    <t>FEC.ktoe.BG.OIS.OIS.PROCESSING.STEAM.RFO</t>
  </si>
  <si>
    <t>FEC.ktoe.BG.OIS.OIS.PROCESSING.STEAM.OTHER</t>
  </si>
  <si>
    <t>FEC.ktoe.BG.OIS.OIS.PROCESSING.STEAM.NG_BIOGAS</t>
  </si>
  <si>
    <t>FEC.ktoe.BG.OIS.OIS.PROCESSING.STEAM.DERIVED</t>
  </si>
  <si>
    <t>FEC.ktoe.BG.OIS.OIS.PROCESSING.STEAM.BIOMASS_WASTE</t>
  </si>
  <si>
    <t>FEC.ktoe.BG.OIS.OIS.PROCESSING.STEAM.STEAM_DISTR</t>
  </si>
  <si>
    <t>Other Industrial sectors: Process heating</t>
  </si>
  <si>
    <t>Other Industrial sectors: Thermal processing</t>
  </si>
  <si>
    <t>FEC.ktoe.BG.OIS.OIS.PROC_HEAT.TOTAL.TOTAL</t>
  </si>
  <si>
    <t>FEC.ktoe.BG.OIS.OIS.PROC_HEAT.THERM.SOLIDS</t>
  </si>
  <si>
    <t>FEC.ktoe.BG.OIS.OIS.PROC_HEAT.THERM.LPG</t>
  </si>
  <si>
    <t>FEC.ktoe.BG.OIS.OIS.PROC_HEAT.THERM.DIESEL_LIQBIO</t>
  </si>
  <si>
    <t>FEC.ktoe.BG.OIS.OIS.PROC_HEAT.THERM.RFO</t>
  </si>
  <si>
    <t>FEC.ktoe.BG.OIS.OIS.PROC_HEAT.THERM.NG_BIOGAS</t>
  </si>
  <si>
    <t>Other Industrial sectors: Electric processing</t>
  </si>
  <si>
    <t>FEC.ktoe.BG.OIS.OIS.PROC_HEAT_ELEC.ELEC.ELEC</t>
  </si>
  <si>
    <t>Other Industrial sectors: Drying</t>
  </si>
  <si>
    <t>Other Industries: Thermal drying</t>
  </si>
  <si>
    <t>FEC.ktoe.BG.OIS.OIS.DRYING.TOTAL.TOTAL</t>
  </si>
  <si>
    <t>FEC.ktoe.BG.OIS.OIS.DRYING.THERM.SOLIDS</t>
  </si>
  <si>
    <t>FEC.ktoe.BG.OIS.OIS.DRYING.THERM.LPG</t>
  </si>
  <si>
    <t>FEC.ktoe.BG.OIS.OIS.DRYING.THERM.DIESEL_LIQBIO</t>
  </si>
  <si>
    <t>FEC.ktoe.BG.OIS.OIS.DRYING.THERM.RFO</t>
  </si>
  <si>
    <t>FEC.ktoe.BG.OIS.OIS.DRYING.THERM.NG_BIOGAS</t>
  </si>
  <si>
    <t>Other Industries: Steam drying</t>
  </si>
  <si>
    <t>FEC.ktoe.BG.OIS.OIS.DRYING_STEAM.TOTAL.TOTAL</t>
  </si>
  <si>
    <t>FEC.ktoe.BG.OIS.OIS.DRYING_STEAM.STEAM.SOLIDS</t>
  </si>
  <si>
    <t>FEC.ktoe.BG.OIS.OIS.DRYING_STEAM.STEAM.RFG</t>
  </si>
  <si>
    <t>FEC.ktoe.BG.OIS.OIS.DRYING_STEAM.STEAM.LPG</t>
  </si>
  <si>
    <t>FEC.ktoe.BG.OIS.OIS.DRYING_STEAM.STEAM.DIESEL_LIQBIO</t>
  </si>
  <si>
    <t>FEC.ktoe.BG.OIS.OIS.DRYING_STEAM.STEAM.RFO</t>
  </si>
  <si>
    <t>FEC.ktoe.BG.OIS.OIS.DRYING_STEAM.STEAM.OTHER</t>
  </si>
  <si>
    <t>FEC.ktoe.BG.OIS.OIS.DRYING_STEAM.STEAM.NG_BIOGAS</t>
  </si>
  <si>
    <t>FEC.ktoe.BG.OIS.OIS.DRYING_STEAM.STEAM.DERIVED</t>
  </si>
  <si>
    <t>FEC.ktoe.BG.OIS.OIS.DRYING_STEAM.STEAM.BIOMASS_WASTE</t>
  </si>
  <si>
    <t>FEC.ktoe.BG.OIS.OIS.DRYING_STEAM.STEAM.STEAM_DISTR</t>
  </si>
  <si>
    <t>Other Industries: Electric drying</t>
  </si>
  <si>
    <t>FEC.ktoe.BG.OIS.OIS.DRYING_ELEC.ELEC.ELEC</t>
  </si>
  <si>
    <t>Other Industrial sectors: Process Cooling</t>
  </si>
  <si>
    <t>Other Industries: Thermal cooling</t>
  </si>
  <si>
    <t>FEC.ktoe.BG.OIS.OIS.PROC_COOL_THERM.THERM.NG_BIOGAS</t>
  </si>
  <si>
    <t>Other Industries: Steam cooling</t>
  </si>
  <si>
    <t>FEC.ktoe.BG.OIS.OIS.PROC_COOL_STEAM.TOTAL.TOTAL</t>
  </si>
  <si>
    <t>FEC.ktoe.BG.OIS.OIS.PROC_COOL_STEAM.STEAM.SOLIDS</t>
  </si>
  <si>
    <t>FEC.ktoe.BG.OIS.OIS.PROC_COOL_STEAM.STEAM.RFG</t>
  </si>
  <si>
    <t>FEC.ktoe.BG.OIS.OIS.PROC_COOL_STEAM.STEAM.LPG</t>
  </si>
  <si>
    <t>FEC.ktoe.BG.OIS.OIS.PROC_COOL_STEAM.STEAM.DIESEL_LIQBIO</t>
  </si>
  <si>
    <t>FEC.ktoe.BG.OIS.OIS.PROC_COOL_STEAM.STEAM.RFO</t>
  </si>
  <si>
    <t>FEC.ktoe.BG.OIS.OIS.PROC_COOL_STEAM.STEAM.OTHER</t>
  </si>
  <si>
    <t>FEC.ktoe.BG.OIS.OIS.PROC_COOL_STEAM.STEAM.NG_BIOGAS</t>
  </si>
  <si>
    <t>FEC.ktoe.BG.OIS.OIS.PROC_COOL_STEAM.STEAM.DERIVED</t>
  </si>
  <si>
    <t>FEC.ktoe.BG.OIS.OIS.PROC_COOL_STEAM.STEAM.BIOMASS_WASTE</t>
  </si>
  <si>
    <t>FEC.ktoe.BG.OIS.OIS.PROC_COOL_STEAM.STEAM.STEAM_DISTR</t>
  </si>
  <si>
    <t>Other Industries: Electric cooling</t>
  </si>
  <si>
    <t>FEC.ktoe.BG.OIS.OIS.PROC_COOL_ELEC.ELEC.ELEC</t>
  </si>
  <si>
    <t>Other Industrial sectors: Diesel motors (incl. biofuels)</t>
  </si>
  <si>
    <t>FEC.ktoe.BG.OIS.OIS.MOTOR.MECH.DIESEL_LIQBIO</t>
  </si>
  <si>
    <t>Other Industrial sectors: Electric machinery</t>
  </si>
  <si>
    <t>FEC.ktoe.BG.OIS.OIS.GENERIC.MECH.ELEC</t>
  </si>
  <si>
    <t>Other Industrial sectors: Diesel motors</t>
  </si>
  <si>
    <t>UED.ktoe.BG.OIS.OIS.TOTAL.TOTAL.TOTAL</t>
  </si>
  <si>
    <t>UED.ktoe.BG.OIS.OIS.LIGHT.GENERIC.ELEC</t>
  </si>
  <si>
    <t>UED.ktoe.BG.OIS.OIS.AIRCOMP.GENERIC.ELEC</t>
  </si>
  <si>
    <t>UED.ktoe.BG.OIS.OIS.MOTOR.GENERIC.ELEC</t>
  </si>
  <si>
    <t>UED.ktoe.BG.OIS.OIS.FANS.GENERIC.ELEC</t>
  </si>
  <si>
    <t>UED.ktoe.BG.OIS.OIS.LOW_ENTH.TOTAL.TOTAL</t>
  </si>
  <si>
    <t>UED.ktoe.BG.OIS.OIS.LOW_ENTH.THERM.DIESEL_LIQBIO</t>
  </si>
  <si>
    <t>UED.ktoe.BG.OIS.OIS.LOW_ENTH.THERM.NG_BIOGAS</t>
  </si>
  <si>
    <t>UED.ktoe.BG.OIS.OIS.LOW_ENTH.THERM.SOLAR_GEO</t>
  </si>
  <si>
    <t>UED.ktoe.BG.OIS.OIS.LOW_ENTH.HP.AMBIENT</t>
  </si>
  <si>
    <t>UED.ktoe.BG.OIS.OIS.LOW_ENTH.THERM.ELEC</t>
  </si>
  <si>
    <t>UED.ktoe.BG.OIS.OIS.PROCESSING.TOTAL.TOTAL</t>
  </si>
  <si>
    <t>UED.ktoe.BG.OIS.OIS.PROCESSING.STEAM.SOLIDS</t>
  </si>
  <si>
    <t>UED.ktoe.BG.OIS.OIS.PROCESSING.STEAM.RFG</t>
  </si>
  <si>
    <t>UED.ktoe.BG.OIS.OIS.PROCESSING.STEAM.LPG</t>
  </si>
  <si>
    <t>UED.ktoe.BG.OIS.OIS.PROCESSING.STEAM.DIESEL_LIQBIO</t>
  </si>
  <si>
    <t>UED.ktoe.BG.OIS.OIS.PROCESSING.STEAM.RFO</t>
  </si>
  <si>
    <t>UED.ktoe.BG.OIS.OIS.PROCESSING.STEAM.OTHER</t>
  </si>
  <si>
    <t>UED.ktoe.BG.OIS.OIS.PROCESSING.STEAM.NG_BIOGAS</t>
  </si>
  <si>
    <t>UED.ktoe.BG.OIS.OIS.PROCESSING.STEAM.DERIVED</t>
  </si>
  <si>
    <t>UED.ktoe.BG.OIS.OIS.PROCESSING.STEAM.BIOMASS_WASTE</t>
  </si>
  <si>
    <t>UED.ktoe.BG.OIS.OIS.PROCESSING.STEAM.STEAM_DISTR</t>
  </si>
  <si>
    <t>UED.ktoe.BG.OIS.OIS.PROC_HEAT.TOTAL.TOTAL</t>
  </si>
  <si>
    <t>UED.ktoe.BG.OIS.OIS.PROC_HEAT.THERM.SOLIDS</t>
  </si>
  <si>
    <t>UED.ktoe.BG.OIS.OIS.PROC_HEAT.THERM.LPG</t>
  </si>
  <si>
    <t>UED.ktoe.BG.OIS.OIS.PROC_HEAT.THERM.DIESEL_LIQBIO</t>
  </si>
  <si>
    <t>UED.ktoe.BG.OIS.OIS.PROC_HEAT.THERM.RFO</t>
  </si>
  <si>
    <t>UED.ktoe.BG.OIS.OIS.PROC_HEAT.THERM.NG_BIOGAS</t>
  </si>
  <si>
    <t>UED.ktoe.BG.OIS.OIS.PROC_HEAT_ELEC.ELEC.ELEC</t>
  </si>
  <si>
    <t>UED.ktoe.BG.OIS.OIS.DRYING.TOTAL.TOTAL</t>
  </si>
  <si>
    <t>UED.ktoe.BG.OIS.OIS.DRYING.THERM.SOLIDS</t>
  </si>
  <si>
    <t>UED.ktoe.BG.OIS.OIS.DRYING.THERM.LPG</t>
  </si>
  <si>
    <t>UED.ktoe.BG.OIS.OIS.DRYING.THERM.DIESEL_LIQBIO</t>
  </si>
  <si>
    <t>UED.ktoe.BG.OIS.OIS.DRYING.THERM.RFO</t>
  </si>
  <si>
    <t>UED.ktoe.BG.OIS.OIS.DRYING.THERM.NG_BIOGAS</t>
  </si>
  <si>
    <t>UED.ktoe.BG.OIS.OIS.DRYING_STEAM.TOTAL.TOTAL</t>
  </si>
  <si>
    <t>UED.ktoe.BG.OIS.OIS.DRYING_STEAM.STEAM.SOLIDS</t>
  </si>
  <si>
    <t>UED.ktoe.BG.OIS.OIS.DRYING_STEAM.STEAM.RFG</t>
  </si>
  <si>
    <t>UED.ktoe.BG.OIS.OIS.DRYING_STEAM.STEAM.LPG</t>
  </si>
  <si>
    <t>UED.ktoe.BG.OIS.OIS.DRYING_STEAM.STEAM.DIESEL_LIQBIO</t>
  </si>
  <si>
    <t>UED.ktoe.BG.OIS.OIS.DRYING_STEAM.STEAM.RFO</t>
  </si>
  <si>
    <t>UED.ktoe.BG.OIS.OIS.DRYING_STEAM.STEAM.OTHER</t>
  </si>
  <si>
    <t>UED.ktoe.BG.OIS.OIS.DRYING_STEAM.STEAM.NG_BIOGAS</t>
  </si>
  <si>
    <t>UED.ktoe.BG.OIS.OIS.DRYING_STEAM.STEAM.DERIVED</t>
  </si>
  <si>
    <t>UED.ktoe.BG.OIS.OIS.DRYING_STEAM.STEAM.BIOMASS_WASTE</t>
  </si>
  <si>
    <t>UED.ktoe.BG.OIS.OIS.DRYING_STEAM.STEAM.STEAM_DISTR</t>
  </si>
  <si>
    <t>UED.ktoe.BG.OIS.OIS.DRYING_ELEC.ELEC.ELEC</t>
  </si>
  <si>
    <t>UED.ktoe.BG.OIS.OIS.PROC_COOL_THERM.THERM.NG_BIOGAS</t>
  </si>
  <si>
    <t>UED.ktoe.BG.OIS.OIS.PROC_COOL_STEAM.TOTAL.TOTAL</t>
  </si>
  <si>
    <t>UED.ktoe.BG.OIS.OIS.PROC_COOL_STEAM.STEAM.SOLIDS</t>
  </si>
  <si>
    <t>UED.ktoe.BG.OIS.OIS.PROC_COOL_STEAM.STEAM.RFG</t>
  </si>
  <si>
    <t>UED.ktoe.BG.OIS.OIS.PROC_COOL_STEAM.STEAM.LPG</t>
  </si>
  <si>
    <t>UED.ktoe.BG.OIS.OIS.PROC_COOL_STEAM.STEAM.DIESEL_LIQBIO</t>
  </si>
  <si>
    <t>UED.ktoe.BG.OIS.OIS.PROC_COOL_STEAM.STEAM.RFO</t>
  </si>
  <si>
    <t>UED.ktoe.BG.OIS.OIS.PROC_COOL_STEAM.STEAM.OTHER</t>
  </si>
  <si>
    <t>UED.ktoe.BG.OIS.OIS.PROC_COOL_STEAM.STEAM.NG_BIOGAS</t>
  </si>
  <si>
    <t>UED.ktoe.BG.OIS.OIS.PROC_COOL_STEAM.STEAM.DERIVED</t>
  </si>
  <si>
    <t>UED.ktoe.BG.OIS.OIS.PROC_COOL_STEAM.STEAM.BIOMASS_WASTE</t>
  </si>
  <si>
    <t>UED.ktoe.BG.OIS.OIS.PROC_COOL_STEAM.STEAM.STEAM_DISTR</t>
  </si>
  <si>
    <t>UED.ktoe.BG.OIS.OIS.PROC_COOL_ELEC.ELEC.ELEC</t>
  </si>
  <si>
    <t>UED.ktoe.BG.OIS.OIS.MOTOR.MECH.DIESEL_LIQBIO</t>
  </si>
  <si>
    <t>UED.ktoe.BG.OIS.OIS.GENERIC.MECH.ELEC</t>
  </si>
  <si>
    <t>FUEL_EMI.ktCO2.BG.OIS.OIS.TOTAL.TOTAL.TOTAL</t>
  </si>
  <si>
    <t>FUEL_EMI.ktCO2.BG.OIS.OIS.LIGHT.GENERIC.ELEC</t>
  </si>
  <si>
    <t>FUEL_EMI.ktCO2.BG.OIS.OIS.AIRCOMP.GENERIC.ELEC</t>
  </si>
  <si>
    <t>FUEL_EMI.ktCO2.BG.OIS.OIS.MOTOR.GENERIC.ELEC</t>
  </si>
  <si>
    <t>FUEL_EMI.ktCO2.BG.OIS.OIS.FANS.GENERIC.ELEC</t>
  </si>
  <si>
    <t>FUEL_EMI.ktCO2.BG.OIS.OIS.LOW_ENTH.TOTAL.TOTAL</t>
  </si>
  <si>
    <t>FUEL_EMI.ktCO2.BG.OIS.OIS.LOW_ENTH.THERM.DIESEL_LIQBIO</t>
  </si>
  <si>
    <t>FUEL_EMI.ktCO2.BG.OIS.OIS.LOW_ENTH.THERM.NG_BIOGAS</t>
  </si>
  <si>
    <t>FUEL_EMI.ktCO2.BG.OIS.OIS.LOW_ENTH.THERM.SOLAR_GEO</t>
  </si>
  <si>
    <t>FUEL_EMI.ktCO2.BG.OIS.OIS.LOW_ENTH.HP.AMBIENT</t>
  </si>
  <si>
    <t>FUEL_EMI.ktCO2.BG.OIS.OIS.LOW_ENTH.THERM.ELEC</t>
  </si>
  <si>
    <t>FUEL_EMI.ktCO2.BG.OIS.OIS.PROCESSING.TOTAL.TOTAL</t>
  </si>
  <si>
    <t>FUEL_EMI.ktCO2.BG.OIS.OIS.PROCESSING.STEAM.SOLIDS</t>
  </si>
  <si>
    <t>FUEL_EMI.ktCO2.BG.OIS.OIS.PROCESSING.STEAM.RFG</t>
  </si>
  <si>
    <t>FUEL_EMI.ktCO2.BG.OIS.OIS.PROCESSING.STEAM.LPG</t>
  </si>
  <si>
    <t>FUEL_EMI.ktCO2.BG.OIS.OIS.PROCESSING.STEAM.DIESEL_LIQBIO</t>
  </si>
  <si>
    <t>FUEL_EMI.ktCO2.BG.OIS.OIS.PROCESSING.STEAM.RFO</t>
  </si>
  <si>
    <t>FUEL_EMI.ktCO2.BG.OIS.OIS.PROCESSING.STEAM.OTHER</t>
  </si>
  <si>
    <t>FUEL_EMI.ktCO2.BG.OIS.OIS.PROCESSING.STEAM.NG_BIOGAS</t>
  </si>
  <si>
    <t>FUEL_EMI.ktCO2.BG.OIS.OIS.PROCESSING.STEAM.DERIVED</t>
  </si>
  <si>
    <t>FUEL_EMI.ktCO2.BG.OIS.OIS.PROCESSING.STEAM.BIOMASS_WASTE</t>
  </si>
  <si>
    <t>FUEL_EMI.ktCO2.BG.OIS.OIS.PROCESSING.STEAM.STEAM_DISTR</t>
  </si>
  <si>
    <t>FUEL_EMI.ktCO2.BG.OIS.OIS.PROC_HEAT.TOTAL.TOTAL</t>
  </si>
  <si>
    <t>FUEL_EMI.ktCO2.BG.OIS.OIS.PROC_HEAT.THERM.SOLIDS</t>
  </si>
  <si>
    <t>FUEL_EMI.ktCO2.BG.OIS.OIS.PROC_HEAT.THERM.LPG</t>
  </si>
  <si>
    <t>FUEL_EMI.ktCO2.BG.OIS.OIS.PROC_HEAT.THERM.DIESEL_LIQBIO</t>
  </si>
  <si>
    <t>FUEL_EMI.ktCO2.BG.OIS.OIS.PROC_HEAT.THERM.RFO</t>
  </si>
  <si>
    <t>FUEL_EMI.ktCO2.BG.OIS.OIS.PROC_HEAT.THERM.NG_BIOGAS</t>
  </si>
  <si>
    <t>FUEL_EMI.ktCO2.BG.OIS.OIS.PROC_HEAT_ELEC.ELEC.ELEC</t>
  </si>
  <si>
    <t>FUEL_EMI.ktCO2.BG.OIS.OIS.DRYING.TOTAL.TOTAL</t>
  </si>
  <si>
    <t>FUEL_EMI.ktCO2.BG.OIS.OIS.DRYING.THERM.SOLIDS</t>
  </si>
  <si>
    <t>FUEL_EMI.ktCO2.BG.OIS.OIS.DRYING.THERM.LPG</t>
  </si>
  <si>
    <t>FUEL_EMI.ktCO2.BG.OIS.OIS.DRYING.THERM.DIESEL_LIQBIO</t>
  </si>
  <si>
    <t>FUEL_EMI.ktCO2.BG.OIS.OIS.DRYING.THERM.RFO</t>
  </si>
  <si>
    <t>FUEL_EMI.ktCO2.BG.OIS.OIS.DRYING.THERM.NG_BIOGAS</t>
  </si>
  <si>
    <t>FUEL_EMI.ktCO2.BG.OIS.OIS.DRYING_STEAM.TOTAL.TOTAL</t>
  </si>
  <si>
    <t>FUEL_EMI.ktCO2.BG.OIS.OIS.DRYING_STEAM.STEAM.SOLIDS</t>
  </si>
  <si>
    <t>FUEL_EMI.ktCO2.BG.OIS.OIS.DRYING_STEAM.STEAM.RFG</t>
  </si>
  <si>
    <t>FUEL_EMI.ktCO2.BG.OIS.OIS.DRYING_STEAM.STEAM.LPG</t>
  </si>
  <si>
    <t>FUEL_EMI.ktCO2.BG.OIS.OIS.DRYING_STEAM.STEAM.DIESEL_LIQBIO</t>
  </si>
  <si>
    <t>FUEL_EMI.ktCO2.BG.OIS.OIS.DRYING_STEAM.STEAM.RFO</t>
  </si>
  <si>
    <t>FUEL_EMI.ktCO2.BG.OIS.OIS.DRYING_STEAM.STEAM.OTHER</t>
  </si>
  <si>
    <t>FUEL_EMI.ktCO2.BG.OIS.OIS.DRYING_STEAM.STEAM.NG_BIOGAS</t>
  </si>
  <si>
    <t>FUEL_EMI.ktCO2.BG.OIS.OIS.DRYING_STEAM.STEAM.DERIVED</t>
  </si>
  <si>
    <t>FUEL_EMI.ktCO2.BG.OIS.OIS.DRYING_STEAM.STEAM.BIOMASS_WASTE</t>
  </si>
  <si>
    <t>FUEL_EMI.ktCO2.BG.OIS.OIS.DRYING_STEAM.STEAM.STEAM_DISTR</t>
  </si>
  <si>
    <t>FUEL_EMI.ktCO2.BG.OIS.OIS.DRYING_ELEC.ELEC.ELEC</t>
  </si>
  <si>
    <t>FUEL_EMI.ktCO2.BG.OIS.OIS.PROC_COOL_THERM.THERM.NG_BIOGAS</t>
  </si>
  <si>
    <t>FUEL_EMI.ktCO2.BG.OIS.OIS.PROC_COOL_STEAM.TOTAL.TOTAL</t>
  </si>
  <si>
    <t>FUEL_EMI.ktCO2.BG.OIS.OIS.PROC_COOL_STEAM.STEAM.SOLIDS</t>
  </si>
  <si>
    <t>FUEL_EMI.ktCO2.BG.OIS.OIS.PROC_COOL_STEAM.STEAM.RFG</t>
  </si>
  <si>
    <t>FUEL_EMI.ktCO2.BG.OIS.OIS.PROC_COOL_STEAM.STEAM.LPG</t>
  </si>
  <si>
    <t>FUEL_EMI.ktCO2.BG.OIS.OIS.PROC_COOL_STEAM.STEAM.DIESEL_LIQBIO</t>
  </si>
  <si>
    <t>FUEL_EMI.ktCO2.BG.OIS.OIS.PROC_COOL_STEAM.STEAM.RFO</t>
  </si>
  <si>
    <t>FUEL_EMI.ktCO2.BG.OIS.OIS.PROC_COOL_STEAM.STEAM.OTHER</t>
  </si>
  <si>
    <t>FUEL_EMI.ktCO2.BG.OIS.OIS.PROC_COOL_STEAM.STEAM.NG_BIOGAS</t>
  </si>
  <si>
    <t>FUEL_EMI.ktCO2.BG.OIS.OIS.PROC_COOL_STEAM.STEAM.DERIVED</t>
  </si>
  <si>
    <t>FUEL_EMI.ktCO2.BG.OIS.OIS.PROC_COOL_STEAM.STEAM.BIOMASS_WASTE</t>
  </si>
  <si>
    <t>FUEL_EMI.ktCO2.BG.OIS.OIS.PROC_COOL_STEAM.STEAM.STEAM_DISTR</t>
  </si>
  <si>
    <t>FUEL_EMI.ktCO2.BG.OIS.OIS.PROC_COOL_ELEC.ELEC.ELEC</t>
  </si>
  <si>
    <t>FUEL_EMI.ktCO2.BG.OIS.OIS.MOTOR.MECH.DIESEL_LIQBIO</t>
  </si>
  <si>
    <t>FUEL_EMI.ktCO2.BG.OIS.OIS.GENERIC.MECH.ELEC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</si>
</sst>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45432.782407407409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BG: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4333.0453401449986</v>
      </c>
      <c r="C3" s="205">
        <f>ISI!C$3+NFM!C$3+CHI!C$3+NMM!C$3+PPA!C$3+FBT!C$3+TRE!C$3+MAE!C$3+TEL!C$3+WWP!C$3+OIS!C$3</f>
        <v>4971.3851697459995</v>
      </c>
      <c r="D3" s="205">
        <f>ISI!D$3+NFM!D$3+CHI!D$3+NMM!D$3+PPA!D$3+FBT!D$3+TRE!D$3+MAE!D$3+TEL!D$3+WWP!D$3+OIS!D$3</f>
        <v>5257.3189522342063</v>
      </c>
      <c r="E3" s="205">
        <f>ISI!E$3+NFM!E$3+CHI!E$3+NMM!E$3+PPA!E$3+FBT!E$3+TRE!E$3+MAE!E$3+TEL!E$3+WWP!E$3+OIS!E$3</f>
        <v>5832.276822692158</v>
      </c>
      <c r="F3" s="205">
        <f>ISI!F$3+NFM!F$3+CHI!F$3+NMM!F$3+PPA!F$3+FBT!F$3+TRE!F$3+MAE!F$3+TEL!F$3+WWP!F$3+OIS!F$3</f>
        <v>5846.052292632663</v>
      </c>
      <c r="G3" s="205">
        <f>ISI!G$3+NFM!G$3+CHI!G$3+NMM!G$3+PPA!G$3+FBT!G$3+TRE!G$3+MAE!G$3+TEL!G$3+WWP!G$3+OIS!G$3</f>
        <v>6866.9170427355602</v>
      </c>
      <c r="H3" s="205">
        <f>ISI!H$3+NFM!H$3+CHI!H$3+NMM!H$3+PPA!H$3+FBT!H$3+TRE!H$3+MAE!H$3+TEL!H$3+WWP!H$3+OIS!H$3</f>
        <v>7894.5859142005047</v>
      </c>
      <c r="I3" s="205">
        <f>ISI!I$3+NFM!I$3+CHI!I$3+NMM!I$3+PPA!I$3+FBT!I$3+TRE!I$3+MAE!I$3+TEL!I$3+WWP!I$3+OIS!I$3</f>
        <v>9065.9890659890661</v>
      </c>
      <c r="J3" s="205">
        <f>ISI!J$3+NFM!J$3+CHI!J$3+NMM!J$3+PPA!J$3+FBT!J$3+TRE!J$3+MAE!J$3+TEL!J$3+WWP!J$3+OIS!J$3</f>
        <v>9306.4241727170338</v>
      </c>
      <c r="K3" s="205">
        <f>ISI!K$3+NFM!K$3+CHI!K$3+NMM!K$3+PPA!K$3+FBT!K$3+TRE!K$3+MAE!K$3+TEL!K$3+WWP!K$3+OIS!K$3</f>
        <v>9454.5371344895448</v>
      </c>
      <c r="L3" s="205">
        <f>ISI!L$3+NFM!L$3+CHI!L$3+NMM!L$3+PPA!L$3+FBT!L$3+TRE!L$3+MAE!L$3+TEL!L$3+WWP!L$3+OIS!L$3</f>
        <v>8312.3859605380967</v>
      </c>
      <c r="M3" s="205">
        <f>ISI!M$3+NFM!M$3+CHI!M$3+NMM!M$3+PPA!M$3+FBT!M$3+TRE!M$3+MAE!M$3+TEL!M$3+WWP!M$3+OIS!M$3</f>
        <v>8813.3262260127922</v>
      </c>
      <c r="N3" s="205">
        <f>ISI!N$3+NFM!N$3+CHI!N$3+NMM!N$3+PPA!N$3+FBT!N$3+TRE!N$3+MAE!N$3+TEL!N$3+WWP!N$3+OIS!N$3</f>
        <v>9120.5170580742961</v>
      </c>
      <c r="O3" s="205">
        <f>ISI!O$3+NFM!O$3+CHI!O$3+NMM!O$3+PPA!O$3+FBT!O$3+TRE!O$3+MAE!O$3+TEL!O$3+WWP!O$3+OIS!O$3</f>
        <v>8090.2898048724164</v>
      </c>
      <c r="P3" s="205">
        <f>ISI!P$3+NFM!P$3+CHI!P$3+NMM!P$3+PPA!P$3+FBT!P$3+TRE!P$3+MAE!P$3+TEL!P$3+WWP!P$3+OIS!P$3</f>
        <v>8350.6492169239191</v>
      </c>
      <c r="Q3" s="205">
        <f>ISI!Q$3+NFM!Q$3+CHI!Q$3+NMM!Q$3+PPA!Q$3+FBT!Q$3+TRE!Q$3+MAE!Q$3+TEL!Q$3+WWP!Q$3+OIS!Q$3</f>
        <v>8621.1</v>
      </c>
      <c r="R3" s="205">
        <f>ISI!R$3+NFM!R$3+CHI!R$3+NMM!R$3+PPA!R$3+FBT!R$3+TRE!R$3+MAE!R$3+TEL!R$3+WWP!R$3+OIS!R$3</f>
        <v>8788.7691489875797</v>
      </c>
      <c r="S3" s="205">
        <f>ISI!S$3+NFM!S$3+CHI!S$3+NMM!S$3+PPA!S$3+FBT!S$3+TRE!S$3+MAE!S$3+TEL!S$3+WWP!S$3+OIS!S$3</f>
        <v>8990.5974734770789</v>
      </c>
      <c r="T3" s="205">
        <f>ISI!T$3+NFM!T$3+CHI!T$3+NMM!T$3+PPA!T$3+FBT!T$3+TRE!T$3+MAE!T$3+TEL!T$3+WWP!T$3+OIS!T$3</f>
        <v>9039.4036019024879</v>
      </c>
      <c r="U3" s="205">
        <f>ISI!U$3+NFM!U$3+CHI!U$3+NMM!U$3+PPA!U$3+FBT!U$3+TRE!U$3+MAE!U$3+TEL!U$3+WWP!U$3+OIS!U$3</f>
        <v>9178.2387806943261</v>
      </c>
      <c r="V3" s="205">
        <f>ISI!V$3+NFM!V$3+CHI!V$3+NMM!V$3+PPA!V$3+FBT!V$3+TRE!V$3+MAE!V$3+TEL!V$3+WWP!V$3+OIS!V$3</f>
        <v>8982.1989867239827</v>
      </c>
      <c r="W3" s="205">
        <f>ISI!W$3+NFM!W$3+CHI!W$3+NMM!W$3+PPA!W$3+FBT!W$3+TRE!W$3+MAE!W$3+TEL!W$3+WWP!W$3+OIS!W$3</f>
        <v>8098.5006528688709</v>
      </c>
    </row>
    <row r="4" spans="1:23" ht="12" customHeight="1" x14ac:dyDescent="0.25">
      <c r="A4" s="12" t="s">
        <v>16</v>
      </c>
      <c r="B4" s="206">
        <f>ISI!B$3</f>
        <v>230.7616017112752</v>
      </c>
      <c r="C4" s="206">
        <f>ISI!C$3</f>
        <v>178.786202820623</v>
      </c>
      <c r="D4" s="206">
        <f>ISI!D$3</f>
        <v>152.87524742258125</v>
      </c>
      <c r="E4" s="206">
        <f>ISI!E$3</f>
        <v>211.15304097623283</v>
      </c>
      <c r="F4" s="206">
        <f>ISI!F$3</f>
        <v>298.20778578533486</v>
      </c>
      <c r="G4" s="206">
        <f>ISI!G$3</f>
        <v>314.76375799314212</v>
      </c>
      <c r="H4" s="206">
        <f>ISI!H$3</f>
        <v>358.333625136423</v>
      </c>
      <c r="I4" s="206">
        <f>ISI!I$3</f>
        <v>430.10861728028067</v>
      </c>
      <c r="J4" s="206">
        <f>ISI!J$3</f>
        <v>305.24243339675081</v>
      </c>
      <c r="K4" s="206">
        <f>ISI!K$3</f>
        <v>153.77778188213489</v>
      </c>
      <c r="L4" s="206">
        <f>ISI!L$3</f>
        <v>171.30178493980139</v>
      </c>
      <c r="M4" s="206">
        <f>ISI!M$3</f>
        <v>171.36869768885461</v>
      </c>
      <c r="N4" s="206">
        <f>ISI!N$3</f>
        <v>144.08989283184391</v>
      </c>
      <c r="O4" s="206">
        <f>ISI!O$3</f>
        <v>87.397494004659521</v>
      </c>
      <c r="P4" s="206">
        <f>ISI!P$3</f>
        <v>58.404105047405842</v>
      </c>
      <c r="Q4" s="206">
        <f>ISI!Q$3</f>
        <v>49.932550710350817</v>
      </c>
      <c r="R4" s="206">
        <f>ISI!R$3</f>
        <v>114.37541917970471</v>
      </c>
      <c r="S4" s="206">
        <f>ISI!S$3</f>
        <v>134.28393483023081</v>
      </c>
      <c r="T4" s="206">
        <f>ISI!T$3</f>
        <v>131.65191217784181</v>
      </c>
      <c r="U4" s="206">
        <f>ISI!U$3</f>
        <v>91.5572187802169</v>
      </c>
      <c r="V4" s="206">
        <f>ISI!V$3</f>
        <v>86.885500514433986</v>
      </c>
      <c r="W4" s="206">
        <f>ISI!W$3</f>
        <v>100.6339096343517</v>
      </c>
    </row>
    <row r="5" spans="1:23" ht="12" customHeight="1" x14ac:dyDescent="0.25">
      <c r="A5" s="13" t="s">
        <v>20</v>
      </c>
      <c r="B5" s="207">
        <f>NFM!B$3</f>
        <v>28.244446145679806</v>
      </c>
      <c r="C5" s="207">
        <f>NFM!C$3</f>
        <v>23.637226013234365</v>
      </c>
      <c r="D5" s="207">
        <f>NFM!D$3</f>
        <v>20.211552782863038</v>
      </c>
      <c r="E5" s="207">
        <f>NFM!E$3</f>
        <v>24.829175836654912</v>
      </c>
      <c r="F5" s="207">
        <f>NFM!F$3</f>
        <v>41.501127146143688</v>
      </c>
      <c r="G5" s="207">
        <f>NFM!G$3</f>
        <v>41.416391626750681</v>
      </c>
      <c r="H5" s="207">
        <f>NFM!H$3</f>
        <v>47.149283787642162</v>
      </c>
      <c r="I5" s="207">
        <f>NFM!I$3</f>
        <v>101.06358055858385</v>
      </c>
      <c r="J5" s="207">
        <f>NFM!J$3</f>
        <v>110.37590221295858</v>
      </c>
      <c r="K5" s="207">
        <f>NFM!K$3</f>
        <v>279.57233023061849</v>
      </c>
      <c r="L5" s="207">
        <f>NFM!L$3</f>
        <v>234.42370436740538</v>
      </c>
      <c r="M5" s="207">
        <f>NFM!M$3</f>
        <v>305.7101935691411</v>
      </c>
      <c r="N5" s="207">
        <f>NFM!N$3</f>
        <v>338.44150223547251</v>
      </c>
      <c r="O5" s="207">
        <f>NFM!O$3</f>
        <v>254.46939098657597</v>
      </c>
      <c r="P5" s="207">
        <f>NFM!P$3</f>
        <v>225.06840748901931</v>
      </c>
      <c r="Q5" s="207">
        <f>NFM!Q$3</f>
        <v>277.4674492896491</v>
      </c>
      <c r="R5" s="207">
        <f>NFM!R$3</f>
        <v>305.86330889259017</v>
      </c>
      <c r="S5" s="207">
        <f>NFM!S$3</f>
        <v>367.77199767206656</v>
      </c>
      <c r="T5" s="207">
        <f>NFM!T$3</f>
        <v>253.47732522351558</v>
      </c>
      <c r="U5" s="207">
        <f>NFM!U$3</f>
        <v>339.51814108430472</v>
      </c>
      <c r="V5" s="207">
        <f>NFM!V$3</f>
        <v>274.54860018290032</v>
      </c>
      <c r="W5" s="207">
        <f>NFM!W$3</f>
        <v>436.06932769473917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4.4983850885722569</v>
      </c>
      <c r="C7" s="206">
        <f>NFM!C$5</f>
        <v>2.3419138923623342</v>
      </c>
      <c r="D7" s="206">
        <f>NFM!D$5</f>
        <v>2.0880145368603871</v>
      </c>
      <c r="E7" s="206">
        <f>NFM!E$5</f>
        <v>2.565051811811081</v>
      </c>
      <c r="F7" s="206">
        <f>NFM!F$5</f>
        <v>4.6216905290202579</v>
      </c>
      <c r="G7" s="206">
        <f>NFM!G$5</f>
        <v>5.2110290677657716</v>
      </c>
      <c r="H7" s="206">
        <f>NFM!H$5</f>
        <v>6.843080824762084</v>
      </c>
      <c r="I7" s="206">
        <f>NFM!I$5</f>
        <v>14.66801178395648</v>
      </c>
      <c r="J7" s="206">
        <f>NFM!J$5</f>
        <v>16.019569318405619</v>
      </c>
      <c r="K7" s="206">
        <f>NFM!K$5</f>
        <v>11.795360475101029</v>
      </c>
      <c r="L7" s="206">
        <f>NFM!L$5</f>
        <v>14.57983830301907</v>
      </c>
      <c r="M7" s="206">
        <f>NFM!M$5</f>
        <v>28.062646144325949</v>
      </c>
      <c r="N7" s="206">
        <f>NFM!N$5</f>
        <v>23.229606417154258</v>
      </c>
      <c r="O7" s="206">
        <f>NFM!O$5</f>
        <v>23.963999509902589</v>
      </c>
      <c r="P7" s="206">
        <f>NFM!P$5</f>
        <v>22.792434732289522</v>
      </c>
      <c r="Q7" s="206">
        <f>NFM!Q$5</f>
        <v>24.20162913141203</v>
      </c>
      <c r="R7" s="206">
        <f>NFM!R$5</f>
        <v>20.478844284671879</v>
      </c>
      <c r="S7" s="206">
        <f>NFM!S$5</f>
        <v>19.368823270412239</v>
      </c>
      <c r="T7" s="206">
        <f>NFM!T$5</f>
        <v>20.27198699499758</v>
      </c>
      <c r="U7" s="206">
        <f>NFM!U$5</f>
        <v>15.231444605963841</v>
      </c>
      <c r="V7" s="206">
        <f>NFM!V$5</f>
        <v>11.79130318229919</v>
      </c>
      <c r="W7" s="206">
        <f>NFM!W$5</f>
        <v>13.910863872986379</v>
      </c>
    </row>
    <row r="8" spans="1:23" ht="12" customHeight="1" x14ac:dyDescent="0.25">
      <c r="A8" s="14" t="s">
        <v>45</v>
      </c>
      <c r="B8" s="206">
        <f>NFM!B$8</f>
        <v>23.74606105710755</v>
      </c>
      <c r="C8" s="206">
        <f>NFM!C$8</f>
        <v>21.29531212087203</v>
      </c>
      <c r="D8" s="206">
        <f>NFM!D$8</f>
        <v>18.123538246002649</v>
      </c>
      <c r="E8" s="206">
        <f>NFM!E$8</f>
        <v>22.264124024843831</v>
      </c>
      <c r="F8" s="206">
        <f>NFM!F$8</f>
        <v>36.879436617123432</v>
      </c>
      <c r="G8" s="206">
        <f>NFM!G$8</f>
        <v>36.205362558984909</v>
      </c>
      <c r="H8" s="206">
        <f>NFM!H$8</f>
        <v>40.306202962880079</v>
      </c>
      <c r="I8" s="206">
        <f>NFM!I$8</f>
        <v>86.395568774627378</v>
      </c>
      <c r="J8" s="206">
        <f>NFM!J$8</f>
        <v>94.356332894552963</v>
      </c>
      <c r="K8" s="206">
        <f>NFM!K$8</f>
        <v>267.77696975551748</v>
      </c>
      <c r="L8" s="206">
        <f>NFM!L$8</f>
        <v>219.8438660643863</v>
      </c>
      <c r="M8" s="206">
        <f>NFM!M$8</f>
        <v>277.64754742481517</v>
      </c>
      <c r="N8" s="206">
        <f>NFM!N$8</f>
        <v>315.21189581831828</v>
      </c>
      <c r="O8" s="206">
        <f>NFM!O$8</f>
        <v>230.5053914766734</v>
      </c>
      <c r="P8" s="206">
        <f>NFM!P$8</f>
        <v>202.2759727567298</v>
      </c>
      <c r="Q8" s="206">
        <f>NFM!Q$8</f>
        <v>253.26582015823709</v>
      </c>
      <c r="R8" s="206">
        <f>NFM!R$8</f>
        <v>285.38446460791829</v>
      </c>
      <c r="S8" s="206">
        <f>NFM!S$8</f>
        <v>348.40317440165433</v>
      </c>
      <c r="T8" s="206">
        <f>NFM!T$8</f>
        <v>233.205338228518</v>
      </c>
      <c r="U8" s="206">
        <f>NFM!U$8</f>
        <v>324.2866964783409</v>
      </c>
      <c r="V8" s="206">
        <f>NFM!V$8</f>
        <v>262.75729700060111</v>
      </c>
      <c r="W8" s="206">
        <f>NFM!W$8</f>
        <v>422.15846382175278</v>
      </c>
    </row>
    <row r="9" spans="1:23" ht="12" customHeight="1" x14ac:dyDescent="0.25">
      <c r="A9" s="13" t="s">
        <v>21</v>
      </c>
      <c r="B9" s="207">
        <f>CHI!B$3</f>
        <v>341.27192817700319</v>
      </c>
      <c r="C9" s="207">
        <f>CHI!C$3</f>
        <v>426.21966298088807</v>
      </c>
      <c r="D9" s="207">
        <f>CHI!D$3</f>
        <v>398.7330936483479</v>
      </c>
      <c r="E9" s="207">
        <f>CHI!E$3</f>
        <v>402.31925215950781</v>
      </c>
      <c r="F9" s="207">
        <f>CHI!F$3</f>
        <v>329.0829469345698</v>
      </c>
      <c r="G9" s="207">
        <f>CHI!G$3</f>
        <v>369.6580549413938</v>
      </c>
      <c r="H9" s="207">
        <f>CHI!H$3</f>
        <v>376.23308098187658</v>
      </c>
      <c r="I9" s="207">
        <f>CHI!I$3</f>
        <v>404.2504042504043</v>
      </c>
      <c r="J9" s="207">
        <f>CHI!J$3</f>
        <v>362.06359475714669</v>
      </c>
      <c r="K9" s="207">
        <f>CHI!K$3</f>
        <v>330.73262252322337</v>
      </c>
      <c r="L9" s="207">
        <f>CHI!L$3</f>
        <v>379.20600201729434</v>
      </c>
      <c r="M9" s="207">
        <f>CHI!M$3</f>
        <v>461.08742004264388</v>
      </c>
      <c r="N9" s="207">
        <f>CHI!N$3</f>
        <v>476.95238897251556</v>
      </c>
      <c r="O9" s="207">
        <f>CHI!O$3</f>
        <v>446.62069255072367</v>
      </c>
      <c r="P9" s="207">
        <f>CHI!P$3</f>
        <v>573.43204588280105</v>
      </c>
      <c r="Q9" s="207">
        <f>CHI!Q$3</f>
        <v>621.79999999999995</v>
      </c>
      <c r="R9" s="207">
        <f>CHI!R$3</f>
        <v>611.60779007393819</v>
      </c>
      <c r="S9" s="207">
        <f>CHI!S$3</f>
        <v>627.36107372583251</v>
      </c>
      <c r="T9" s="207">
        <f>CHI!T$3</f>
        <v>560.32563193615613</v>
      </c>
      <c r="U9" s="207">
        <f>CHI!U$3</f>
        <v>526.41828958509745</v>
      </c>
      <c r="V9" s="207">
        <f>CHI!V$3</f>
        <v>568.21028305469576</v>
      </c>
      <c r="W9" s="207">
        <f>CHI!W$3</f>
        <v>255.96962283690277</v>
      </c>
    </row>
    <row r="10" spans="1:23" ht="12" customHeight="1" x14ac:dyDescent="0.25">
      <c r="A10" s="14" t="s">
        <v>57</v>
      </c>
      <c r="B10" s="206">
        <f>CHI!B$5</f>
        <v>108.0505850474013</v>
      </c>
      <c r="C10" s="206">
        <f>CHI!C$5</f>
        <v>120.7603268850921</v>
      </c>
      <c r="D10" s="206">
        <f>CHI!D$5</f>
        <v>116.9143322616774</v>
      </c>
      <c r="E10" s="206">
        <f>CHI!E$5</f>
        <v>117.3769745642401</v>
      </c>
      <c r="F10" s="206">
        <f>CHI!F$5</f>
        <v>105.2529595236951</v>
      </c>
      <c r="G10" s="206">
        <f>CHI!G$5</f>
        <v>112.32609820379</v>
      </c>
      <c r="H10" s="206">
        <f>CHI!H$5</f>
        <v>113.3206810452358</v>
      </c>
      <c r="I10" s="206">
        <f>CHI!I$5</f>
        <v>116.48577602170801</v>
      </c>
      <c r="J10" s="206">
        <f>CHI!J$5</f>
        <v>112.3584697145547</v>
      </c>
      <c r="K10" s="206">
        <f>CHI!K$5</f>
        <v>30.216933344896141</v>
      </c>
      <c r="L10" s="206">
        <f>CHI!L$5</f>
        <v>51.948551736099461</v>
      </c>
      <c r="M10" s="206">
        <f>CHI!M$5</f>
        <v>125.8520881960356</v>
      </c>
      <c r="N10" s="206">
        <f>CHI!N$5</f>
        <v>117.4287863179087</v>
      </c>
      <c r="O10" s="206">
        <f>CHI!O$5</f>
        <v>103.3857578691628</v>
      </c>
      <c r="P10" s="206">
        <f>CHI!P$5</f>
        <v>163.40465922181579</v>
      </c>
      <c r="Q10" s="206">
        <f>CHI!Q$5</f>
        <v>219.31348039091819</v>
      </c>
      <c r="R10" s="206">
        <f>CHI!R$5</f>
        <v>210.19545219288611</v>
      </c>
      <c r="S10" s="206">
        <f>CHI!S$5</f>
        <v>216.2204534049043</v>
      </c>
      <c r="T10" s="206">
        <f>CHI!T$5</f>
        <v>162.9673188333889</v>
      </c>
      <c r="U10" s="206">
        <f>CHI!U$5</f>
        <v>173.86762886877241</v>
      </c>
      <c r="V10" s="206">
        <f>CHI!V$5</f>
        <v>158.9103351549291</v>
      </c>
      <c r="W10" s="206">
        <f>CHI!W$5</f>
        <v>71.449771384529811</v>
      </c>
    </row>
    <row r="11" spans="1:23" ht="12" customHeight="1" x14ac:dyDescent="0.25">
      <c r="A11" s="14" t="s">
        <v>47</v>
      </c>
      <c r="B11" s="206">
        <f>CHI!B$6</f>
        <v>123.7213243474374</v>
      </c>
      <c r="C11" s="206">
        <f>CHI!C$6</f>
        <v>168.74403599334781</v>
      </c>
      <c r="D11" s="206">
        <f>CHI!D$6</f>
        <v>154.44331197732279</v>
      </c>
      <c r="E11" s="206">
        <f>CHI!E$6</f>
        <v>156.13250022318999</v>
      </c>
      <c r="F11" s="206">
        <f>CHI!F$6</f>
        <v>114.67233671535691</v>
      </c>
      <c r="G11" s="206">
        <f>CHI!G$6</f>
        <v>138.15092878230811</v>
      </c>
      <c r="H11" s="206">
        <f>CHI!H$6</f>
        <v>141.6116428822705</v>
      </c>
      <c r="I11" s="206">
        <f>CHI!I$6</f>
        <v>152.88616001689471</v>
      </c>
      <c r="J11" s="206">
        <f>CHI!J$6</f>
        <v>128.3383409628469</v>
      </c>
      <c r="K11" s="206">
        <f>CHI!K$6</f>
        <v>180.96688581036861</v>
      </c>
      <c r="L11" s="206">
        <f>CHI!L$6</f>
        <v>140.94105239822059</v>
      </c>
      <c r="M11" s="206">
        <f>CHI!M$6</f>
        <v>141.312090908442</v>
      </c>
      <c r="N11" s="206">
        <f>CHI!N$6</f>
        <v>152.25826301945281</v>
      </c>
      <c r="O11" s="206">
        <f>CHI!O$6</f>
        <v>135.1968118529982</v>
      </c>
      <c r="P11" s="206">
        <f>CHI!P$6</f>
        <v>177.31838617703289</v>
      </c>
      <c r="Q11" s="206">
        <f>CHI!Q$6</f>
        <v>183.9865196090818</v>
      </c>
      <c r="R11" s="206">
        <f>CHI!R$6</f>
        <v>175.73215617709411</v>
      </c>
      <c r="S11" s="206">
        <f>CHI!S$6</f>
        <v>187.63337582739291</v>
      </c>
      <c r="T11" s="206">
        <f>CHI!T$6</f>
        <v>186.26758862515001</v>
      </c>
      <c r="U11" s="206">
        <f>CHI!U$6</f>
        <v>188.02906884502951</v>
      </c>
      <c r="V11" s="206">
        <f>CHI!V$6</f>
        <v>227.24963963437571</v>
      </c>
      <c r="W11" s="206">
        <f>CHI!W$6</f>
        <v>114.8805052217527</v>
      </c>
    </row>
    <row r="12" spans="1:23" ht="12" customHeight="1" x14ac:dyDescent="0.25">
      <c r="A12" s="14" t="s">
        <v>48</v>
      </c>
      <c r="B12" s="206">
        <f>CHI!B$7</f>
        <v>109.5000187821645</v>
      </c>
      <c r="C12" s="206">
        <f>CHI!C$7</f>
        <v>136.7153001024482</v>
      </c>
      <c r="D12" s="206">
        <f>CHI!D$7</f>
        <v>127.37544940934769</v>
      </c>
      <c r="E12" s="206">
        <f>CHI!E$7</f>
        <v>128.80977737207769</v>
      </c>
      <c r="F12" s="206">
        <f>CHI!F$7</f>
        <v>109.1576506955178</v>
      </c>
      <c r="G12" s="206">
        <f>CHI!G$7</f>
        <v>119.1810279552957</v>
      </c>
      <c r="H12" s="206">
        <f>CHI!H$7</f>
        <v>121.30075705437029</v>
      </c>
      <c r="I12" s="206">
        <f>CHI!I$7</f>
        <v>134.87846821180159</v>
      </c>
      <c r="J12" s="206">
        <f>CHI!J$7</f>
        <v>121.3667840797451</v>
      </c>
      <c r="K12" s="206">
        <f>CHI!K$7</f>
        <v>119.5488033679586</v>
      </c>
      <c r="L12" s="206">
        <f>CHI!L$7</f>
        <v>186.31639788297429</v>
      </c>
      <c r="M12" s="206">
        <f>CHI!M$7</f>
        <v>193.92324093816629</v>
      </c>
      <c r="N12" s="206">
        <f>CHI!N$7</f>
        <v>207.26533963515411</v>
      </c>
      <c r="O12" s="206">
        <f>CHI!O$7</f>
        <v>208.03812282856271</v>
      </c>
      <c r="P12" s="206">
        <f>CHI!P$7</f>
        <v>232.70900048395231</v>
      </c>
      <c r="Q12" s="206">
        <f>CHI!Q$7</f>
        <v>218.5</v>
      </c>
      <c r="R12" s="206">
        <f>CHI!R$7</f>
        <v>225.68018170395791</v>
      </c>
      <c r="S12" s="206">
        <f>CHI!S$7</f>
        <v>223.50724449353521</v>
      </c>
      <c r="T12" s="206">
        <f>CHI!T$7</f>
        <v>211.09072447761719</v>
      </c>
      <c r="U12" s="206">
        <f>CHI!U$7</f>
        <v>164.5215918712955</v>
      </c>
      <c r="V12" s="206">
        <f>CHI!V$7</f>
        <v>182.05030826539101</v>
      </c>
      <c r="W12" s="206">
        <f>CHI!W$7</f>
        <v>69.639346230620291</v>
      </c>
    </row>
    <row r="13" spans="1:23" ht="12" customHeight="1" x14ac:dyDescent="0.25">
      <c r="A13" s="13" t="s">
        <v>22</v>
      </c>
      <c r="B13" s="207">
        <f>NMM!B$3</f>
        <v>146.68870440629578</v>
      </c>
      <c r="C13" s="207">
        <f>NMM!C$3</f>
        <v>216.7308439608577</v>
      </c>
      <c r="D13" s="207">
        <f>NMM!D$3</f>
        <v>309.36483478856366</v>
      </c>
      <c r="E13" s="207">
        <f>NMM!E$3</f>
        <v>270.80480754602155</v>
      </c>
      <c r="F13" s="207">
        <f>NMM!F$3</f>
        <v>315.55899021123139</v>
      </c>
      <c r="G13" s="207">
        <f>NMM!G$3</f>
        <v>371.62673774116359</v>
      </c>
      <c r="H13" s="207">
        <f>NMM!H$3</f>
        <v>478.32071576049555</v>
      </c>
      <c r="I13" s="207">
        <f>NMM!I$3</f>
        <v>611.89394522727866</v>
      </c>
      <c r="J13" s="207">
        <f>NMM!J$3</f>
        <v>498.52634605707732</v>
      </c>
      <c r="K13" s="207">
        <f>NMM!K$3</f>
        <v>421.91003523543668</v>
      </c>
      <c r="L13" s="207">
        <f>NMM!L$3</f>
        <v>323.90040459217789</v>
      </c>
      <c r="M13" s="207">
        <f>NMM!M$3</f>
        <v>357.9957356076759</v>
      </c>
      <c r="N13" s="207">
        <f>NMM!N$3</f>
        <v>331.47717344393106</v>
      </c>
      <c r="O13" s="207">
        <f>NMM!O$3</f>
        <v>280.25317252889124</v>
      </c>
      <c r="P13" s="207">
        <f>NMM!P$3</f>
        <v>319.92339137329196</v>
      </c>
      <c r="Q13" s="207">
        <f>NMM!Q$3</f>
        <v>358.5</v>
      </c>
      <c r="R13" s="207">
        <f>NMM!R$3</f>
        <v>363.98782196878182</v>
      </c>
      <c r="S13" s="207">
        <f>NMM!S$3</f>
        <v>351.6897630340552</v>
      </c>
      <c r="T13" s="207">
        <f>NMM!T$3</f>
        <v>390.38423855923907</v>
      </c>
      <c r="U13" s="207">
        <f>NMM!U$3</f>
        <v>418.54360711261643</v>
      </c>
      <c r="V13" s="207">
        <f>NMM!V$3</f>
        <v>416.70370160879781</v>
      </c>
      <c r="W13" s="207">
        <f>NMM!W$3</f>
        <v>323.8079514925933</v>
      </c>
    </row>
    <row r="14" spans="1:23" ht="12" customHeight="1" x14ac:dyDescent="0.25">
      <c r="A14" s="14" t="s">
        <v>49</v>
      </c>
      <c r="B14" s="206">
        <f>NMM!B$4</f>
        <v>94.854704770648965</v>
      </c>
      <c r="C14" s="206">
        <f>NMM!C$4</f>
        <v>128.6573129777733</v>
      </c>
      <c r="D14" s="206">
        <f>NMM!D$4</f>
        <v>174.57796710150211</v>
      </c>
      <c r="E14" s="206">
        <f>NMM!E$4</f>
        <v>148.12685339704339</v>
      </c>
      <c r="F14" s="206">
        <f>NMM!F$4</f>
        <v>209.40845727298071</v>
      </c>
      <c r="G14" s="206">
        <f>NMM!G$4</f>
        <v>271.45153147000019</v>
      </c>
      <c r="H14" s="206">
        <f>NMM!H$4</f>
        <v>340.92105778806291</v>
      </c>
      <c r="I14" s="206">
        <f>NMM!I$4</f>
        <v>425.3092541333985</v>
      </c>
      <c r="J14" s="206">
        <f>NMM!J$4</f>
        <v>295.03198096373859</v>
      </c>
      <c r="K14" s="206">
        <f>NMM!K$4</f>
        <v>262.59093253601191</v>
      </c>
      <c r="L14" s="206">
        <f>NMM!L$4</f>
        <v>135.123154371255</v>
      </c>
      <c r="M14" s="206">
        <f>NMM!M$4</f>
        <v>158.55438311325381</v>
      </c>
      <c r="N14" s="206">
        <f>NMM!N$4</f>
        <v>138.14619015009211</v>
      </c>
      <c r="O14" s="206">
        <f>NMM!O$4</f>
        <v>100.9270032129828</v>
      </c>
      <c r="P14" s="206">
        <f>NMM!P$4</f>
        <v>159.69321272551261</v>
      </c>
      <c r="Q14" s="206">
        <f>NMM!Q$4</f>
        <v>135.33648899368981</v>
      </c>
      <c r="R14" s="206">
        <f>NMM!R$4</f>
        <v>123.4209581492163</v>
      </c>
      <c r="S14" s="206">
        <f>NMM!S$4</f>
        <v>116.8806573171353</v>
      </c>
      <c r="T14" s="206">
        <f>NMM!T$4</f>
        <v>141.18321658753831</v>
      </c>
      <c r="U14" s="206">
        <f>NMM!U$4</f>
        <v>163.02748555108661</v>
      </c>
      <c r="V14" s="206">
        <f>NMM!V$4</f>
        <v>161.46974618997459</v>
      </c>
      <c r="W14" s="206">
        <f>NMM!W$4</f>
        <v>158.41424742879531</v>
      </c>
    </row>
    <row r="15" spans="1:23" ht="12" customHeight="1" x14ac:dyDescent="0.25">
      <c r="A15" s="14" t="s">
        <v>50</v>
      </c>
      <c r="B15" s="206">
        <f>NMM!B$5</f>
        <v>27.121916890317362</v>
      </c>
      <c r="C15" s="206">
        <f>NMM!C$5</f>
        <v>51.53064534861349</v>
      </c>
      <c r="D15" s="206">
        <f>NMM!D$5</f>
        <v>95.69257537686164</v>
      </c>
      <c r="E15" s="206">
        <f>NMM!E$5</f>
        <v>90.000639899970707</v>
      </c>
      <c r="F15" s="206">
        <f>NMM!F$5</f>
        <v>62.780530070060117</v>
      </c>
      <c r="G15" s="206">
        <f>NMM!G$5</f>
        <v>48.617098889419204</v>
      </c>
      <c r="H15" s="206">
        <f>NMM!H$5</f>
        <v>64.7575935279324</v>
      </c>
      <c r="I15" s="206">
        <f>NMM!I$5</f>
        <v>93.983929246455347</v>
      </c>
      <c r="J15" s="206">
        <f>NMM!J$5</f>
        <v>107.9881035788964</v>
      </c>
      <c r="K15" s="206">
        <f>NMM!K$5</f>
        <v>86.420117160011202</v>
      </c>
      <c r="L15" s="206">
        <f>NMM!L$5</f>
        <v>113.3243667886569</v>
      </c>
      <c r="M15" s="206">
        <f>NMM!M$5</f>
        <v>102.233197568647</v>
      </c>
      <c r="N15" s="206">
        <f>NMM!N$5</f>
        <v>96.94091860831972</v>
      </c>
      <c r="O15" s="206">
        <f>NMM!O$5</f>
        <v>104.2086044394957</v>
      </c>
      <c r="P15" s="206">
        <f>NMM!P$5</f>
        <v>74.998660768565585</v>
      </c>
      <c r="Q15" s="206">
        <f>NMM!Q$5</f>
        <v>127.0829159948867</v>
      </c>
      <c r="R15" s="206">
        <f>NMM!R$5</f>
        <v>110.7634723428005</v>
      </c>
      <c r="S15" s="206">
        <f>NMM!S$5</f>
        <v>107.2445794058829</v>
      </c>
      <c r="T15" s="206">
        <f>NMM!T$5</f>
        <v>112.726017595112</v>
      </c>
      <c r="U15" s="206">
        <f>NMM!U$5</f>
        <v>110.72428247657309</v>
      </c>
      <c r="V15" s="206">
        <f>NMM!V$5</f>
        <v>112.9140411474034</v>
      </c>
      <c r="W15" s="206">
        <f>NMM!W$5</f>
        <v>25.715967065429911</v>
      </c>
    </row>
    <row r="16" spans="1:23" ht="12" customHeight="1" x14ac:dyDescent="0.25">
      <c r="A16" s="14" t="s">
        <v>58</v>
      </c>
      <c r="B16" s="206">
        <f>NMM!B$6</f>
        <v>24.712082745329461</v>
      </c>
      <c r="C16" s="206">
        <f>NMM!C$6</f>
        <v>36.542885634470913</v>
      </c>
      <c r="D16" s="206">
        <f>NMM!D$6</f>
        <v>39.094292310199947</v>
      </c>
      <c r="E16" s="206">
        <f>NMM!E$6</f>
        <v>32.677314249007452</v>
      </c>
      <c r="F16" s="206">
        <f>NMM!F$6</f>
        <v>43.370002868190582</v>
      </c>
      <c r="G16" s="206">
        <f>NMM!G$6</f>
        <v>51.5581073817442</v>
      </c>
      <c r="H16" s="206">
        <f>NMM!H$6</f>
        <v>72.642064444500235</v>
      </c>
      <c r="I16" s="206">
        <f>NMM!I$6</f>
        <v>92.60076184742482</v>
      </c>
      <c r="J16" s="206">
        <f>NMM!J$6</f>
        <v>95.506261514442315</v>
      </c>
      <c r="K16" s="206">
        <f>NMM!K$6</f>
        <v>72.898985539413573</v>
      </c>
      <c r="L16" s="206">
        <f>NMM!L$6</f>
        <v>75.452883432265978</v>
      </c>
      <c r="M16" s="206">
        <f>NMM!M$6</f>
        <v>97.208154925775091</v>
      </c>
      <c r="N16" s="206">
        <f>NMM!N$6</f>
        <v>96.390064685519235</v>
      </c>
      <c r="O16" s="206">
        <f>NMM!O$6</f>
        <v>75.117564876412743</v>
      </c>
      <c r="P16" s="206">
        <f>NMM!P$6</f>
        <v>85.23151787921374</v>
      </c>
      <c r="Q16" s="206">
        <f>NMM!Q$6</f>
        <v>96.080595011423497</v>
      </c>
      <c r="R16" s="206">
        <f>NMM!R$6</f>
        <v>129.803391476765</v>
      </c>
      <c r="S16" s="206">
        <f>NMM!S$6</f>
        <v>127.564526311037</v>
      </c>
      <c r="T16" s="206">
        <f>NMM!T$6</f>
        <v>136.47500437658871</v>
      </c>
      <c r="U16" s="206">
        <f>NMM!U$6</f>
        <v>144.79183908495671</v>
      </c>
      <c r="V16" s="206">
        <f>NMM!V$6</f>
        <v>142.31991427141989</v>
      </c>
      <c r="W16" s="206">
        <f>NMM!W$6</f>
        <v>139.67773699836809</v>
      </c>
    </row>
    <row r="17" spans="1:23" ht="12" customHeight="1" x14ac:dyDescent="0.25">
      <c r="A17" s="13" t="s">
        <v>23</v>
      </c>
      <c r="B17" s="207">
        <f>PPA!B$3</f>
        <v>79.260734006986979</v>
      </c>
      <c r="C17" s="207">
        <f>PPA!C$3</f>
        <v>104.74440951001517</v>
      </c>
      <c r="D17" s="207">
        <f>PPA!D$3</f>
        <v>140.55812360897107</v>
      </c>
      <c r="E17" s="207">
        <f>PPA!E$3</f>
        <v>157.88495021721863</v>
      </c>
      <c r="F17" s="207">
        <f>PPA!F$3</f>
        <v>142.48454404945903</v>
      </c>
      <c r="G17" s="207">
        <f>PPA!G$3</f>
        <v>167.48947511887815</v>
      </c>
      <c r="H17" s="207">
        <f>PPA!H$3</f>
        <v>167.89974764854327</v>
      </c>
      <c r="I17" s="207">
        <f>PPA!I$3</f>
        <v>186.08351941685277</v>
      </c>
      <c r="J17" s="207">
        <f>PPA!J$3</f>
        <v>223.9235137660844</v>
      </c>
      <c r="K17" s="207">
        <f>PPA!K$3</f>
        <v>232.91996522216633</v>
      </c>
      <c r="L17" s="207">
        <f>PPA!L$3</f>
        <v>232.10217935786571</v>
      </c>
      <c r="M17" s="207">
        <f>PPA!M$3</f>
        <v>269.18976545842207</v>
      </c>
      <c r="N17" s="207">
        <f>PPA!N$3</f>
        <v>260.73958673249194</v>
      </c>
      <c r="O17" s="207">
        <f>PPA!O$3</f>
        <v>258.84057058286362</v>
      </c>
      <c r="P17" s="207">
        <f>PPA!P$3</f>
        <v>242.07914165388138</v>
      </c>
      <c r="Q17" s="207">
        <f>PPA!Q$3</f>
        <v>259.19999999999993</v>
      </c>
      <c r="R17" s="207">
        <f>PPA!R$3</f>
        <v>267.53008263664037</v>
      </c>
      <c r="S17" s="207">
        <f>PPA!S$3</f>
        <v>264.25462004696624</v>
      </c>
      <c r="T17" s="207">
        <f>PPA!T$3</f>
        <v>279.49480734631351</v>
      </c>
      <c r="U17" s="207">
        <f>PPA!U$3</f>
        <v>283.23454699407284</v>
      </c>
      <c r="V17" s="207">
        <f>PPA!V$3</f>
        <v>244.26901104583982</v>
      </c>
      <c r="W17" s="207">
        <f>PPA!W$3</f>
        <v>250.86673970793493</v>
      </c>
    </row>
    <row r="18" spans="1:23" ht="12" customHeight="1" x14ac:dyDescent="0.25">
      <c r="A18" s="14" t="s">
        <v>52</v>
      </c>
      <c r="B18" s="206">
        <f>PPA!B$5</f>
        <v>3.0821065589288361</v>
      </c>
      <c r="C18" s="206">
        <f>PPA!C$5</f>
        <v>1.841835911403733</v>
      </c>
      <c r="D18" s="206">
        <f>PPA!D$5</f>
        <v>6.4448871507087953</v>
      </c>
      <c r="E18" s="206">
        <f>PPA!E$5</f>
        <v>10.728480714739931</v>
      </c>
      <c r="F18" s="206">
        <f>PPA!F$5</f>
        <v>4.8815549606093178</v>
      </c>
      <c r="G18" s="206">
        <f>PPA!G$5</f>
        <v>5.5421976238093231</v>
      </c>
      <c r="H18" s="206">
        <f>PPA!H$5</f>
        <v>5.8084775245490867</v>
      </c>
      <c r="I18" s="206">
        <f>PPA!I$5</f>
        <v>5.2133638428434761</v>
      </c>
      <c r="J18" s="206">
        <f>PPA!J$5</f>
        <v>6.0507425003348008</v>
      </c>
      <c r="K18" s="206">
        <f>PPA!K$5</f>
        <v>9.9657728486397108</v>
      </c>
      <c r="L18" s="206">
        <f>PPA!L$5</f>
        <v>8.9858949967241148</v>
      </c>
      <c r="M18" s="206">
        <f>PPA!M$5</f>
        <v>9.3060873677703757</v>
      </c>
      <c r="N18" s="206">
        <f>PPA!N$5</f>
        <v>8.8646452433666223</v>
      </c>
      <c r="O18" s="206">
        <f>PPA!O$5</f>
        <v>8.150594090541512</v>
      </c>
      <c r="P18" s="206">
        <f>PPA!P$5</f>
        <v>7.0744574209395941</v>
      </c>
      <c r="Q18" s="206">
        <f>PPA!Q$5</f>
        <v>13.258969356169951</v>
      </c>
      <c r="R18" s="206">
        <f>PPA!R$5</f>
        <v>10.46101866080698</v>
      </c>
      <c r="S18" s="206">
        <f>PPA!S$5</f>
        <v>11.192813438584061</v>
      </c>
      <c r="T18" s="206">
        <f>PPA!T$5</f>
        <v>12.107237770452031</v>
      </c>
      <c r="U18" s="206">
        <f>PPA!U$5</f>
        <v>11.219109015463349</v>
      </c>
      <c r="V18" s="206">
        <f>PPA!V$5</f>
        <v>8.7717508304806096</v>
      </c>
      <c r="W18" s="206">
        <f>PPA!W$5</f>
        <v>9.3038618289704136</v>
      </c>
    </row>
    <row r="19" spans="1:23" ht="12" customHeight="1" x14ac:dyDescent="0.25">
      <c r="A19" s="14" t="s">
        <v>59</v>
      </c>
      <c r="B19" s="206">
        <f>PPA!B$6</f>
        <v>33.355292486937209</v>
      </c>
      <c r="C19" s="206">
        <f>PPA!C$6</f>
        <v>52.914938031437259</v>
      </c>
      <c r="D19" s="206">
        <f>PPA!D$6</f>
        <v>82.067353903905143</v>
      </c>
      <c r="E19" s="206">
        <f>PPA!E$6</f>
        <v>89.68229062254899</v>
      </c>
      <c r="F19" s="206">
        <f>PPA!F$6</f>
        <v>82.219166317082582</v>
      </c>
      <c r="G19" s="206">
        <f>PPA!G$6</f>
        <v>93.34625378001293</v>
      </c>
      <c r="H19" s="206">
        <f>PPA!H$6</f>
        <v>93.698290082700296</v>
      </c>
      <c r="I19" s="206">
        <f>PPA!I$6</f>
        <v>99.506740877261237</v>
      </c>
      <c r="J19" s="206">
        <f>PPA!J$6</f>
        <v>100.4596928865293</v>
      </c>
      <c r="K19" s="206">
        <f>PPA!K$6</f>
        <v>121.7095120092745</v>
      </c>
      <c r="L19" s="206">
        <f>PPA!L$6</f>
        <v>122.1382366033983</v>
      </c>
      <c r="M19" s="206">
        <f>PPA!M$6</f>
        <v>142.93271860237891</v>
      </c>
      <c r="N19" s="206">
        <f>PPA!N$6</f>
        <v>140.71587665686391</v>
      </c>
      <c r="O19" s="206">
        <f>PPA!O$6</f>
        <v>139.7433085660906</v>
      </c>
      <c r="P19" s="206">
        <f>PPA!P$6</f>
        <v>124.2104875423521</v>
      </c>
      <c r="Q19" s="206">
        <f>PPA!Q$6</f>
        <v>136.34103064383001</v>
      </c>
      <c r="R19" s="206">
        <f>PPA!R$6</f>
        <v>139.63804865664341</v>
      </c>
      <c r="S19" s="206">
        <f>PPA!S$6</f>
        <v>139.45181189904369</v>
      </c>
      <c r="T19" s="206">
        <f>PPA!T$6</f>
        <v>144.56305098740819</v>
      </c>
      <c r="U19" s="206">
        <f>PPA!U$6</f>
        <v>133.31941765684829</v>
      </c>
      <c r="V19" s="206">
        <f>PPA!V$6</f>
        <v>121.241096927626</v>
      </c>
      <c r="W19" s="206">
        <f>PPA!W$6</f>
        <v>119.76906437433441</v>
      </c>
    </row>
    <row r="20" spans="1:23" ht="12" customHeight="1" x14ac:dyDescent="0.25">
      <c r="A20" s="14" t="s">
        <v>60</v>
      </c>
      <c r="B20" s="206">
        <f>PPA!B$7</f>
        <v>42.823334961120928</v>
      </c>
      <c r="C20" s="206">
        <f>PPA!C$7</f>
        <v>49.987635567174181</v>
      </c>
      <c r="D20" s="206">
        <f>PPA!D$7</f>
        <v>52.045882554357142</v>
      </c>
      <c r="E20" s="206">
        <f>PPA!E$7</f>
        <v>57.47417887992971</v>
      </c>
      <c r="F20" s="206">
        <f>PPA!F$7</f>
        <v>55.383822771767129</v>
      </c>
      <c r="G20" s="206">
        <f>PPA!G$7</f>
        <v>68.601023715055888</v>
      </c>
      <c r="H20" s="206">
        <f>PPA!H$7</f>
        <v>68.392980041293882</v>
      </c>
      <c r="I20" s="206">
        <f>PPA!I$7</f>
        <v>81.363414696748052</v>
      </c>
      <c r="J20" s="206">
        <f>PPA!J$7</f>
        <v>117.41307837922029</v>
      </c>
      <c r="K20" s="206">
        <f>PPA!K$7</f>
        <v>101.2446803642521</v>
      </c>
      <c r="L20" s="206">
        <f>PPA!L$7</f>
        <v>100.9780477577433</v>
      </c>
      <c r="M20" s="206">
        <f>PPA!M$7</f>
        <v>116.9509594882728</v>
      </c>
      <c r="N20" s="206">
        <f>PPA!N$7</f>
        <v>111.15906483226139</v>
      </c>
      <c r="O20" s="206">
        <f>PPA!O$7</f>
        <v>110.9466679262315</v>
      </c>
      <c r="P20" s="206">
        <f>PPA!P$7</f>
        <v>110.7941966905897</v>
      </c>
      <c r="Q20" s="206">
        <f>PPA!Q$7</f>
        <v>109.6</v>
      </c>
      <c r="R20" s="206">
        <f>PPA!R$7</f>
        <v>117.43101531919</v>
      </c>
      <c r="S20" s="206">
        <f>PPA!S$7</f>
        <v>113.60999470933849</v>
      </c>
      <c r="T20" s="206">
        <f>PPA!T$7</f>
        <v>122.8245185884533</v>
      </c>
      <c r="U20" s="206">
        <f>PPA!U$7</f>
        <v>138.69602032176121</v>
      </c>
      <c r="V20" s="206">
        <f>PPA!V$7</f>
        <v>114.2561632877332</v>
      </c>
      <c r="W20" s="206">
        <f>PPA!W$7</f>
        <v>121.79381350463009</v>
      </c>
    </row>
    <row r="21" spans="1:23" ht="12" customHeight="1" x14ac:dyDescent="0.25">
      <c r="A21" s="15" t="s">
        <v>61</v>
      </c>
      <c r="B21" s="208">
        <f>FBT!B$3</f>
        <v>632.20765561023256</v>
      </c>
      <c r="C21" s="208">
        <f>FBT!C$3</f>
        <v>747.16501218779808</v>
      </c>
      <c r="D21" s="208">
        <f>FBT!D$3</f>
        <v>741.48262283855513</v>
      </c>
      <c r="E21" s="208">
        <f>FBT!E$3</f>
        <v>939.53378298426219</v>
      </c>
      <c r="F21" s="208">
        <f>FBT!F$3</f>
        <v>821.41937145801126</v>
      </c>
      <c r="G21" s="208">
        <f>FBT!G$3</f>
        <v>916.64899900051466</v>
      </c>
      <c r="H21" s="208">
        <f>FBT!H$3</f>
        <v>1008.4021564579029</v>
      </c>
      <c r="I21" s="208">
        <f>FBT!I$3</f>
        <v>1078.642745309412</v>
      </c>
      <c r="J21" s="208">
        <f>FBT!J$3</f>
        <v>1122.253372630772</v>
      </c>
      <c r="K21" s="208">
        <f>FBT!K$3</f>
        <v>1246.625177321192</v>
      </c>
      <c r="L21" s="208">
        <f>FBT!L$3</f>
        <v>1050.6930199349481</v>
      </c>
      <c r="M21" s="208">
        <f>FBT!M$3</f>
        <v>1136.0341151385931</v>
      </c>
      <c r="N21" s="208">
        <f>FBT!N$3</f>
        <v>1478.647143654144</v>
      </c>
      <c r="O21" s="208">
        <f>FBT!O$3</f>
        <v>1274.679598198823</v>
      </c>
      <c r="P21" s="208">
        <f>FBT!P$3</f>
        <v>1149.644243541296</v>
      </c>
      <c r="Q21" s="208">
        <f>FBT!Q$3</f>
        <v>1091.3</v>
      </c>
      <c r="R21" s="208">
        <f>FBT!R$3</f>
        <v>1044.314502488764</v>
      </c>
      <c r="S21" s="208">
        <f>FBT!S$3</f>
        <v>800.09653136805377</v>
      </c>
      <c r="T21" s="208">
        <f>FBT!T$3</f>
        <v>1101.5907511979619</v>
      </c>
      <c r="U21" s="208">
        <f>FBT!U$3</f>
        <v>1082.4724809483489</v>
      </c>
      <c r="V21" s="208">
        <f>FBT!V$3</f>
        <v>1153.954927802064</v>
      </c>
      <c r="W21" s="208">
        <f>FBT!W$3</f>
        <v>1047.741974215432</v>
      </c>
    </row>
    <row r="22" spans="1:23" ht="12" customHeight="1" x14ac:dyDescent="0.25">
      <c r="A22" s="12" t="s">
        <v>62</v>
      </c>
      <c r="B22" s="206">
        <f>TRE!B$3</f>
        <v>66.301040531910886</v>
      </c>
      <c r="C22" s="206">
        <f>TRE!C$3</f>
        <v>55.4633129614583</v>
      </c>
      <c r="D22" s="206">
        <f>TRE!D$3</f>
        <v>76.870398904297218</v>
      </c>
      <c r="E22" s="206">
        <f>TRE!E$3</f>
        <v>91.113477694947349</v>
      </c>
      <c r="F22" s="206">
        <f>TRE!F$3</f>
        <v>91.76970633693972</v>
      </c>
      <c r="G22" s="206">
        <f>TRE!G$3</f>
        <v>104.7944998031317</v>
      </c>
      <c r="H22" s="206">
        <f>TRE!H$3</f>
        <v>119.5801789401239</v>
      </c>
      <c r="I22" s="206">
        <f>TRE!I$3</f>
        <v>136.67513667513671</v>
      </c>
      <c r="J22" s="206">
        <f>TRE!J$3</f>
        <v>142.81264227350059</v>
      </c>
      <c r="K22" s="206">
        <f>TRE!K$3</f>
        <v>132.13288793300691</v>
      </c>
      <c r="L22" s="206">
        <f>TRE!L$3</f>
        <v>202.29608894228039</v>
      </c>
      <c r="M22" s="206">
        <f>TRE!M$3</f>
        <v>184.2217484008529</v>
      </c>
      <c r="N22" s="206">
        <f>TRE!N$3</f>
        <v>194.52836345645741</v>
      </c>
      <c r="O22" s="206">
        <f>TRE!O$3</f>
        <v>200.16584270134669</v>
      </c>
      <c r="P22" s="206">
        <f>TRE!P$3</f>
        <v>254.95021468949821</v>
      </c>
      <c r="Q22" s="206">
        <f>TRE!Q$3</f>
        <v>287.7</v>
      </c>
      <c r="R22" s="206">
        <f>TRE!R$3</f>
        <v>295.65553568839698</v>
      </c>
      <c r="S22" s="206">
        <f>TRE!S$3</f>
        <v>322.35907812543508</v>
      </c>
      <c r="T22" s="206">
        <f>TRE!T$3</f>
        <v>303.54311772983948</v>
      </c>
      <c r="U22" s="206">
        <f>TRE!U$3</f>
        <v>315.91871295512283</v>
      </c>
      <c r="V22" s="206">
        <f>TRE!V$3</f>
        <v>367.09034640464779</v>
      </c>
      <c r="W22" s="206">
        <f>TRE!W$3</f>
        <v>358.70266700685892</v>
      </c>
    </row>
    <row r="23" spans="1:23" ht="12" customHeight="1" x14ac:dyDescent="0.25">
      <c r="A23" s="12" t="s">
        <v>63</v>
      </c>
      <c r="B23" s="206">
        <f>MAE!B$3</f>
        <v>484.39202133653879</v>
      </c>
      <c r="C23" s="206">
        <f>MAE!C$3</f>
        <v>646.30656728017811</v>
      </c>
      <c r="D23" s="206">
        <f>MAE!D$3</f>
        <v>749.3579866461223</v>
      </c>
      <c r="E23" s="206">
        <f>MAE!E$3</f>
        <v>811.4001724225368</v>
      </c>
      <c r="F23" s="206">
        <f>MAE!F$3</f>
        <v>748.0036063884595</v>
      </c>
      <c r="G23" s="206">
        <f>MAE!G$3</f>
        <v>848.95659811612188</v>
      </c>
      <c r="H23" s="206">
        <f>MAE!H$3</f>
        <v>979.43909153475556</v>
      </c>
      <c r="I23" s="206">
        <f>MAE!I$3</f>
        <v>1148.5844819178151</v>
      </c>
      <c r="J23" s="206">
        <f>MAE!J$3</f>
        <v>1210.193372151535</v>
      </c>
      <c r="K23" s="206">
        <f>MAE!K$3</f>
        <v>1088.6377156454489</v>
      </c>
      <c r="L23" s="206">
        <f>MAE!L$3</f>
        <v>1041.286535126987</v>
      </c>
      <c r="M23" s="206">
        <f>MAE!M$3</f>
        <v>1107.889125799574</v>
      </c>
      <c r="N23" s="206">
        <f>MAE!N$3</f>
        <v>1189.275676586069</v>
      </c>
      <c r="O23" s="206">
        <f>MAE!O$3</f>
        <v>1166.14709617827</v>
      </c>
      <c r="P23" s="206">
        <f>MAE!P$3</f>
        <v>1305.332742980117</v>
      </c>
      <c r="Q23" s="206">
        <f>MAE!Q$3</f>
        <v>1426.6</v>
      </c>
      <c r="R23" s="206">
        <f>MAE!R$3</f>
        <v>1637.655245735273</v>
      </c>
      <c r="S23" s="206">
        <f>MAE!S$3</f>
        <v>1848.11160511245</v>
      </c>
      <c r="T23" s="206">
        <f>MAE!T$3</f>
        <v>1850.65108573668</v>
      </c>
      <c r="U23" s="206">
        <f>MAE!U$3</f>
        <v>1871.972904318374</v>
      </c>
      <c r="V23" s="206">
        <f>MAE!V$3</f>
        <v>1592.394773628967</v>
      </c>
      <c r="W23" s="206">
        <f>MAE!W$3</f>
        <v>1560.5066862777469</v>
      </c>
    </row>
    <row r="24" spans="1:23" ht="12" customHeight="1" x14ac:dyDescent="0.25">
      <c r="A24" s="12" t="s">
        <v>64</v>
      </c>
      <c r="B24" s="206">
        <f>TEL!B$3</f>
        <v>479.32083693324819</v>
      </c>
      <c r="C24" s="206">
        <f>TEL!C$3</f>
        <v>615.57211997032539</v>
      </c>
      <c r="D24" s="206">
        <f>TEL!D$3</f>
        <v>698.16812189693553</v>
      </c>
      <c r="E24" s="206">
        <f>TEL!E$3</f>
        <v>787.22720895244856</v>
      </c>
      <c r="F24" s="206">
        <f>TEL!F$3</f>
        <v>745.26661514683155</v>
      </c>
      <c r="G24" s="206">
        <f>TEL!G$3</f>
        <v>799.58809098343272</v>
      </c>
      <c r="H24" s="206">
        <f>TEL!H$3</f>
        <v>793.32989217710474</v>
      </c>
      <c r="I24" s="206">
        <f>TEL!I$3</f>
        <v>862.27252893919569</v>
      </c>
      <c r="J24" s="206">
        <f>TEL!J$3</f>
        <v>699.20686267462202</v>
      </c>
      <c r="K24" s="206">
        <f>TEL!K$3</f>
        <v>808.8134352262847</v>
      </c>
      <c r="L24" s="206">
        <f>TEL!L$3</f>
        <v>628.08119043031843</v>
      </c>
      <c r="M24" s="206">
        <f>TEL!M$3</f>
        <v>889.44562899786786</v>
      </c>
      <c r="N24" s="206">
        <f>TEL!N$3</f>
        <v>873.79867156496391</v>
      </c>
      <c r="O24" s="206">
        <f>TEL!O$3</f>
        <v>717.84698386707396</v>
      </c>
      <c r="P24" s="206">
        <f>TEL!P$3</f>
        <v>721.70680725310706</v>
      </c>
      <c r="Q24" s="206">
        <f>TEL!Q$3</f>
        <v>662.3</v>
      </c>
      <c r="R24" s="206">
        <f>TEL!R$3</f>
        <v>692.02145653119408</v>
      </c>
      <c r="S24" s="206">
        <f>TEL!S$3</f>
        <v>663.37469949970762</v>
      </c>
      <c r="T24" s="206">
        <f>TEL!T$3</f>
        <v>654.73751714555465</v>
      </c>
      <c r="U24" s="206">
        <f>TEL!U$3</f>
        <v>678.15410668924642</v>
      </c>
      <c r="V24" s="206">
        <f>TEL!V$3</f>
        <v>581.78527275224837</v>
      </c>
      <c r="W24" s="206">
        <f>TEL!W$3</f>
        <v>415.65984781401488</v>
      </c>
    </row>
    <row r="25" spans="1:23" ht="12" customHeight="1" x14ac:dyDescent="0.25">
      <c r="A25" s="12" t="s">
        <v>65</v>
      </c>
      <c r="B25" s="206">
        <f>WWP!B$3</f>
        <v>47.518876075278918</v>
      </c>
      <c r="C25" s="206">
        <f>WWP!C$3</f>
        <v>57.582930017310211</v>
      </c>
      <c r="D25" s="206">
        <f>WWP!D$3</f>
        <v>55.127546652970388</v>
      </c>
      <c r="E25" s="206">
        <f>WWP!E$3</f>
        <v>86.887435130246644</v>
      </c>
      <c r="F25" s="206">
        <f>WWP!F$3</f>
        <v>107.8696548171046</v>
      </c>
      <c r="G25" s="206">
        <f>WWP!G$3</f>
        <v>116.9094708786383</v>
      </c>
      <c r="H25" s="206">
        <f>WWP!H$3</f>
        <v>120.15370497820599</v>
      </c>
      <c r="I25" s="206">
        <f>WWP!I$3</f>
        <v>129.23179589846259</v>
      </c>
      <c r="J25" s="206">
        <f>WWP!J$3</f>
        <v>107.7085280233868</v>
      </c>
      <c r="K25" s="206">
        <f>WWP!K$3</f>
        <v>103.53269573971539</v>
      </c>
      <c r="L25" s="206">
        <f>WWP!L$3</f>
        <v>107.2112605822954</v>
      </c>
      <c r="M25" s="206">
        <f>WWP!M$3</f>
        <v>117.91044776119401</v>
      </c>
      <c r="N25" s="206">
        <f>WWP!N$3</f>
        <v>113.79067148075239</v>
      </c>
      <c r="O25" s="206">
        <f>WWP!O$3</f>
        <v>93.627651646356185</v>
      </c>
      <c r="P25" s="206">
        <f>WWP!P$3</f>
        <v>109.55857367917049</v>
      </c>
      <c r="Q25" s="206">
        <f>WWP!Q$3</f>
        <v>134.30000000000001</v>
      </c>
      <c r="R25" s="206">
        <f>WWP!R$3</f>
        <v>130.09230174455129</v>
      </c>
      <c r="S25" s="206">
        <f>WWP!S$3</f>
        <v>138.6710229540455</v>
      </c>
      <c r="T25" s="206">
        <f>WWP!T$3</f>
        <v>117.21324616563049</v>
      </c>
      <c r="U25" s="206">
        <f>WWP!U$3</f>
        <v>110.7535986452159</v>
      </c>
      <c r="V25" s="206">
        <f>WWP!V$3</f>
        <v>103.75170697415091</v>
      </c>
      <c r="W25" s="206">
        <f>WWP!W$3</f>
        <v>124.1951702712032</v>
      </c>
    </row>
    <row r="26" spans="1:23" ht="12" customHeight="1" x14ac:dyDescent="0.25">
      <c r="A26" s="16" t="s">
        <v>66</v>
      </c>
      <c r="B26" s="209">
        <f>OIS!B$3</f>
        <v>1797.077495210548</v>
      </c>
      <c r="C26" s="209">
        <f>OIS!C$3</f>
        <v>1899.176882043311</v>
      </c>
      <c r="D26" s="209">
        <f>OIS!D$3</f>
        <v>1914.569423043999</v>
      </c>
      <c r="E26" s="209">
        <f>OIS!E$3</f>
        <v>2049.1235187720808</v>
      </c>
      <c r="F26" s="209">
        <f>OIS!F$3</f>
        <v>2204.8879443585779</v>
      </c>
      <c r="G26" s="209">
        <f>OIS!G$3</f>
        <v>2815.0649665323922</v>
      </c>
      <c r="H26" s="209">
        <f>OIS!H$3</f>
        <v>3445.7444367974308</v>
      </c>
      <c r="I26" s="209">
        <f>OIS!I$3</f>
        <v>3977.1823105156441</v>
      </c>
      <c r="J26" s="209">
        <f>OIS!J$3</f>
        <v>4524.1176047732006</v>
      </c>
      <c r="K26" s="209">
        <f>OIS!K$3</f>
        <v>4655.8824875303162</v>
      </c>
      <c r="L26" s="209">
        <f>OIS!L$3</f>
        <v>3941.8837902467221</v>
      </c>
      <c r="M26" s="209">
        <f>OIS!M$3</f>
        <v>3812.4733475479738</v>
      </c>
      <c r="N26" s="209">
        <f>OIS!N$3</f>
        <v>3718.7759871156541</v>
      </c>
      <c r="O26" s="209">
        <f>OIS!O$3</f>
        <v>3310.2413116268331</v>
      </c>
      <c r="P26" s="209">
        <f>OIS!P$3</f>
        <v>3390.549543334329</v>
      </c>
      <c r="Q26" s="209">
        <f>OIS!Q$3</f>
        <v>3452</v>
      </c>
      <c r="R26" s="209">
        <f>OIS!R$3</f>
        <v>3325.6656840477449</v>
      </c>
      <c r="S26" s="209">
        <f>OIS!S$3</f>
        <v>3472.623147108236</v>
      </c>
      <c r="T26" s="209">
        <f>OIS!T$3</f>
        <v>3396.3339686837562</v>
      </c>
      <c r="U26" s="209">
        <f>OIS!U$3</f>
        <v>3459.6951735817111</v>
      </c>
      <c r="V26" s="209">
        <f>OIS!V$3</f>
        <v>3592.6048627552382</v>
      </c>
      <c r="W26" s="209">
        <f>OIS!W$3</f>
        <v>3224.3467559170931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3589.526655202063</v>
      </c>
      <c r="C29" s="210">
        <f>ISI!C25+NFM!C43+CHI!C32+NMM!C31+PPA!C32+FBT!C12+TRE!C12+MAE!C12+TEL!C12+WWP!C12+OIS!C12</f>
        <v>3587.9376612209803</v>
      </c>
      <c r="D29" s="210">
        <f>ISI!D25+NFM!D43+CHI!D32+NMM!D31+PPA!D32+FBT!D12+TRE!D12+MAE!D12+TEL!D12+WWP!D12+OIS!D12</f>
        <v>3370.8521926053299</v>
      </c>
      <c r="E29" s="210">
        <f>ISI!E25+NFM!E43+CHI!E32+NMM!E31+PPA!E32+FBT!E12+TRE!E12+MAE!E12+TEL!E12+WWP!E12+OIS!E12</f>
        <v>3620.1042992261387</v>
      </c>
      <c r="F29" s="210">
        <f>ISI!F25+NFM!F43+CHI!F32+NMM!F31+PPA!F32+FBT!F12+TRE!F12+MAE!F12+TEL!F12+WWP!F12+OIS!F12</f>
        <v>3656.948839208942</v>
      </c>
      <c r="G29" s="210">
        <f>ISI!G25+NFM!G43+CHI!G32+NMM!G31+PPA!G32+FBT!G12+TRE!G12+MAE!G12+TEL!G12+WWP!G12+OIS!G12</f>
        <v>3649.8988822012034</v>
      </c>
      <c r="H29" s="210">
        <f>ISI!H25+NFM!H43+CHI!H32+NMM!H31+PPA!H32+FBT!H12+TRE!H12+MAE!H12+TEL!H12+WWP!H12+OIS!H12</f>
        <v>3680.9521926053312</v>
      </c>
      <c r="I29" s="210">
        <f>ISI!I25+NFM!I43+CHI!I32+NMM!I31+PPA!I32+FBT!I12+TRE!I12+MAE!I12+TEL!I12+WWP!I12+OIS!I12</f>
        <v>3811.0181427343059</v>
      </c>
      <c r="J29" s="210">
        <f>ISI!J25+NFM!J43+CHI!J32+NMM!J31+PPA!J32+FBT!J12+TRE!J12+MAE!J12+TEL!J12+WWP!J12+OIS!J12</f>
        <v>3453.8423043852108</v>
      </c>
      <c r="K29" s="210">
        <f>ISI!K25+NFM!K43+CHI!K32+NMM!K31+PPA!K32+FBT!K12+TRE!K12+MAE!K12+TEL!K12+WWP!K12+OIS!K12</f>
        <v>2442.0633705932928</v>
      </c>
      <c r="L29" s="210">
        <f>ISI!L25+NFM!L43+CHI!L32+NMM!L31+PPA!L32+FBT!L12+TRE!L12+MAE!L12+TEL!L12+WWP!L12+OIS!L12</f>
        <v>2549.9612209802231</v>
      </c>
      <c r="M29" s="210">
        <f>ISI!M25+NFM!M43+CHI!M32+NMM!M31+PPA!M32+FBT!M12+TRE!M12+MAE!M12+TEL!M12+WWP!M12+OIS!M12</f>
        <v>2696.4403267411863</v>
      </c>
      <c r="N29" s="210">
        <f>ISI!N25+NFM!N43+CHI!N32+NMM!N31+PPA!N32+FBT!N12+TRE!N12+MAE!N12+TEL!N12+WWP!N12+OIS!N12</f>
        <v>2566.5761822871882</v>
      </c>
      <c r="O29" s="210">
        <f>ISI!O25+NFM!O43+CHI!O32+NMM!O31+PPA!O32+FBT!O12+TRE!O12+MAE!O12+TEL!O12+WWP!O12+OIS!O12</f>
        <v>2595.5269131556311</v>
      </c>
      <c r="P29" s="210">
        <f>ISI!P25+NFM!P43+CHI!P32+NMM!P31+PPA!P32+FBT!P12+TRE!P12+MAE!P12+TEL!P12+WWP!P12+OIS!P12</f>
        <v>2617.5229578675844</v>
      </c>
      <c r="Q29" s="210">
        <f>ISI!Q25+NFM!Q43+CHI!Q32+NMM!Q31+PPA!Q32+FBT!Q12+TRE!Q12+MAE!Q12+TEL!Q12+WWP!Q12+OIS!Q12</f>
        <v>2719.6413585554601</v>
      </c>
      <c r="R29" s="210">
        <f>ISI!R25+NFM!R43+CHI!R32+NMM!R31+PPA!R32+FBT!R12+TRE!R12+MAE!R12+TEL!R12+WWP!R12+OIS!R12</f>
        <v>2655.4590713671537</v>
      </c>
      <c r="S29" s="210">
        <f>ISI!S25+NFM!S43+CHI!S32+NMM!S31+PPA!S32+FBT!S12+TRE!S12+MAE!S12+TEL!S12+WWP!S12+OIS!S12</f>
        <v>2757.5159071367152</v>
      </c>
      <c r="T29" s="210">
        <f>ISI!T25+NFM!T43+CHI!T32+NMM!T31+PPA!T32+FBT!T12+TRE!T12+MAE!T12+TEL!T12+WWP!T12+OIS!T12</f>
        <v>2736.1439380911429</v>
      </c>
      <c r="U29" s="210">
        <f>ISI!U25+NFM!U43+CHI!U32+NMM!U31+PPA!U32+FBT!U12+TRE!U12+MAE!U12+TEL!U12+WWP!U12+OIS!U12</f>
        <v>2678.8060189165949</v>
      </c>
      <c r="V29" s="210">
        <f>ISI!V25+NFM!V43+CHI!V32+NMM!V31+PPA!V32+FBT!V12+TRE!V12+MAE!V12+TEL!V12+WWP!V12+OIS!V12</f>
        <v>2646.3507308684434</v>
      </c>
      <c r="W29" s="210">
        <f>ISI!W25+NFM!W43+CHI!W32+NMM!W31+PPA!W32+FBT!W12+TRE!W12+MAE!W12+TEL!W12+WWP!W12+OIS!W12</f>
        <v>2823.8203783319004</v>
      </c>
    </row>
    <row r="30" spans="1:23" ht="12" customHeight="1" x14ac:dyDescent="0.25">
      <c r="A30" s="17" t="s">
        <v>30</v>
      </c>
      <c r="B30" s="211">
        <f t="shared" ref="B30:W30" si="0">B31+B32</f>
        <v>352.41693895098888</v>
      </c>
      <c r="C30" s="211">
        <f t="shared" si="0"/>
        <v>497.65305245055885</v>
      </c>
      <c r="D30" s="211">
        <f t="shared" si="0"/>
        <v>462.09759243336191</v>
      </c>
      <c r="E30" s="211">
        <f t="shared" si="0"/>
        <v>466.99054170249354</v>
      </c>
      <c r="F30" s="211">
        <f t="shared" si="0"/>
        <v>519.14471195184854</v>
      </c>
      <c r="G30" s="211">
        <f t="shared" si="0"/>
        <v>418.2880481513327</v>
      </c>
      <c r="H30" s="211">
        <f t="shared" si="0"/>
        <v>382.00705073086834</v>
      </c>
      <c r="I30" s="211">
        <f t="shared" si="0"/>
        <v>482.94995700773859</v>
      </c>
      <c r="J30" s="211">
        <f t="shared" si="0"/>
        <v>320.67738607050723</v>
      </c>
      <c r="K30" s="211">
        <f t="shared" si="0"/>
        <v>153.9808254514187</v>
      </c>
      <c r="L30" s="211">
        <f t="shared" si="0"/>
        <v>210.6315563198624</v>
      </c>
      <c r="M30" s="211">
        <f t="shared" si="0"/>
        <v>196.53809114359413</v>
      </c>
      <c r="N30" s="211">
        <f t="shared" si="0"/>
        <v>171.1692175408426</v>
      </c>
      <c r="O30" s="211">
        <f t="shared" si="0"/>
        <v>163.84101461736887</v>
      </c>
      <c r="P30" s="211">
        <f t="shared" si="0"/>
        <v>177.77515047291479</v>
      </c>
      <c r="Q30" s="211">
        <f t="shared" si="0"/>
        <v>185.3691315563199</v>
      </c>
      <c r="R30" s="211">
        <f t="shared" si="0"/>
        <v>170.05726569217535</v>
      </c>
      <c r="S30" s="211">
        <f t="shared" si="0"/>
        <v>199.52665520206361</v>
      </c>
      <c r="T30" s="211">
        <f t="shared" si="0"/>
        <v>229.05950128976784</v>
      </c>
      <c r="U30" s="211">
        <f t="shared" si="0"/>
        <v>196.35202063628546</v>
      </c>
      <c r="V30" s="211">
        <f t="shared" si="0"/>
        <v>179.99914015477211</v>
      </c>
      <c r="W30" s="211">
        <f t="shared" si="0"/>
        <v>249.17747205503005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335.08211521926057</v>
      </c>
      <c r="C31" s="206">
        <f>ISI!C27+NFM!C44+CHI!C33+NMM!C32+PPA!C33+FBT!C13+TRE!C13+MAE!C13+TEL!C13+WWP!C13+OIS!C13</f>
        <v>421.37282889079961</v>
      </c>
      <c r="D31" s="206">
        <f>ISI!D27+NFM!D44+CHI!D33+NMM!D32+PPA!D33+FBT!D13+TRE!D13+MAE!D13+TEL!D13+WWP!D13+OIS!D13</f>
        <v>361.28933791917444</v>
      </c>
      <c r="E31" s="206">
        <f>ISI!E27+NFM!E44+CHI!E33+NMM!E32+PPA!E33+FBT!E13+TRE!E13+MAE!E13+TEL!E13+WWP!E13+OIS!E13</f>
        <v>350.78099742046436</v>
      </c>
      <c r="F31" s="206">
        <f>ISI!F27+NFM!F44+CHI!F33+NMM!F32+PPA!F33+FBT!F13+TRE!F13+MAE!F13+TEL!F13+WWP!F13+OIS!F13</f>
        <v>411.07179707652614</v>
      </c>
      <c r="G31" s="206">
        <f>ISI!G27+NFM!G44+CHI!G33+NMM!G32+PPA!G33+FBT!G13+TRE!G13+MAE!G13+TEL!G13+WWP!G13+OIS!G13</f>
        <v>358.36543422184002</v>
      </c>
      <c r="H31" s="206">
        <f>ISI!H27+NFM!H44+CHI!H33+NMM!H32+PPA!H33+FBT!H13+TRE!H13+MAE!H13+TEL!H13+WWP!H13+OIS!H13</f>
        <v>318.87291487532235</v>
      </c>
      <c r="I31" s="206">
        <f>ISI!I27+NFM!I44+CHI!I33+NMM!I32+PPA!I33+FBT!I13+TRE!I13+MAE!I13+TEL!I13+WWP!I13+OIS!I13</f>
        <v>382.88546861564919</v>
      </c>
      <c r="J31" s="206">
        <f>ISI!J27+NFM!J44+CHI!J33+NMM!J32+PPA!J33+FBT!J13+TRE!J13+MAE!J13+TEL!J13+WWP!J13+OIS!J13</f>
        <v>279.15399828030945</v>
      </c>
      <c r="K31" s="206">
        <f>ISI!K27+NFM!K44+CHI!K33+NMM!K32+PPA!K33+FBT!K13+TRE!K13+MAE!K13+TEL!K13+WWP!K13+OIS!K13</f>
        <v>153.9808254514187</v>
      </c>
      <c r="L31" s="206">
        <f>ISI!L27+NFM!L44+CHI!L33+NMM!L32+PPA!L33+FBT!L13+TRE!L13+MAE!L13+TEL!L13+WWP!L13+OIS!L13</f>
        <v>210.6315563198624</v>
      </c>
      <c r="M31" s="206">
        <f>ISI!M27+NFM!M44+CHI!M33+NMM!M32+PPA!M33+FBT!M13+TRE!M13+MAE!M13+TEL!M13+WWP!M13+OIS!M13</f>
        <v>196.53809114359413</v>
      </c>
      <c r="N31" s="206">
        <f>ISI!N27+NFM!N44+CHI!N33+NMM!N32+PPA!N33+FBT!N13+TRE!N13+MAE!N13+TEL!N13+WWP!N13+OIS!N13</f>
        <v>171.1692175408426</v>
      </c>
      <c r="O31" s="206">
        <f>ISI!O27+NFM!O44+CHI!O33+NMM!O32+PPA!O33+FBT!O13+TRE!O13+MAE!O13+TEL!O13+WWP!O13+OIS!O13</f>
        <v>163.84101461736887</v>
      </c>
      <c r="P31" s="206">
        <f>ISI!P27+NFM!P44+CHI!P33+NMM!P32+PPA!P33+FBT!P13+TRE!P13+MAE!P13+TEL!P13+WWP!P13+OIS!P13</f>
        <v>177.77515047291479</v>
      </c>
      <c r="Q31" s="206">
        <f>ISI!Q27+NFM!Q44+CHI!Q33+NMM!Q32+PPA!Q33+FBT!Q13+TRE!Q13+MAE!Q13+TEL!Q13+WWP!Q13+OIS!Q13</f>
        <v>185.3691315563199</v>
      </c>
      <c r="R31" s="206">
        <f>ISI!R27+NFM!R44+CHI!R33+NMM!R32+PPA!R33+FBT!R13+TRE!R13+MAE!R13+TEL!R13+WWP!R13+OIS!R13</f>
        <v>170.05726569217535</v>
      </c>
      <c r="S31" s="206">
        <f>ISI!S27+NFM!S44+CHI!S33+NMM!S32+PPA!S33+FBT!S13+TRE!S13+MAE!S13+TEL!S13+WWP!S13+OIS!S13</f>
        <v>199.52665520206361</v>
      </c>
      <c r="T31" s="206">
        <f>ISI!T27+NFM!T44+CHI!T33+NMM!T32+PPA!T33+FBT!T13+TRE!T13+MAE!T13+TEL!T13+WWP!T13+OIS!T13</f>
        <v>229.05950128976784</v>
      </c>
      <c r="U31" s="206">
        <f>ISI!U27+NFM!U44+CHI!U33+NMM!U32+PPA!U33+FBT!U13+TRE!U13+MAE!U13+TEL!U13+WWP!U13+OIS!U13</f>
        <v>196.35202063628546</v>
      </c>
      <c r="V31" s="206">
        <f>ISI!V27+NFM!V44+CHI!V33+NMM!V32+PPA!V33+FBT!V13+TRE!V13+MAE!V13+TEL!V13+WWP!V13+OIS!V13</f>
        <v>179.99914015477211</v>
      </c>
      <c r="W31" s="206">
        <f>ISI!W27+NFM!W44+CHI!W33+NMM!W32+PPA!W33+FBT!W13+TRE!W13+MAE!W13+TEL!W13+WWP!W13+OIS!W13</f>
        <v>249.17747205503005</v>
      </c>
    </row>
    <row r="32" spans="1:23" ht="12" customHeight="1" x14ac:dyDescent="0.25">
      <c r="A32" s="18" t="s">
        <v>40</v>
      </c>
      <c r="B32" s="206">
        <f>ISI!B28</f>
        <v>17.334823731728289</v>
      </c>
      <c r="C32" s="206">
        <f>ISI!C28</f>
        <v>76.280223559759236</v>
      </c>
      <c r="D32" s="206">
        <f>ISI!D28</f>
        <v>100.8082545141875</v>
      </c>
      <c r="E32" s="206">
        <f>ISI!E28</f>
        <v>116.2095442820292</v>
      </c>
      <c r="F32" s="206">
        <f>ISI!F28</f>
        <v>108.0729148753224</v>
      </c>
      <c r="G32" s="206">
        <f>ISI!G28</f>
        <v>59.922613929492677</v>
      </c>
      <c r="H32" s="206">
        <f>ISI!H28</f>
        <v>63.134135855545999</v>
      </c>
      <c r="I32" s="206">
        <f>ISI!I28</f>
        <v>100.0644883920894</v>
      </c>
      <c r="J32" s="206">
        <f>ISI!J28</f>
        <v>41.523387790197759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850.89079965606174</v>
      </c>
      <c r="C33" s="207">
        <f t="shared" si="1"/>
        <v>796.20945829750633</v>
      </c>
      <c r="D33" s="207">
        <f t="shared" si="1"/>
        <v>819.69785038693021</v>
      </c>
      <c r="E33" s="207">
        <f t="shared" si="1"/>
        <v>873.38787618228707</v>
      </c>
      <c r="F33" s="207">
        <f t="shared" si="1"/>
        <v>810.17807394668944</v>
      </c>
      <c r="G33" s="207">
        <f t="shared" si="1"/>
        <v>782.56147893379182</v>
      </c>
      <c r="H33" s="207">
        <f t="shared" si="1"/>
        <v>798.41083404987103</v>
      </c>
      <c r="I33" s="207">
        <f t="shared" si="1"/>
        <v>817.04643164230424</v>
      </c>
      <c r="J33" s="207">
        <f t="shared" si="1"/>
        <v>600.67222699913998</v>
      </c>
      <c r="K33" s="207">
        <f t="shared" si="1"/>
        <v>374.64170249355112</v>
      </c>
      <c r="L33" s="207">
        <f t="shared" si="1"/>
        <v>324.21908856405844</v>
      </c>
      <c r="M33" s="207">
        <f t="shared" si="1"/>
        <v>220.26380051590712</v>
      </c>
      <c r="N33" s="207">
        <f t="shared" si="1"/>
        <v>206.14075666380052</v>
      </c>
      <c r="O33" s="207">
        <f t="shared" si="1"/>
        <v>205.58125537403268</v>
      </c>
      <c r="P33" s="207">
        <f t="shared" si="1"/>
        <v>194.74729148753221</v>
      </c>
      <c r="Q33" s="207">
        <f t="shared" si="1"/>
        <v>180.02192605331038</v>
      </c>
      <c r="R33" s="207">
        <f t="shared" si="1"/>
        <v>194.51401547721406</v>
      </c>
      <c r="S33" s="207">
        <f t="shared" si="1"/>
        <v>317.02957867583831</v>
      </c>
      <c r="T33" s="207">
        <f t="shared" si="1"/>
        <v>404.55812553740321</v>
      </c>
      <c r="U33" s="207">
        <f t="shared" si="1"/>
        <v>403.49363714531387</v>
      </c>
      <c r="V33" s="207">
        <f t="shared" si="1"/>
        <v>375.02381771281165</v>
      </c>
      <c r="W33" s="207">
        <f t="shared" si="1"/>
        <v>396.50799656061906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101.676698194325</v>
      </c>
      <c r="C34" s="206">
        <f>ISI!C30+NFM!C46+CHI!C35+NMM!C34+PPA!C35+FBT!C15+TRE!C15+MAE!C15+TEL!C15+WWP!C15+OIS!C15</f>
        <v>104.0412725709372</v>
      </c>
      <c r="D34" s="206">
        <f>ISI!D30+NFM!D46+CHI!D35+NMM!D34+PPA!D35+FBT!D15+TRE!D15+MAE!D15+TEL!D15+WWP!D15+OIS!D15</f>
        <v>78.030954428202918</v>
      </c>
      <c r="E34" s="206">
        <f>ISI!E30+NFM!E46+CHI!E35+NMM!E34+PPA!E35+FBT!E15+TRE!E15+MAE!E15+TEL!E15+WWP!E15+OIS!E15</f>
        <v>120.5932932072227</v>
      </c>
      <c r="F34" s="206">
        <f>ISI!F30+NFM!F46+CHI!F35+NMM!F34+PPA!F35+FBT!F15+TRE!F15+MAE!F15+TEL!F15+WWP!F15+OIS!F15</f>
        <v>121.01496130696469</v>
      </c>
      <c r="G34" s="206">
        <f>ISI!G30+NFM!G46+CHI!G35+NMM!G34+PPA!G35+FBT!G15+TRE!G15+MAE!G15+TEL!G15+WWP!G15+OIS!G15</f>
        <v>121.01496130696469</v>
      </c>
      <c r="H34" s="206">
        <f>ISI!H30+NFM!H46+CHI!H35+NMM!H34+PPA!H35+FBT!H15+TRE!H15+MAE!H15+TEL!H15+WWP!H15+OIS!H15</f>
        <v>125.3369733447979</v>
      </c>
      <c r="I34" s="206">
        <f>ISI!I30+NFM!I46+CHI!I35+NMM!I34+PPA!I35+FBT!I15+TRE!I15+MAE!I15+TEL!I15+WWP!I15+OIS!I15</f>
        <v>170.77480653482371</v>
      </c>
      <c r="J34" s="206">
        <f>ISI!J30+NFM!J46+CHI!J35+NMM!J34+PPA!J35+FBT!J15+TRE!J15+MAE!J15+TEL!J15+WWP!J15+OIS!J15</f>
        <v>148.08443680137569</v>
      </c>
      <c r="K34" s="206">
        <f>ISI!K30+NFM!K46+CHI!K35+NMM!K34+PPA!K35+FBT!K15+TRE!K15+MAE!K15+TEL!K15+WWP!K15+OIS!K15</f>
        <v>42.992261392949267</v>
      </c>
      <c r="L34" s="206">
        <f>ISI!L30+NFM!L46+CHI!L35+NMM!L34+PPA!L35+FBT!L15+TRE!L15+MAE!L15+TEL!L15+WWP!L15+OIS!L15</f>
        <v>3.5827171109200342</v>
      </c>
      <c r="M34" s="206">
        <f>ISI!M30+NFM!M46+CHI!M35+NMM!M34+PPA!M35+FBT!M15+TRE!M15+MAE!M15+TEL!M15+WWP!M15+OIS!M15</f>
        <v>3.5827171109200342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10.804901117798799</v>
      </c>
      <c r="P34" s="206">
        <f>ISI!P30+NFM!P46+CHI!P35+NMM!P34+PPA!P35+FBT!P15+TRE!P15+MAE!P15+TEL!P15+WWP!P15+OIS!P15</f>
        <v>10.804901117798799</v>
      </c>
      <c r="Q34" s="206">
        <f>ISI!Q30+NFM!Q46+CHI!Q35+NMM!Q34+PPA!Q35+FBT!Q15+TRE!Q15+MAE!Q15+TEL!Q15+WWP!Q15+OIS!Q15</f>
        <v>12.965864144454001</v>
      </c>
      <c r="R34" s="206">
        <f>ISI!R30+NFM!R46+CHI!R35+NMM!R34+PPA!R35+FBT!R15+TRE!R15+MAE!R15+TEL!R15+WWP!R15+OIS!R15</f>
        <v>34.57575236457437</v>
      </c>
      <c r="S34" s="206">
        <f>ISI!S30+NFM!S46+CHI!S35+NMM!S34+PPA!S35+FBT!S15+TRE!S15+MAE!S15+TEL!S15+WWP!S15+OIS!S15</f>
        <v>43.632416165090277</v>
      </c>
      <c r="T34" s="206">
        <f>ISI!T30+NFM!T46+CHI!T35+NMM!T34+PPA!T35+FBT!T15+TRE!T15+MAE!T15+TEL!T15+WWP!T15+OIS!T15</f>
        <v>29.58813413585554</v>
      </c>
      <c r="U34" s="206">
        <f>ISI!U30+NFM!U46+CHI!U35+NMM!U34+PPA!U35+FBT!U15+TRE!U15+MAE!U15+TEL!U15+WWP!U15+OIS!U15</f>
        <v>39.677644024075668</v>
      </c>
      <c r="V34" s="206">
        <f>ISI!V30+NFM!V46+CHI!V35+NMM!V34+PPA!V35+FBT!V15+TRE!V15+MAE!V15+TEL!V15+WWP!V15+OIS!V15</f>
        <v>57.557953568357689</v>
      </c>
      <c r="W34" s="206">
        <f>ISI!W30+NFM!W46+CHI!W35+NMM!W34+PPA!W35+FBT!W15+TRE!W15+MAE!W15+TEL!W15+WWP!W15+OIS!W15</f>
        <v>59.660017196904548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7.908254514187445</v>
      </c>
      <c r="C35" s="206">
        <f>ISI!C31+NFM!C47+CHI!C36+NMM!C35+PPA!C36+FBT!C16+TRE!C16+MAE!C16+TEL!C16+WWP!C16+OIS!C16</f>
        <v>9.0380051590713659</v>
      </c>
      <c r="D35" s="206">
        <f>ISI!D31+NFM!D47+CHI!D36+NMM!D35+PPA!D36+FBT!D16+TRE!D16+MAE!D16+TEL!D16+WWP!D16+OIS!D16</f>
        <v>11.297506448839206</v>
      </c>
      <c r="E35" s="206">
        <f>ISI!E31+NFM!E47+CHI!E36+NMM!E35+PPA!E36+FBT!E16+TRE!E16+MAE!E16+TEL!E16+WWP!E16+OIS!E16</f>
        <v>10.167755803955288</v>
      </c>
      <c r="F35" s="206">
        <f>ISI!F31+NFM!F47+CHI!F36+NMM!F35+PPA!F36+FBT!F16+TRE!F16+MAE!F16+TEL!F16+WWP!F16+OIS!F16</f>
        <v>13.727773000859846</v>
      </c>
      <c r="G35" s="206">
        <f>ISI!G31+NFM!G47+CHI!G36+NMM!G35+PPA!G36+FBT!G16+TRE!G16+MAE!G16+TEL!G16+WWP!G16+OIS!G16</f>
        <v>16.223731728288907</v>
      </c>
      <c r="H35" s="206">
        <f>ISI!H31+NFM!H47+CHI!H36+NMM!H35+PPA!H36+FBT!H16+TRE!H16+MAE!H16+TEL!H16+WWP!H16+OIS!H16</f>
        <v>16.223731728288907</v>
      </c>
      <c r="I35" s="206">
        <f>ISI!I31+NFM!I47+CHI!I36+NMM!I35+PPA!I36+FBT!I16+TRE!I16+MAE!I16+TEL!I16+WWP!I16+OIS!I16</f>
        <v>7.690971625107478</v>
      </c>
      <c r="J35" s="206">
        <f>ISI!J31+NFM!J47+CHI!J36+NMM!J35+PPA!J36+FBT!J16+TRE!J16+MAE!J16+TEL!J16+WWP!J16+OIS!J16</f>
        <v>13.18443680137575</v>
      </c>
      <c r="K35" s="206">
        <f>ISI!K31+NFM!K47+CHI!K36+NMM!K35+PPA!K36+FBT!K16+TRE!K16+MAE!K16+TEL!K16+WWP!K16+OIS!K16</f>
        <v>16.480481513327597</v>
      </c>
      <c r="L35" s="206">
        <f>ISI!L31+NFM!L47+CHI!L36+NMM!L35+PPA!L36+FBT!L16+TRE!L16+MAE!L16+TEL!L16+WWP!L16+OIS!L16</f>
        <v>14.283061049011174</v>
      </c>
      <c r="M35" s="206">
        <f>ISI!M31+NFM!M47+CHI!M36+NMM!M35+PPA!M36+FBT!M16+TRE!M16+MAE!M16+TEL!M16+WWP!M16+OIS!M16</f>
        <v>14.283061049011176</v>
      </c>
      <c r="N35" s="206">
        <f>ISI!N31+NFM!N47+CHI!N36+NMM!N35+PPA!N36+FBT!N16+TRE!N16+MAE!N16+TEL!N16+WWP!N16+OIS!N16</f>
        <v>9.8882201203783282</v>
      </c>
      <c r="O35" s="206">
        <f>ISI!O31+NFM!O47+CHI!O36+NMM!O35+PPA!O36+FBT!O16+TRE!O16+MAE!O16+TEL!O16+WWP!O16+OIS!O16</f>
        <v>8.789595872742904</v>
      </c>
      <c r="P35" s="206">
        <f>ISI!P31+NFM!P47+CHI!P36+NMM!P35+PPA!P36+FBT!P16+TRE!P16+MAE!P16+TEL!P16+WWP!P16+OIS!P16</f>
        <v>8.789595872742904</v>
      </c>
      <c r="Q35" s="206">
        <f>ISI!Q31+NFM!Q47+CHI!Q36+NMM!Q35+PPA!Q36+FBT!Q16+TRE!Q16+MAE!Q16+TEL!Q16+WWP!Q16+OIS!Q16</f>
        <v>9.8883061049011154</v>
      </c>
      <c r="R35" s="206">
        <f>ISI!R31+NFM!R47+CHI!R36+NMM!R35+PPA!R36+FBT!R16+TRE!R16+MAE!R16+TEL!R16+WWP!R16+OIS!R16</f>
        <v>12.085640584694751</v>
      </c>
      <c r="S35" s="206">
        <f>ISI!S31+NFM!S47+CHI!S36+NMM!S35+PPA!S36+FBT!S16+TRE!S16+MAE!S16+TEL!S16+WWP!S16+OIS!S16</f>
        <v>14.726913155631985</v>
      </c>
      <c r="T35" s="206">
        <f>ISI!T31+NFM!T47+CHI!T36+NMM!T35+PPA!T36+FBT!T16+TRE!T16+MAE!T16+TEL!T16+WWP!T16+OIS!T16</f>
        <v>15.656405846947546</v>
      </c>
      <c r="U35" s="206">
        <f>ISI!U31+NFM!U47+CHI!U36+NMM!U35+PPA!U36+FBT!U16+TRE!U16+MAE!U16+TEL!U16+WWP!U16+OIS!U16</f>
        <v>14.218314703353395</v>
      </c>
      <c r="V35" s="206">
        <f>ISI!V31+NFM!V47+CHI!V36+NMM!V35+PPA!V36+FBT!V16+TRE!V16+MAE!V16+TEL!V16+WWP!V16+OIS!V16</f>
        <v>13.282115219260533</v>
      </c>
      <c r="W35" s="206">
        <f>ISI!W31+NFM!W47+CHI!W36+NMM!W35+PPA!W36+FBT!W16+TRE!W16+MAE!W16+TEL!W16+WWP!W16+OIS!W16</f>
        <v>15.891401547721408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107.83877901977644</v>
      </c>
      <c r="C36" s="206">
        <f>ISI!C32+NFM!C48+CHI!C37+NMM!C36+PPA!C37+FBT!C17+TRE!C17+MAE!C17+TEL!C17+WWP!C17+OIS!C17</f>
        <v>89.352278589853825</v>
      </c>
      <c r="D36" s="206">
        <f>ISI!D32+NFM!D48+CHI!D37+NMM!D36+PPA!D37+FBT!D17+TRE!D17+MAE!D17+TEL!D17+WWP!D17+OIS!D17</f>
        <v>83.189853826311264</v>
      </c>
      <c r="E36" s="206">
        <f>ISI!E32+NFM!E48+CHI!E37+NMM!E36+PPA!E37+FBT!E17+TRE!E17+MAE!E17+TEL!E17+WWP!E17+OIS!E17</f>
        <v>83.190025795356831</v>
      </c>
      <c r="F36" s="206">
        <f>ISI!F32+NFM!F48+CHI!F37+NMM!F36+PPA!F37+FBT!F17+TRE!F17+MAE!F17+TEL!F17+WWP!F17+OIS!F17</f>
        <v>80.108684436801369</v>
      </c>
      <c r="G36" s="206">
        <f>ISI!G32+NFM!G48+CHI!G37+NMM!G36+PPA!G37+FBT!G17+TRE!G17+MAE!G17+TEL!G17+WWP!G17+OIS!G17</f>
        <v>82.162940670679262</v>
      </c>
      <c r="H36" s="206">
        <f>ISI!H32+NFM!H48+CHI!H37+NMM!H36+PPA!H37+FBT!H17+TRE!H17+MAE!H17+TEL!H17+WWP!H17+OIS!H17</f>
        <v>87</v>
      </c>
      <c r="I36" s="206">
        <f>ISI!I32+NFM!I48+CHI!I37+NMM!I36+PPA!I37+FBT!I17+TRE!I17+MAE!I17+TEL!I17+WWP!I17+OIS!I17</f>
        <v>71.732588134135838</v>
      </c>
      <c r="J36" s="206">
        <f>ISI!J32+NFM!J48+CHI!J37+NMM!J36+PPA!J37+FBT!J17+TRE!J17+MAE!J17+TEL!J17+WWP!J17+OIS!J17</f>
        <v>49.505588993981085</v>
      </c>
      <c r="K36" s="206">
        <f>ISI!K32+NFM!K48+CHI!K37+NMM!K36+PPA!K37+FBT!K17+TRE!K17+MAE!K17+TEL!K17+WWP!K17+OIS!K17</f>
        <v>59.608770421324152</v>
      </c>
      <c r="L36" s="206">
        <f>ISI!L32+NFM!L48+CHI!L37+NMM!L36+PPA!L37+FBT!L17+TRE!L17+MAE!L17+TEL!L17+WWP!L17+OIS!L17</f>
        <v>32.330180567497848</v>
      </c>
      <c r="M36" s="206">
        <f>ISI!M32+NFM!M48+CHI!M37+NMM!M36+PPA!M37+FBT!M17+TRE!M17+MAE!M17+TEL!M17+WWP!M17+OIS!M17</f>
        <v>34.350816852966467</v>
      </c>
      <c r="N36" s="206">
        <f>ISI!N32+NFM!N48+CHI!N37+NMM!N36+PPA!N37+FBT!N17+TRE!N17+MAE!N17+TEL!N17+WWP!N17+OIS!N17</f>
        <v>29.299226139294923</v>
      </c>
      <c r="O36" s="206">
        <f>ISI!O32+NFM!O48+CHI!O37+NMM!O36+PPA!O37+FBT!O17+TRE!O17+MAE!O17+TEL!O17+WWP!O17+OIS!O17</f>
        <v>31.319862424763542</v>
      </c>
      <c r="P36" s="206">
        <f>ISI!P32+NFM!P48+CHI!P37+NMM!P36+PPA!P37+FBT!P17+TRE!P17+MAE!P17+TEL!P17+WWP!P17+OIS!P17</f>
        <v>41.423043852106623</v>
      </c>
      <c r="Q36" s="206">
        <f>ISI!Q32+NFM!Q48+CHI!Q37+NMM!Q36+PPA!Q37+FBT!Q17+TRE!Q17+MAE!Q17+TEL!Q17+WWP!Q17+OIS!Q17</f>
        <v>45.464316423043854</v>
      </c>
      <c r="R36" s="206">
        <f>ISI!R32+NFM!R48+CHI!R37+NMM!R36+PPA!R37+FBT!R17+TRE!R17+MAE!R17+TEL!R17+WWP!R17+OIS!R17</f>
        <v>37.381771281169385</v>
      </c>
      <c r="S36" s="206">
        <f>ISI!S32+NFM!S48+CHI!S37+NMM!S36+PPA!S37+FBT!S17+TRE!S17+MAE!S17+TEL!S17+WWP!S17+OIS!S17</f>
        <v>37.948581255374037</v>
      </c>
      <c r="T36" s="206">
        <f>ISI!T32+NFM!T48+CHI!T37+NMM!T36+PPA!T37+FBT!T17+TRE!T17+MAE!T17+TEL!T17+WWP!T17+OIS!T17</f>
        <v>40.57833190025795</v>
      </c>
      <c r="U36" s="206">
        <f>ISI!U32+NFM!U48+CHI!U37+NMM!U36+PPA!U37+FBT!U17+TRE!U17+MAE!U17+TEL!U17+WWP!U17+OIS!U17</f>
        <v>44.065176268271713</v>
      </c>
      <c r="V36" s="206">
        <f>ISI!V32+NFM!V48+CHI!V37+NMM!V36+PPA!V37+FBT!V17+TRE!V17+MAE!V17+TEL!V17+WWP!V17+OIS!V17</f>
        <v>57.077300085984518</v>
      </c>
      <c r="W36" s="206">
        <f>ISI!W32+NFM!W48+CHI!W37+NMM!W36+PPA!W37+FBT!W17+TRE!W17+MAE!W17+TEL!W17+WWP!W17+OIS!W17</f>
        <v>74.218142734307818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483.43361994840916</v>
      </c>
      <c r="C37" s="206">
        <f>ISI!C33+NFM!C49+CHI!C38+NMM!C37+PPA!C38+FBT!C18+TRE!C18+MAE!C18+TEL!C18+WWP!C18+OIS!C18</f>
        <v>413.95812553740325</v>
      </c>
      <c r="D37" s="206">
        <f>ISI!D33+NFM!D49+CHI!D38+NMM!D37+PPA!D38+FBT!D18+TRE!D18+MAE!D18+TEL!D18+WWP!D18+OIS!D18</f>
        <v>394.65924333619955</v>
      </c>
      <c r="E37" s="206">
        <f>ISI!E33+NFM!E49+CHI!E38+NMM!E37+PPA!E38+FBT!E18+TRE!E18+MAE!E18+TEL!E18+WWP!E18+OIS!E18</f>
        <v>234.47979363714526</v>
      </c>
      <c r="F37" s="206">
        <f>ISI!F33+NFM!F49+CHI!F38+NMM!F37+PPA!F38+FBT!F18+TRE!F18+MAE!F18+TEL!F18+WWP!F18+OIS!F18</f>
        <v>223.86543422184005</v>
      </c>
      <c r="G37" s="206">
        <f>ISI!G33+NFM!G49+CHI!G38+NMM!G37+PPA!G38+FBT!G18+TRE!G18+MAE!G18+TEL!G18+WWP!G18+OIS!G18</f>
        <v>210.35640584694752</v>
      </c>
      <c r="H37" s="206">
        <f>ISI!H33+NFM!H49+CHI!H38+NMM!H37+PPA!H38+FBT!H18+TRE!H18+MAE!H18+TEL!H18+WWP!H18+OIS!H18</f>
        <v>198.51212381771282</v>
      </c>
      <c r="I37" s="206">
        <f>ISI!I33+NFM!I49+CHI!I38+NMM!I37+PPA!I38+FBT!I18+TRE!I18+MAE!I18+TEL!I18+WWP!I18+OIS!I18</f>
        <v>177.70137575236456</v>
      </c>
      <c r="J37" s="206">
        <f>ISI!J33+NFM!J49+CHI!J38+NMM!J37+PPA!J38+FBT!J18+TRE!J18+MAE!J18+TEL!J18+WWP!J18+OIS!J18</f>
        <v>131.84282029234737</v>
      </c>
      <c r="K37" s="206">
        <f>ISI!K33+NFM!K49+CHI!K38+NMM!K37+PPA!K38+FBT!K18+TRE!K18+MAE!K18+TEL!K18+WWP!K18+OIS!K18</f>
        <v>100.31513327601031</v>
      </c>
      <c r="L37" s="206">
        <f>ISI!L33+NFM!L49+CHI!L38+NMM!L37+PPA!L38+FBT!L18+TRE!L18+MAE!L18+TEL!L18+WWP!L18+OIS!L18</f>
        <v>85.029148753224405</v>
      </c>
      <c r="M37" s="206">
        <f>ISI!M33+NFM!M49+CHI!M38+NMM!M37+PPA!M38+FBT!M18+TRE!M18+MAE!M18+TEL!M18+WWP!M18+OIS!M18</f>
        <v>74.300171969045579</v>
      </c>
      <c r="N37" s="206">
        <f>ISI!N33+NFM!N49+CHI!N38+NMM!N37+PPA!N38+FBT!N18+TRE!N18+MAE!N18+TEL!N18+WWP!N18+OIS!N18</f>
        <v>54.45692175408427</v>
      </c>
      <c r="O37" s="206">
        <f>ISI!O33+NFM!O49+CHI!O38+NMM!O37+PPA!O38+FBT!O18+TRE!O18+MAE!O18+TEL!O18+WWP!O18+OIS!O18</f>
        <v>39.170593293207226</v>
      </c>
      <c r="P37" s="206">
        <f>ISI!P33+NFM!P49+CHI!P38+NMM!P37+PPA!P38+FBT!P18+TRE!P18+MAE!P18+TEL!P18+WWP!P18+OIS!P18</f>
        <v>32.482975064488393</v>
      </c>
      <c r="Q37" s="206">
        <f>ISI!Q33+NFM!Q49+CHI!Q38+NMM!Q37+PPA!Q38+FBT!Q18+TRE!Q18+MAE!Q18+TEL!Q18+WWP!Q18+OIS!Q18</f>
        <v>27.70610490111779</v>
      </c>
      <c r="R37" s="206">
        <f>ISI!R33+NFM!R49+CHI!R38+NMM!R37+PPA!R38+FBT!R18+TRE!R18+MAE!R18+TEL!R18+WWP!R18+OIS!R18</f>
        <v>21.973688736027515</v>
      </c>
      <c r="S37" s="206">
        <f>ISI!S33+NFM!S49+CHI!S38+NMM!S37+PPA!S38+FBT!S18+TRE!S18+MAE!S18+TEL!S18+WWP!S18+OIS!S18</f>
        <v>15.365434221840067</v>
      </c>
      <c r="T37" s="206">
        <f>ISI!T33+NFM!T49+CHI!T38+NMM!T37+PPA!T38+FBT!T18+TRE!T18+MAE!T18+TEL!T18+WWP!T18+OIS!T18</f>
        <v>18.053052450558901</v>
      </c>
      <c r="U37" s="206">
        <f>ISI!U33+NFM!U49+CHI!U38+NMM!U37+PPA!U38+FBT!U18+TRE!U18+MAE!U18+TEL!U18+WWP!U18+OIS!U18</f>
        <v>18.639638865004294</v>
      </c>
      <c r="V37" s="206">
        <f>ISI!V33+NFM!V49+CHI!V38+NMM!V37+PPA!V38+FBT!V18+TRE!V18+MAE!V18+TEL!V18+WWP!V18+OIS!V18</f>
        <v>14.784608770421325</v>
      </c>
      <c r="W37" s="206">
        <f>ISI!W33+NFM!W49+CHI!W38+NMM!W37+PPA!W38+FBT!W18+TRE!W18+MAE!W18+TEL!W18+WWP!W18+OIS!W18</f>
        <v>20.960189165950126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150.0334479793637</v>
      </c>
      <c r="C38" s="206">
        <f>ISI!C34+NFM!C50+CHI!C39+NMM!C38+PPA!C39+FBT!C19+TRE!C19+MAE!C19+TEL!C19+WWP!C19+OIS!C19</f>
        <v>179.81977644024076</v>
      </c>
      <c r="D38" s="206">
        <f>ISI!D34+NFM!D50+CHI!D39+NMM!D38+PPA!D39+FBT!D19+TRE!D19+MAE!D19+TEL!D19+WWP!D19+OIS!D19</f>
        <v>252.52029234737739</v>
      </c>
      <c r="E38" s="206">
        <f>ISI!E34+NFM!E50+CHI!E39+NMM!E38+PPA!E39+FBT!E19+TRE!E19+MAE!E19+TEL!E19+WWP!E19+OIS!E19</f>
        <v>424.95700773860705</v>
      </c>
      <c r="F38" s="206">
        <f>ISI!F34+NFM!F50+CHI!F39+NMM!F38+PPA!F39+FBT!F19+TRE!F19+MAE!F19+TEL!F19+WWP!F19+OIS!F19</f>
        <v>371.46122098022352</v>
      </c>
      <c r="G38" s="206">
        <f>ISI!G34+NFM!G50+CHI!G39+NMM!G38+PPA!G39+FBT!G19+TRE!G19+MAE!G19+TEL!G19+WWP!G19+OIS!G19</f>
        <v>352.80343938091141</v>
      </c>
      <c r="H38" s="206">
        <f>ISI!H34+NFM!H50+CHI!H39+NMM!H38+PPA!H39+FBT!H19+TRE!H19+MAE!H19+TEL!H19+WWP!H19+OIS!H19</f>
        <v>371.33800515907132</v>
      </c>
      <c r="I38" s="206">
        <f>ISI!I34+NFM!I50+CHI!I39+NMM!I38+PPA!I39+FBT!I19+TRE!I19+MAE!I19+TEL!I19+WWP!I19+OIS!I19</f>
        <v>389.14668959587272</v>
      </c>
      <c r="J38" s="206">
        <f>ISI!J34+NFM!J50+CHI!J39+NMM!J38+PPA!J39+FBT!J19+TRE!J19+MAE!J19+TEL!J19+WWP!J19+OIS!J19</f>
        <v>258.05494411006009</v>
      </c>
      <c r="K38" s="206">
        <f>ISI!K34+NFM!K50+CHI!K39+NMM!K38+PPA!K39+FBT!K19+TRE!K19+MAE!K19+TEL!K19+WWP!K19+OIS!K19</f>
        <v>155.24505588993981</v>
      </c>
      <c r="L38" s="206">
        <f>ISI!L34+NFM!L50+CHI!L39+NMM!L38+PPA!L39+FBT!L19+TRE!L19+MAE!L19+TEL!L19+WWP!L19+OIS!L19</f>
        <v>188.993981083405</v>
      </c>
      <c r="M38" s="206">
        <f>ISI!M34+NFM!M50+CHI!M39+NMM!M38+PPA!M39+FBT!M19+TRE!M19+MAE!M19+TEL!M19+WWP!M19+OIS!M19</f>
        <v>93.747033533963886</v>
      </c>
      <c r="N38" s="206">
        <f>ISI!N34+NFM!N50+CHI!N39+NMM!N38+PPA!N39+FBT!N19+TRE!N19+MAE!N19+TEL!N19+WWP!N19+OIS!N19</f>
        <v>112.496388650043</v>
      </c>
      <c r="O38" s="206">
        <f>ISI!O34+NFM!O50+CHI!O39+NMM!O38+PPA!O39+FBT!O19+TRE!O19+MAE!O19+TEL!O19+WWP!O19+OIS!O19</f>
        <v>115.4963026655202</v>
      </c>
      <c r="P38" s="206">
        <f>ISI!P34+NFM!P50+CHI!P39+NMM!P38+PPA!P39+FBT!P19+TRE!P19+MAE!P19+TEL!P19+WWP!P19+OIS!P19</f>
        <v>101.24677558039549</v>
      </c>
      <c r="Q38" s="206">
        <f>ISI!Q34+NFM!Q50+CHI!Q39+NMM!Q38+PPA!Q39+FBT!Q19+TRE!Q19+MAE!Q19+TEL!Q19+WWP!Q19+OIS!Q19</f>
        <v>83.997334479793636</v>
      </c>
      <c r="R38" s="206">
        <f>ISI!R34+NFM!R50+CHI!R39+NMM!R38+PPA!R39+FBT!R19+TRE!R19+MAE!R19+TEL!R19+WWP!R19+OIS!R19</f>
        <v>88.497162510748055</v>
      </c>
      <c r="S38" s="206">
        <f>ISI!S34+NFM!S50+CHI!S39+NMM!S38+PPA!S39+FBT!S19+TRE!S19+MAE!S19+TEL!S19+WWP!S19+OIS!S19</f>
        <v>205.35623387790196</v>
      </c>
      <c r="T38" s="206">
        <f>ISI!T34+NFM!T50+CHI!T39+NMM!T38+PPA!T39+FBT!T19+TRE!T19+MAE!T19+TEL!T19+WWP!T19+OIS!T19</f>
        <v>300.68220120378328</v>
      </c>
      <c r="U38" s="206">
        <f>ISI!U34+NFM!U50+CHI!U39+NMM!U38+PPA!U39+FBT!U19+TRE!U19+MAE!U19+TEL!U19+WWP!U19+OIS!U19</f>
        <v>286.89286328460878</v>
      </c>
      <c r="V38" s="206">
        <f>ISI!V34+NFM!V50+CHI!V39+NMM!V38+PPA!V39+FBT!V19+TRE!V19+MAE!V19+TEL!V19+WWP!V19+OIS!V19</f>
        <v>232.32184006878759</v>
      </c>
      <c r="W38" s="206">
        <f>ISI!W34+NFM!W50+CHI!W39+NMM!W38+PPA!W39+FBT!W19+TRE!W19+MAE!W19+TEL!W19+WWP!W19+OIS!W19</f>
        <v>225.7782459157352</v>
      </c>
    </row>
    <row r="39" spans="1:23" ht="12" customHeight="1" x14ac:dyDescent="0.25">
      <c r="A39" s="19" t="s">
        <v>71</v>
      </c>
      <c r="B39" s="207">
        <f t="shared" ref="B39:W39" si="2">B40+B41</f>
        <v>1333.8304385210658</v>
      </c>
      <c r="C39" s="207">
        <f t="shared" si="2"/>
        <v>1142.0975924333618</v>
      </c>
      <c r="D39" s="207">
        <f t="shared" si="2"/>
        <v>998.30954428202904</v>
      </c>
      <c r="E39" s="207">
        <f t="shared" si="2"/>
        <v>1083.1985382631126</v>
      </c>
      <c r="F39" s="207">
        <f t="shared" si="2"/>
        <v>1063.8015477214101</v>
      </c>
      <c r="G39" s="207">
        <f t="shared" si="2"/>
        <v>1141.8266552020636</v>
      </c>
      <c r="H39" s="207">
        <f t="shared" si="2"/>
        <v>1185.5348237317285</v>
      </c>
      <c r="I39" s="207">
        <f t="shared" si="2"/>
        <v>1205.9582115219257</v>
      </c>
      <c r="J39" s="207">
        <f t="shared" si="2"/>
        <v>1080.0323301805677</v>
      </c>
      <c r="K39" s="207">
        <f t="shared" si="2"/>
        <v>660.29269131556316</v>
      </c>
      <c r="L39" s="207">
        <f t="shared" si="2"/>
        <v>697.45012897678407</v>
      </c>
      <c r="M39" s="207">
        <f t="shared" si="2"/>
        <v>843.33379191745485</v>
      </c>
      <c r="N39" s="207">
        <f t="shared" si="2"/>
        <v>756.25752364574373</v>
      </c>
      <c r="O39" s="207">
        <f t="shared" si="2"/>
        <v>759.96156491831482</v>
      </c>
      <c r="P39" s="207">
        <f t="shared" si="2"/>
        <v>782.55640584694754</v>
      </c>
      <c r="Q39" s="207">
        <f t="shared" si="2"/>
        <v>918.88667239896813</v>
      </c>
      <c r="R39" s="207">
        <f t="shared" si="2"/>
        <v>919.77377472055025</v>
      </c>
      <c r="S39" s="207">
        <f t="shared" si="2"/>
        <v>928.88116938950986</v>
      </c>
      <c r="T39" s="207">
        <f t="shared" si="2"/>
        <v>896.59862424763526</v>
      </c>
      <c r="U39" s="207">
        <f t="shared" si="2"/>
        <v>825.95881341358563</v>
      </c>
      <c r="V39" s="207">
        <f t="shared" si="2"/>
        <v>848.65649183147013</v>
      </c>
      <c r="W39" s="207">
        <f t="shared" si="2"/>
        <v>937.99931212381762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1197.5354256233875</v>
      </c>
      <c r="C40" s="206">
        <f>ISI!C36+NFM!C52+CHI!C41+NMM!C40+PPA!C41+FBT!C21+TRE!C21+MAE!C21+TEL!C21+WWP!C21+OIS!C21</f>
        <v>1029.1640584694753</v>
      </c>
      <c r="D40" s="206">
        <f>ISI!D36+NFM!D52+CHI!D41+NMM!D40+PPA!D41+FBT!D21+TRE!D21+MAE!D21+TEL!D21+WWP!D21+OIS!D21</f>
        <v>897.46878761822859</v>
      </c>
      <c r="E40" s="206">
        <f>ISI!E36+NFM!E52+CHI!E41+NMM!E40+PPA!E41+FBT!E21+TRE!E21+MAE!E21+TEL!E21+WWP!E21+OIS!E21</f>
        <v>965.22777300085977</v>
      </c>
      <c r="F40" s="206">
        <f>ISI!F36+NFM!F52+CHI!F41+NMM!F40+PPA!F41+FBT!F21+TRE!F21+MAE!F21+TEL!F21+WWP!F21+OIS!F21</f>
        <v>958.88374892519334</v>
      </c>
      <c r="G40" s="206">
        <f>ISI!G36+NFM!G52+CHI!G41+NMM!G40+PPA!G41+FBT!G21+TRE!G21+MAE!G21+TEL!G21+WWP!G21+OIS!G21</f>
        <v>1047.9363714531385</v>
      </c>
      <c r="H40" s="206">
        <f>ISI!H36+NFM!H52+CHI!H41+NMM!H40+PPA!H41+FBT!H21+TRE!H21+MAE!H21+TEL!H21+WWP!H21+OIS!H21</f>
        <v>1091.1404987102324</v>
      </c>
      <c r="I40" s="206">
        <f>ISI!I36+NFM!I52+CHI!I41+NMM!I40+PPA!I41+FBT!I21+TRE!I21+MAE!I21+TEL!I21+WWP!I21+OIS!I21</f>
        <v>1131.4406706792774</v>
      </c>
      <c r="J40" s="206">
        <f>ISI!J36+NFM!J52+CHI!J41+NMM!J40+PPA!J41+FBT!J21+TRE!J21+MAE!J21+TEL!J21+WWP!J21+OIS!J21</f>
        <v>1042.5287188306106</v>
      </c>
      <c r="K40" s="206">
        <f>ISI!K36+NFM!K52+CHI!K41+NMM!K40+PPA!K41+FBT!K21+TRE!K21+MAE!K21+TEL!K21+WWP!K21+OIS!K21</f>
        <v>660.29269131556316</v>
      </c>
      <c r="L40" s="206">
        <f>ISI!L36+NFM!L52+CHI!L41+NMM!L40+PPA!L41+FBT!L21+TRE!L21+MAE!L21+TEL!L21+WWP!L21+OIS!L21</f>
        <v>697.45012897678407</v>
      </c>
      <c r="M40" s="206">
        <f>ISI!M36+NFM!M52+CHI!M41+NMM!M40+PPA!M41+FBT!M21+TRE!M21+MAE!M21+TEL!M21+WWP!M21+OIS!M21</f>
        <v>843.33379191745485</v>
      </c>
      <c r="N40" s="206">
        <f>ISI!N36+NFM!N52+CHI!N41+NMM!N40+PPA!N41+FBT!N21+TRE!N21+MAE!N21+TEL!N21+WWP!N21+OIS!N21</f>
        <v>756.25752364574373</v>
      </c>
      <c r="O40" s="206">
        <f>ISI!O36+NFM!O52+CHI!O41+NMM!O40+PPA!O41+FBT!O21+TRE!O21+MAE!O21+TEL!O21+WWP!O21+OIS!O21</f>
        <v>759.96156491831482</v>
      </c>
      <c r="P40" s="206">
        <f>ISI!P36+NFM!P52+CHI!P41+NMM!P40+PPA!P41+FBT!P21+TRE!P21+MAE!P21+TEL!P21+WWP!P21+OIS!P21</f>
        <v>782.55640584694754</v>
      </c>
      <c r="Q40" s="206">
        <f>ISI!Q36+NFM!Q52+CHI!Q41+NMM!Q40+PPA!Q41+FBT!Q21+TRE!Q21+MAE!Q21+TEL!Q21+WWP!Q21+OIS!Q21</f>
        <v>918.88667239896813</v>
      </c>
      <c r="R40" s="206">
        <f>ISI!R36+NFM!R52+CHI!R41+NMM!R40+PPA!R41+FBT!R21+TRE!R21+MAE!R21+TEL!R21+WWP!R21+OIS!R21</f>
        <v>919.77377472055025</v>
      </c>
      <c r="S40" s="206">
        <f>ISI!S36+NFM!S52+CHI!S41+NMM!S40+PPA!S41+FBT!S21+TRE!S21+MAE!S21+TEL!S21+WWP!S21+OIS!S21</f>
        <v>928.88116938950986</v>
      </c>
      <c r="T40" s="206">
        <f>ISI!T36+NFM!T52+CHI!T41+NMM!T40+PPA!T41+FBT!T21+TRE!T21+MAE!T21+TEL!T21+WWP!T21+OIS!T21</f>
        <v>896.59862424763526</v>
      </c>
      <c r="U40" s="206">
        <f>ISI!U36+NFM!U52+CHI!U41+NMM!U40+PPA!U41+FBT!U21+TRE!U21+MAE!U21+TEL!U21+WWP!U21+OIS!U21</f>
        <v>825.95881341358563</v>
      </c>
      <c r="V40" s="206">
        <f>ISI!V36+NFM!V52+CHI!V41+NMM!V40+PPA!V41+FBT!V21+TRE!V21+MAE!V21+TEL!V21+WWP!V21+OIS!V21</f>
        <v>848.65649183147013</v>
      </c>
      <c r="W40" s="206">
        <f>ISI!W36+NFM!W52+CHI!W41+NMM!W40+PPA!W41+FBT!W21+TRE!W21+MAE!W21+TEL!W21+WWP!W21+OIS!W21</f>
        <v>937.99931212381762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136.29501289767839</v>
      </c>
      <c r="C41" s="206">
        <f>ISI!C37+NFM!C53+CHI!C42+NMM!C41+PPA!C42+FBT!C22+TRE!C22+MAE!C22+TEL!C22+WWP!C22+OIS!C22</f>
        <v>112.9335339638865</v>
      </c>
      <c r="D41" s="206">
        <f>ISI!D37+NFM!D53+CHI!D42+NMM!D41+PPA!D42+FBT!D22+TRE!D22+MAE!D22+TEL!D22+WWP!D22+OIS!D22</f>
        <v>100.84075666380051</v>
      </c>
      <c r="E41" s="206">
        <f>ISI!E37+NFM!E53+CHI!E42+NMM!E41+PPA!E42+FBT!E22+TRE!E22+MAE!E22+TEL!E22+WWP!E22+OIS!E22</f>
        <v>117.9707652622528</v>
      </c>
      <c r="F41" s="206">
        <f>ISI!F37+NFM!F53+CHI!F42+NMM!F41+PPA!F42+FBT!F22+TRE!F22+MAE!F22+TEL!F22+WWP!F22+OIS!F22</f>
        <v>104.9177987962167</v>
      </c>
      <c r="G41" s="206">
        <f>ISI!G37+NFM!G53+CHI!G42+NMM!G41+PPA!G42+FBT!G22+TRE!G22+MAE!G22+TEL!G22+WWP!G22+OIS!G22</f>
        <v>93.890283748925185</v>
      </c>
      <c r="H41" s="206">
        <f>ISI!H37+NFM!H53+CHI!H42+NMM!H41+PPA!H42+FBT!H22+TRE!H22+MAE!H22+TEL!H22+WWP!H22+OIS!H22</f>
        <v>94.394325021496144</v>
      </c>
      <c r="I41" s="206">
        <f>ISI!I37+NFM!I53+CHI!I42+NMM!I41+PPA!I42+FBT!I22+TRE!I22+MAE!I22+TEL!I22+WWP!I22+OIS!I22</f>
        <v>74.517540842648316</v>
      </c>
      <c r="J41" s="206">
        <f>ISI!J37+NFM!J53+CHI!J42+NMM!J41+PPA!J42+FBT!J22+TRE!J22+MAE!J22+TEL!J22+WWP!J22+OIS!J22</f>
        <v>37.503611349956998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42.13250214961306</v>
      </c>
      <c r="C42" s="207">
        <f t="shared" si="3"/>
        <v>58.349957007738602</v>
      </c>
      <c r="D42" s="207">
        <f t="shared" si="3"/>
        <v>62.721066208082533</v>
      </c>
      <c r="E42" s="207">
        <f t="shared" si="3"/>
        <v>103.82648323301802</v>
      </c>
      <c r="F42" s="207">
        <f t="shared" si="3"/>
        <v>110.58572656921754</v>
      </c>
      <c r="G42" s="207">
        <f t="shared" si="3"/>
        <v>126.20619088564057</v>
      </c>
      <c r="H42" s="207">
        <f t="shared" si="3"/>
        <v>134.56577815993123</v>
      </c>
      <c r="I42" s="207">
        <f t="shared" si="3"/>
        <v>117.0105760963027</v>
      </c>
      <c r="J42" s="207">
        <f t="shared" si="3"/>
        <v>92.075150472914871</v>
      </c>
      <c r="K42" s="207">
        <f t="shared" si="3"/>
        <v>75.403697334479787</v>
      </c>
      <c r="L42" s="207">
        <f t="shared" si="3"/>
        <v>163.80060189165945</v>
      </c>
      <c r="M42" s="207">
        <f t="shared" si="3"/>
        <v>189.40498710232154</v>
      </c>
      <c r="N42" s="207">
        <f t="shared" si="3"/>
        <v>201.06053310404116</v>
      </c>
      <c r="O42" s="207">
        <f t="shared" si="3"/>
        <v>258.02218400687872</v>
      </c>
      <c r="P42" s="207">
        <f t="shared" si="3"/>
        <v>234.04522785898538</v>
      </c>
      <c r="Q42" s="207">
        <f t="shared" si="3"/>
        <v>288.62141014617362</v>
      </c>
      <c r="R42" s="207">
        <f t="shared" si="3"/>
        <v>286.37635425623387</v>
      </c>
      <c r="S42" s="207">
        <f t="shared" si="3"/>
        <v>276.7750644883921</v>
      </c>
      <c r="T42" s="207">
        <f t="shared" si="3"/>
        <v>283.31212381771275</v>
      </c>
      <c r="U42" s="207">
        <f t="shared" si="3"/>
        <v>305.37377472055027</v>
      </c>
      <c r="V42" s="207">
        <f t="shared" si="3"/>
        <v>319.03422184006877</v>
      </c>
      <c r="W42" s="207">
        <f t="shared" si="3"/>
        <v>302.19802235597587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42.13250214961306</v>
      </c>
      <c r="C43" s="206">
        <f>ISI!C39+NFM!C55+CHI!C44+NMM!C43+PPA!C44+FBT!C24+TRE!C24+MAE!C24+TEL!C24+WWP!C24+OIS!C24</f>
        <v>58.349957007738602</v>
      </c>
      <c r="D43" s="206">
        <f>ISI!D39+NFM!D55+CHI!D44+NMM!D43+PPA!D44+FBT!D24+TRE!D24+MAE!D24+TEL!D24+WWP!D24+OIS!D24</f>
        <v>62.721066208082533</v>
      </c>
      <c r="E43" s="206">
        <f>ISI!E39+NFM!E55+CHI!E44+NMM!E43+PPA!E44+FBT!E24+TRE!E24+MAE!E24+TEL!E24+WWP!E24+OIS!E24</f>
        <v>103.82648323301802</v>
      </c>
      <c r="F43" s="206">
        <f>ISI!F39+NFM!F55+CHI!F44+NMM!F43+PPA!F44+FBT!F24+TRE!F24+MAE!F24+TEL!F24+WWP!F24+OIS!F24</f>
        <v>110.58572656921754</v>
      </c>
      <c r="G43" s="206">
        <f>ISI!G39+NFM!G55+CHI!G44+NMM!G43+PPA!G44+FBT!G24+TRE!G24+MAE!G24+TEL!G24+WWP!G24+OIS!G24</f>
        <v>126.20619088564057</v>
      </c>
      <c r="H43" s="206">
        <f>ISI!H39+NFM!H55+CHI!H44+NMM!H43+PPA!H44+FBT!H24+TRE!H24+MAE!H24+TEL!H24+WWP!H24+OIS!H24</f>
        <v>134.56577815993123</v>
      </c>
      <c r="I43" s="206">
        <f>ISI!I39+NFM!I55+CHI!I44+NMM!I43+PPA!I44+FBT!I24+TRE!I24+MAE!I24+TEL!I24+WWP!I24+OIS!I24</f>
        <v>117.0105760963027</v>
      </c>
      <c r="J43" s="206">
        <f>ISI!J39+NFM!J55+CHI!J44+NMM!J43+PPA!J44+FBT!J24+TRE!J24+MAE!J24+TEL!J24+WWP!J24+OIS!J24</f>
        <v>92.075150472914871</v>
      </c>
      <c r="K43" s="206">
        <f>ISI!K39+NFM!K55+CHI!K44+NMM!K43+PPA!K44+FBT!K24+TRE!K24+MAE!K24+TEL!K24+WWP!K24+OIS!K24</f>
        <v>75.403697334479787</v>
      </c>
      <c r="L43" s="206">
        <f>ISI!L39+NFM!L55+CHI!L44+NMM!L43+PPA!L44+FBT!L24+TRE!L24+MAE!L24+TEL!L24+WWP!L24+OIS!L24</f>
        <v>163.80060189165945</v>
      </c>
      <c r="M43" s="206">
        <f>ISI!M39+NFM!M55+CHI!M44+NMM!M43+PPA!M44+FBT!M24+TRE!M24+MAE!M24+TEL!M24+WWP!M24+OIS!M24</f>
        <v>189.40498710232154</v>
      </c>
      <c r="N43" s="206">
        <f>ISI!N39+NFM!N55+CHI!N44+NMM!N43+PPA!N44+FBT!N24+TRE!N24+MAE!N24+TEL!N24+WWP!N24+OIS!N24</f>
        <v>201.06053310404116</v>
      </c>
      <c r="O43" s="206">
        <f>ISI!O39+NFM!O55+CHI!O44+NMM!O43+PPA!O44+FBT!O24+TRE!O24+MAE!O24+TEL!O24+WWP!O24+OIS!O24</f>
        <v>257.11771281169388</v>
      </c>
      <c r="P43" s="206">
        <f>ISI!P39+NFM!P55+CHI!P44+NMM!P43+PPA!P44+FBT!P24+TRE!P24+MAE!P24+TEL!P24+WWP!P24+OIS!P24</f>
        <v>234.04522785898538</v>
      </c>
      <c r="Q43" s="206">
        <f>ISI!Q39+NFM!Q55+CHI!Q44+NMM!Q43+PPA!Q44+FBT!Q24+TRE!Q24+MAE!Q24+TEL!Q24+WWP!Q24+OIS!Q24</f>
        <v>288.62141014617362</v>
      </c>
      <c r="R43" s="206">
        <f>ISI!R39+NFM!R55+CHI!R44+NMM!R43+PPA!R44+FBT!R24+TRE!R24+MAE!R24+TEL!R24+WWP!R24+OIS!R24</f>
        <v>286.37635425623387</v>
      </c>
      <c r="S43" s="206">
        <f>ISI!S39+NFM!S55+CHI!S44+NMM!S43+PPA!S44+FBT!S24+TRE!S24+MAE!S24+TEL!S24+WWP!S24+OIS!S24</f>
        <v>272.85795356835769</v>
      </c>
      <c r="T43" s="206">
        <f>ISI!T39+NFM!T55+CHI!T44+NMM!T43+PPA!T44+FBT!T24+TRE!T24+MAE!T24+TEL!T24+WWP!T24+OIS!T24</f>
        <v>279.64935511607905</v>
      </c>
      <c r="U43" s="206">
        <f>ISI!U39+NFM!U55+CHI!U44+NMM!U43+PPA!U44+FBT!U24+TRE!U24+MAE!U24+TEL!U24+WWP!U24+OIS!U24</f>
        <v>301.79105760963023</v>
      </c>
      <c r="V43" s="206">
        <f>ISI!V39+NFM!V55+CHI!V44+NMM!V43+PPA!V44+FBT!V24+TRE!V24+MAE!V24+TEL!V24+WWP!V24+OIS!V24</f>
        <v>319.03422184006877</v>
      </c>
      <c r="W43" s="206">
        <f>ISI!W39+NFM!W55+CHI!W44+NMM!W43+PPA!W44+FBT!W24+TRE!W24+MAE!W24+TEL!W24+WWP!W24+OIS!W24</f>
        <v>302.19802235597587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0</v>
      </c>
      <c r="O44" s="206">
        <f>ISI!O40+NFM!O56+CHI!O45+NMM!O44+PPA!O45+FBT!O25+TRE!O25+MAE!O25+TEL!O25+WWP!O25+OIS!O25</f>
        <v>0</v>
      </c>
      <c r="P44" s="206">
        <f>ISI!P40+NFM!P56+CHI!P45+NMM!P44+PPA!P45+FBT!P25+TRE!P25+MAE!P25+TEL!P25+WWP!P25+OIS!P25</f>
        <v>0</v>
      </c>
      <c r="Q44" s="206">
        <f>ISI!Q40+NFM!Q56+CHI!Q45+NMM!Q44+PPA!Q45+FBT!Q25+TRE!Q25+MAE!Q25+TEL!Q25+WWP!Q25+OIS!Q25</f>
        <v>0</v>
      </c>
      <c r="R44" s="206">
        <f>ISI!R40+NFM!R56+CHI!R45+NMM!R44+PPA!R45+FBT!R25+TRE!R25+MAE!R25+TEL!R25+WWP!R25+OIS!R25</f>
        <v>0</v>
      </c>
      <c r="S44" s="206">
        <f>ISI!S40+NFM!S56+CHI!S45+NMM!S44+PPA!S45+FBT!S25+TRE!S25+MAE!S25+TEL!S25+WWP!S25+OIS!S25</f>
        <v>3.9171109200343932</v>
      </c>
      <c r="T44" s="206">
        <f>ISI!T40+NFM!T56+CHI!T45+NMM!T44+PPA!T45+FBT!T25+TRE!T25+MAE!T25+TEL!T25+WWP!T25+OIS!T25</f>
        <v>3.662768701633706</v>
      </c>
      <c r="U44" s="206">
        <f>ISI!U40+NFM!U56+CHI!U45+NMM!U44+PPA!U45+FBT!U25+TRE!U25+MAE!U25+TEL!U25+WWP!U25+OIS!U25</f>
        <v>3.5827171109200342</v>
      </c>
      <c r="V44" s="206">
        <f>ISI!V40+NFM!V56+CHI!V45+NMM!V44+PPA!V45+FBT!V25+TRE!V25+MAE!V25+TEL!V25+WWP!V25+OIS!V25</f>
        <v>0</v>
      </c>
      <c r="W44" s="206">
        <f>ISI!W40+NFM!W56+CHI!W45+NMM!W44+PPA!W45+FBT!W25+TRE!W25+MAE!W25+TEL!W25+WWP!W25+OIS!W25</f>
        <v>0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0.90447119518486663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272.16483233018056</v>
      </c>
      <c r="C49" s="208">
        <f>ISI!C45+NFM!C61+CHI!C50+NMM!C49+PPA!C50+FBT!C30+TRE!C30+MAE!C30+TEL!C30+WWP!C30+OIS!C30</f>
        <v>316.75743766122105</v>
      </c>
      <c r="D49" s="208">
        <f>ISI!D45+NFM!D61+CHI!D50+NMM!D49+PPA!D50+FBT!D30+TRE!D30+MAE!D30+TEL!D30+WWP!D30+OIS!D30</f>
        <v>298.96337059329323</v>
      </c>
      <c r="E49" s="208">
        <f>ISI!E45+NFM!E61+CHI!E50+NMM!E49+PPA!E50+FBT!E30+TRE!E30+MAE!E30+TEL!E30+WWP!E30+OIS!E30</f>
        <v>301.90120378331903</v>
      </c>
      <c r="F49" s="208">
        <f>ISI!F45+NFM!F61+CHI!F50+NMM!F49+PPA!F50+FBT!F30+TRE!F30+MAE!F30+TEL!F30+WWP!F30+OIS!F30</f>
        <v>318.07110920034381</v>
      </c>
      <c r="G49" s="208">
        <f>ISI!G45+NFM!G61+CHI!G50+NMM!G49+PPA!G50+FBT!G30+TRE!G30+MAE!G30+TEL!G30+WWP!G30+OIS!G30</f>
        <v>335.10077386070515</v>
      </c>
      <c r="H49" s="208">
        <f>ISI!H45+NFM!H61+CHI!H50+NMM!H49+PPA!H50+FBT!H30+TRE!H30+MAE!H30+TEL!H30+WWP!H30+OIS!H30</f>
        <v>317.6650042992261</v>
      </c>
      <c r="I49" s="208">
        <f>ISI!I45+NFM!I61+CHI!I50+NMM!I49+PPA!I50+FBT!I30+TRE!I30+MAE!I30+TEL!I30+WWP!I30+OIS!I30</f>
        <v>312.81650902837487</v>
      </c>
      <c r="J49" s="208">
        <f>ISI!J45+NFM!J61+CHI!J50+NMM!J49+PPA!J50+FBT!J30+TRE!J30+MAE!J30+TEL!J30+WWP!J30+OIS!J30</f>
        <v>462.62080825451415</v>
      </c>
      <c r="K49" s="208">
        <f>ISI!K45+NFM!K61+CHI!K50+NMM!K49+PPA!K50+FBT!K30+TRE!K30+MAE!K30+TEL!K30+WWP!K30+OIS!K30</f>
        <v>456.07635425623386</v>
      </c>
      <c r="L49" s="208">
        <f>ISI!L45+NFM!L61+CHI!L50+NMM!L49+PPA!L50+FBT!L30+TRE!L30+MAE!L30+TEL!L30+WWP!L30+OIS!L30</f>
        <v>481.63284608770437</v>
      </c>
      <c r="M49" s="208">
        <f>ISI!M45+NFM!M61+CHI!M50+NMM!M49+PPA!M50+FBT!M30+TRE!M30+MAE!M30+TEL!M30+WWP!M30+OIS!M30</f>
        <v>522.73800515907146</v>
      </c>
      <c r="N49" s="208">
        <f>ISI!N45+NFM!N61+CHI!N50+NMM!N49+PPA!N50+FBT!N30+TRE!N30+MAE!N30+TEL!N30+WWP!N30+OIS!N30</f>
        <v>521.11410146173694</v>
      </c>
      <c r="O49" s="208">
        <f>ISI!O45+NFM!O61+CHI!O50+NMM!O49+PPA!O50+FBT!O30+TRE!O30+MAE!O30+TEL!O30+WWP!O30+OIS!O30</f>
        <v>476.30662080825454</v>
      </c>
      <c r="P49" s="208">
        <f>ISI!P45+NFM!P61+CHI!P50+NMM!P49+PPA!P50+FBT!P30+TRE!P30+MAE!P30+TEL!P30+WWP!P30+OIS!P30</f>
        <v>479.81762682717113</v>
      </c>
      <c r="Q49" s="208">
        <f>ISI!Q45+NFM!Q61+CHI!Q50+NMM!Q49+PPA!Q50+FBT!Q30+TRE!Q30+MAE!Q30+TEL!Q30+WWP!Q30+OIS!Q30</f>
        <v>370.04402407566636</v>
      </c>
      <c r="R49" s="208">
        <f>ISI!R45+NFM!R61+CHI!R50+NMM!R49+PPA!R50+FBT!R30+TRE!R30+MAE!R30+TEL!R30+WWP!R30+OIS!R30</f>
        <v>303.74024075666381</v>
      </c>
      <c r="S49" s="208">
        <f>ISI!S45+NFM!S61+CHI!S50+NMM!S49+PPA!S50+FBT!S30+TRE!S30+MAE!S30+TEL!S30+WWP!S30+OIS!S30</f>
        <v>198.04806534823732</v>
      </c>
      <c r="T49" s="208">
        <f>ISI!T45+NFM!T61+CHI!T50+NMM!T49+PPA!T50+FBT!T30+TRE!T30+MAE!T30+TEL!T30+WWP!T30+OIS!T30</f>
        <v>73.806104901117806</v>
      </c>
      <c r="U49" s="208">
        <f>ISI!U45+NFM!U61+CHI!U50+NMM!U49+PPA!U50+FBT!U30+TRE!U30+MAE!U30+TEL!U30+WWP!U30+OIS!U30</f>
        <v>102.374290627687</v>
      </c>
      <c r="V49" s="208">
        <f>ISI!V45+NFM!V61+CHI!V50+NMM!V49+PPA!V50+FBT!V30+TRE!V30+MAE!V30+TEL!V30+WWP!V30+OIS!V30</f>
        <v>110.49363714531381</v>
      </c>
      <c r="W49" s="208">
        <f>ISI!W45+NFM!W61+CHI!W50+NMM!W49+PPA!W50+FBT!W30+TRE!W30+MAE!W30+TEL!W30+WWP!W30+OIS!W30</f>
        <v>104.46070507308684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738.0911435941531</v>
      </c>
      <c r="C50" s="209">
        <f>ISI!C46+NFM!C62+CHI!C51+NMM!C50+PPA!C51+FBT!C31+TRE!C31+MAE!C31+TEL!C31+WWP!C31+OIS!C31</f>
        <v>776.8701633705931</v>
      </c>
      <c r="D50" s="209">
        <f>ISI!D46+NFM!D62+CHI!D51+NMM!D50+PPA!D51+FBT!D31+TRE!D31+MAE!D31+TEL!D31+WWP!D31+OIS!D31</f>
        <v>729.06276870163379</v>
      </c>
      <c r="E50" s="209">
        <f>ISI!E46+NFM!E62+CHI!E51+NMM!E50+PPA!E51+FBT!E31+TRE!E31+MAE!E31+TEL!E31+WWP!E31+OIS!E31</f>
        <v>790.79965606190888</v>
      </c>
      <c r="F50" s="209">
        <f>ISI!F46+NFM!F62+CHI!F51+NMM!F50+PPA!F51+FBT!F31+TRE!F31+MAE!F31+TEL!F31+WWP!F31+OIS!F31</f>
        <v>835.1676698194326</v>
      </c>
      <c r="G50" s="209">
        <f>ISI!G46+NFM!G62+CHI!G51+NMM!G50+PPA!G51+FBT!G31+TRE!G31+MAE!G31+TEL!G31+WWP!G31+OIS!G31</f>
        <v>845.91573516766971</v>
      </c>
      <c r="H50" s="209">
        <f>ISI!H46+NFM!H62+CHI!H51+NMM!H50+PPA!H51+FBT!H31+TRE!H31+MAE!H31+TEL!H31+WWP!H31+OIS!H31</f>
        <v>862.76870163370586</v>
      </c>
      <c r="I50" s="209">
        <f>ISI!I46+NFM!I62+CHI!I51+NMM!I50+PPA!I51+FBT!I31+TRE!I31+MAE!I31+TEL!I31+WWP!I31+OIS!I31</f>
        <v>875.2364574376611</v>
      </c>
      <c r="J50" s="209">
        <f>ISI!J46+NFM!J62+CHI!J51+NMM!J50+PPA!J51+FBT!J31+TRE!J31+MAE!J31+TEL!J31+WWP!J31+OIS!J31</f>
        <v>897.76440240756642</v>
      </c>
      <c r="K50" s="209">
        <f>ISI!K46+NFM!K62+CHI!K51+NMM!K50+PPA!K51+FBT!K31+TRE!K31+MAE!K31+TEL!K31+WWP!K31+OIS!K31</f>
        <v>721.66809974204637</v>
      </c>
      <c r="L50" s="209">
        <f>ISI!L46+NFM!L62+CHI!L51+NMM!L50+PPA!L51+FBT!L31+TRE!L31+MAE!L31+TEL!L31+WWP!L31+OIS!L31</f>
        <v>672.2269991401547</v>
      </c>
      <c r="M50" s="209">
        <f>ISI!M46+NFM!M62+CHI!M51+NMM!M50+PPA!M51+FBT!M31+TRE!M31+MAE!M31+TEL!M31+WWP!M31+OIS!M31</f>
        <v>724.16165090283744</v>
      </c>
      <c r="N50" s="209">
        <f>ISI!N46+NFM!N62+CHI!N51+NMM!N50+PPA!N51+FBT!N31+TRE!N31+MAE!N31+TEL!N31+WWP!N31+OIS!N31</f>
        <v>710.83404987102313</v>
      </c>
      <c r="O50" s="209">
        <f>ISI!O46+NFM!O62+CHI!O51+NMM!O50+PPA!O51+FBT!O31+TRE!O31+MAE!O31+TEL!O31+WWP!O31+OIS!O31</f>
        <v>731.81427343078235</v>
      </c>
      <c r="P50" s="209">
        <f>ISI!P46+NFM!P62+CHI!P51+NMM!P50+PPA!P51+FBT!P31+TRE!P31+MAE!P31+TEL!P31+WWP!P31+OIS!P31</f>
        <v>748.58125537403259</v>
      </c>
      <c r="Q50" s="209">
        <f>ISI!Q46+NFM!Q62+CHI!Q51+NMM!Q50+PPA!Q51+FBT!Q31+TRE!Q31+MAE!Q31+TEL!Q31+WWP!Q31+OIS!Q31</f>
        <v>776.6981943250214</v>
      </c>
      <c r="R50" s="209">
        <f>ISI!R46+NFM!R62+CHI!R51+NMM!R50+PPA!R51+FBT!R31+TRE!R31+MAE!R31+TEL!R31+WWP!R31+OIS!R31</f>
        <v>780.99742046431629</v>
      </c>
      <c r="S50" s="209">
        <f>ISI!S46+NFM!S62+CHI!S51+NMM!S50+PPA!S51+FBT!S31+TRE!S31+MAE!S31+TEL!S31+WWP!S31+OIS!S31</f>
        <v>837.25537403267401</v>
      </c>
      <c r="T50" s="209">
        <f>ISI!T46+NFM!T62+CHI!T51+NMM!T50+PPA!T51+FBT!T31+TRE!T31+MAE!T31+TEL!T31+WWP!T31+OIS!T31</f>
        <v>848.80945829750624</v>
      </c>
      <c r="U50" s="209">
        <f>ISI!U46+NFM!U62+CHI!U51+NMM!U50+PPA!U51+FBT!U31+TRE!U31+MAE!U31+TEL!U31+WWP!U31+OIS!U31</f>
        <v>845.2534823731728</v>
      </c>
      <c r="V50" s="209">
        <f>ISI!V46+NFM!V62+CHI!V51+NMM!V50+PPA!V51+FBT!V31+TRE!V31+MAE!V31+TEL!V31+WWP!V31+OIS!V31</f>
        <v>813.14342218400691</v>
      </c>
      <c r="W50" s="209">
        <f>ISI!W46+NFM!W62+CHI!W51+NMM!W50+PPA!W51+FBT!W31+TRE!W31+MAE!W31+TEL!W31+WWP!W31+OIS!W31</f>
        <v>833.47687016337045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3589.5266552020621</v>
      </c>
      <c r="C51" s="212">
        <f t="shared" si="4"/>
        <v>3587.9376612209794</v>
      </c>
      <c r="D51" s="212">
        <f t="shared" si="4"/>
        <v>3370.8521926053304</v>
      </c>
      <c r="E51" s="212">
        <f t="shared" si="4"/>
        <v>3620.1042992261382</v>
      </c>
      <c r="F51" s="212">
        <f t="shared" si="4"/>
        <v>3656.9488392089424</v>
      </c>
      <c r="G51" s="212">
        <f t="shared" si="4"/>
        <v>3649.8988822012034</v>
      </c>
      <c r="H51" s="212">
        <f t="shared" si="4"/>
        <v>3680.9521926053317</v>
      </c>
      <c r="I51" s="212">
        <f t="shared" si="4"/>
        <v>3811.0181427343059</v>
      </c>
      <c r="J51" s="212">
        <f t="shared" si="4"/>
        <v>3453.8423043852104</v>
      </c>
      <c r="K51" s="212">
        <f t="shared" si="4"/>
        <v>2442.0633705932928</v>
      </c>
      <c r="L51" s="212">
        <f t="shared" si="4"/>
        <v>2549.9612209802231</v>
      </c>
      <c r="M51" s="212">
        <f t="shared" si="4"/>
        <v>2696.4403267411863</v>
      </c>
      <c r="N51" s="212">
        <f t="shared" si="4"/>
        <v>2566.5761822871873</v>
      </c>
      <c r="O51" s="212">
        <f t="shared" si="4"/>
        <v>2595.5269131556311</v>
      </c>
      <c r="P51" s="212">
        <f t="shared" si="4"/>
        <v>2617.5229578675844</v>
      </c>
      <c r="Q51" s="212">
        <f t="shared" si="4"/>
        <v>2719.6413585554592</v>
      </c>
      <c r="R51" s="212">
        <f t="shared" si="4"/>
        <v>2655.4590713671532</v>
      </c>
      <c r="S51" s="212">
        <f t="shared" si="4"/>
        <v>2757.5159071367152</v>
      </c>
      <c r="T51" s="212">
        <f t="shared" si="4"/>
        <v>2736.1439380911429</v>
      </c>
      <c r="U51" s="212">
        <f t="shared" si="4"/>
        <v>2678.8060189165949</v>
      </c>
      <c r="V51" s="212">
        <f t="shared" si="4"/>
        <v>2646.3507308684434</v>
      </c>
      <c r="W51" s="212">
        <f t="shared" si="4"/>
        <v>2823.8203783319004</v>
      </c>
    </row>
    <row r="52" spans="1:23" ht="12" customHeight="1" x14ac:dyDescent="0.25">
      <c r="A52" s="17" t="s">
        <v>16</v>
      </c>
      <c r="B52" s="211">
        <f>ISI!B$47</f>
        <v>615.28323301805642</v>
      </c>
      <c r="C52" s="211">
        <f>ISI!C$47</f>
        <v>644.07540842648302</v>
      </c>
      <c r="D52" s="211">
        <f>ISI!D$47</f>
        <v>605.00988822012016</v>
      </c>
      <c r="E52" s="211">
        <f>ISI!E$47</f>
        <v>731.12261392949245</v>
      </c>
      <c r="F52" s="211">
        <f>ISI!F$47</f>
        <v>653.56766981943258</v>
      </c>
      <c r="G52" s="211">
        <f>ISI!G$47</f>
        <v>606.66715391229582</v>
      </c>
      <c r="H52" s="211">
        <f>ISI!H$47</f>
        <v>628.63877901977605</v>
      </c>
      <c r="I52" s="211">
        <f>ISI!I$47</f>
        <v>619.3209802235599</v>
      </c>
      <c r="J52" s="211">
        <f>ISI!J$47</f>
        <v>440.44144453998268</v>
      </c>
      <c r="K52" s="211">
        <f>ISI!K$47</f>
        <v>192.74084264832331</v>
      </c>
      <c r="L52" s="211">
        <f>ISI!L$47</f>
        <v>128.7243336199484</v>
      </c>
      <c r="M52" s="211">
        <f>ISI!M$47</f>
        <v>137.73035253654339</v>
      </c>
      <c r="N52" s="211">
        <f>ISI!N$47</f>
        <v>111.7800515907137</v>
      </c>
      <c r="O52" s="211">
        <f>ISI!O$47</f>
        <v>99.057093723129839</v>
      </c>
      <c r="P52" s="211">
        <f>ISI!P$47</f>
        <v>112.1460017196905</v>
      </c>
      <c r="Q52" s="211">
        <f>ISI!Q$47</f>
        <v>110.5122957867584</v>
      </c>
      <c r="R52" s="211">
        <f>ISI!R$47</f>
        <v>111.0751504729149</v>
      </c>
      <c r="S52" s="211">
        <f>ISI!S$47</f>
        <v>118.6838349097163</v>
      </c>
      <c r="T52" s="211">
        <f>ISI!T$47</f>
        <v>126.00911435941519</v>
      </c>
      <c r="U52" s="211">
        <f>ISI!U$47</f>
        <v>115.97042132416161</v>
      </c>
      <c r="V52" s="211">
        <f>ISI!V$47</f>
        <v>106.20507308684439</v>
      </c>
      <c r="W52" s="211">
        <f>ISI!W$47</f>
        <v>114.15055889939811</v>
      </c>
    </row>
    <row r="53" spans="1:23" ht="12" customHeight="1" x14ac:dyDescent="0.25">
      <c r="A53" s="18" t="s">
        <v>41</v>
      </c>
      <c r="B53" s="206">
        <f>ISI!B$48</f>
        <v>518.11672525006611</v>
      </c>
      <c r="C53" s="206">
        <f>ISI!C$48</f>
        <v>520.63064358067015</v>
      </c>
      <c r="D53" s="206">
        <f>ISI!D$48</f>
        <v>493.73438990814981</v>
      </c>
      <c r="E53" s="206">
        <f>ISI!E$48</f>
        <v>592.23706914870274</v>
      </c>
      <c r="F53" s="206">
        <f>ISI!F$48</f>
        <v>510.0729190687166</v>
      </c>
      <c r="G53" s="206">
        <f>ISI!G$48</f>
        <v>474.51435082571118</v>
      </c>
      <c r="H53" s="206">
        <f>ISI!H$48</f>
        <v>461.77097577366499</v>
      </c>
      <c r="I53" s="206">
        <f>ISI!I$48</f>
        <v>455.54195038259292</v>
      </c>
      <c r="J53" s="206">
        <f>ISI!J$48</f>
        <v>241.54730578896269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97.166507767990339</v>
      </c>
      <c r="C54" s="206">
        <f>ISI!C$49</f>
        <v>123.4447648458129</v>
      </c>
      <c r="D54" s="206">
        <f>ISI!D$49</f>
        <v>111.2754983119704</v>
      </c>
      <c r="E54" s="206">
        <f>ISI!E$49</f>
        <v>138.8855447807897</v>
      </c>
      <c r="F54" s="206">
        <f>ISI!F$49</f>
        <v>143.49475075071601</v>
      </c>
      <c r="G54" s="206">
        <f>ISI!G$49</f>
        <v>132.15280308658461</v>
      </c>
      <c r="H54" s="206">
        <f>ISI!H$49</f>
        <v>166.86780324611109</v>
      </c>
      <c r="I54" s="206">
        <f>ISI!I$49</f>
        <v>163.77902984096701</v>
      </c>
      <c r="J54" s="206">
        <f>ISI!J$49</f>
        <v>198.89413875101999</v>
      </c>
      <c r="K54" s="206">
        <f>ISI!K$49</f>
        <v>192.74084264832331</v>
      </c>
      <c r="L54" s="206">
        <f>ISI!L$49</f>
        <v>128.7243336199484</v>
      </c>
      <c r="M54" s="206">
        <f>ISI!M$49</f>
        <v>137.73035253654339</v>
      </c>
      <c r="N54" s="206">
        <f>ISI!N$49</f>
        <v>111.7800515907137</v>
      </c>
      <c r="O54" s="206">
        <f>ISI!O$49</f>
        <v>99.057093723129839</v>
      </c>
      <c r="P54" s="206">
        <f>ISI!P$49</f>
        <v>112.1460017196905</v>
      </c>
      <c r="Q54" s="206">
        <f>ISI!Q$49</f>
        <v>110.5122957867584</v>
      </c>
      <c r="R54" s="206">
        <f>ISI!R$49</f>
        <v>111.0751504729149</v>
      </c>
      <c r="S54" s="206">
        <f>ISI!S$49</f>
        <v>118.6838349097163</v>
      </c>
      <c r="T54" s="206">
        <f>ISI!T$49</f>
        <v>126.00911435941519</v>
      </c>
      <c r="U54" s="206">
        <f>ISI!U$49</f>
        <v>115.97042132416161</v>
      </c>
      <c r="V54" s="206">
        <f>ISI!V$49</f>
        <v>106.20507308684439</v>
      </c>
      <c r="W54" s="206">
        <f>ISI!W$49</f>
        <v>114.15055889939811</v>
      </c>
    </row>
    <row r="55" spans="1:23" ht="12" customHeight="1" x14ac:dyDescent="0.25">
      <c r="A55" s="19" t="s">
        <v>20</v>
      </c>
      <c r="B55" s="207">
        <f>NFM!B$63</f>
        <v>162.45915735167665</v>
      </c>
      <c r="C55" s="207">
        <f>NFM!C$63</f>
        <v>160.11049011177991</v>
      </c>
      <c r="D55" s="207">
        <f>NFM!D$63</f>
        <v>125.17171109200346</v>
      </c>
      <c r="E55" s="207">
        <f>NFM!E$63</f>
        <v>137.8074806534824</v>
      </c>
      <c r="F55" s="207">
        <f>NFM!F$63</f>
        <v>158.11453138435081</v>
      </c>
      <c r="G55" s="207">
        <f>NFM!G$63</f>
        <v>155.55460017196901</v>
      </c>
      <c r="H55" s="207">
        <f>NFM!H$63</f>
        <v>156.9347377472055</v>
      </c>
      <c r="I55" s="207">
        <f>NFM!I$63</f>
        <v>146.82115219260533</v>
      </c>
      <c r="J55" s="207">
        <f>NFM!J$63</f>
        <v>127.96586414445407</v>
      </c>
      <c r="K55" s="207">
        <f>NFM!K$63</f>
        <v>136.42244196044709</v>
      </c>
      <c r="L55" s="207">
        <f>NFM!L$63</f>
        <v>140.34127257093729</v>
      </c>
      <c r="M55" s="207">
        <f>NFM!M$63</f>
        <v>144.14092863284614</v>
      </c>
      <c r="N55" s="207">
        <f>NFM!N$63</f>
        <v>133.89226139294919</v>
      </c>
      <c r="O55" s="207">
        <f>NFM!O$63</f>
        <v>145.84196044711948</v>
      </c>
      <c r="P55" s="207">
        <f>NFM!P$63</f>
        <v>145.6773000859846</v>
      </c>
      <c r="Q55" s="207">
        <f>NFM!Q$63</f>
        <v>133.77085124677552</v>
      </c>
      <c r="R55" s="207">
        <f>NFM!R$63</f>
        <v>130.20670679277728</v>
      </c>
      <c r="S55" s="207">
        <f>NFM!S$63</f>
        <v>162.42098022355978</v>
      </c>
      <c r="T55" s="207">
        <f>NFM!T$63</f>
        <v>177.49183147033534</v>
      </c>
      <c r="U55" s="207">
        <f>NFM!U$63</f>
        <v>176.55846947549438</v>
      </c>
      <c r="V55" s="207">
        <f>NFM!V$63</f>
        <v>180.44866723989688</v>
      </c>
      <c r="W55" s="207">
        <f>NFM!W$63</f>
        <v>182.7758383490972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1.699246351938132</v>
      </c>
      <c r="C57" s="206">
        <f>NFM!C$65</f>
        <v>0.42736374115433312</v>
      </c>
      <c r="D57" s="206">
        <f>NFM!D$65</f>
        <v>0.39746465295665112</v>
      </c>
      <c r="E57" s="206">
        <f>NFM!E$65</f>
        <v>0.49334211221400059</v>
      </c>
      <c r="F57" s="206">
        <f>NFM!F$65</f>
        <v>0.80221862726393445</v>
      </c>
      <c r="G57" s="206">
        <f>NFM!G$65</f>
        <v>1.027541548223009</v>
      </c>
      <c r="H57" s="206">
        <f>NFM!H$65</f>
        <v>2.720493555089591</v>
      </c>
      <c r="I57" s="206">
        <f>NFM!I$65</f>
        <v>3.0385172961186271</v>
      </c>
      <c r="J57" s="206">
        <f>NFM!J$65</f>
        <v>2.5411101834001739</v>
      </c>
      <c r="K57" s="206">
        <f>NFM!K$65</f>
        <v>1.5591335372616091</v>
      </c>
      <c r="L57" s="206">
        <f>NFM!L$65</f>
        <v>2.7179309715259841</v>
      </c>
      <c r="M57" s="206">
        <f>NFM!M$65</f>
        <v>2.939378198867125</v>
      </c>
      <c r="N57" s="206">
        <f>NFM!N$65</f>
        <v>2.9513011326547969</v>
      </c>
      <c r="O57" s="206">
        <f>NFM!O$65</f>
        <v>2.9991582398713641</v>
      </c>
      <c r="P57" s="206">
        <f>NFM!P$65</f>
        <v>2.7066155266938061</v>
      </c>
      <c r="Q57" s="206">
        <f>NFM!Q$65</f>
        <v>2.6570146274486208</v>
      </c>
      <c r="R57" s="206">
        <f>NFM!R$65</f>
        <v>2.2550788733657852</v>
      </c>
      <c r="S57" s="206">
        <f>NFM!S$65</f>
        <v>2.7724657295657802</v>
      </c>
      <c r="T57" s="206">
        <f>NFM!T$65</f>
        <v>2.7655800130030461</v>
      </c>
      <c r="U57" s="206">
        <f>NFM!U$65</f>
        <v>2.5213725226609962</v>
      </c>
      <c r="V57" s="206">
        <f>NFM!V$65</f>
        <v>1.780527447387994</v>
      </c>
      <c r="W57" s="206">
        <f>NFM!W$65</f>
        <v>1.8649677028788909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1.699246351938132</v>
      </c>
      <c r="C59" s="214">
        <f>NFM!C$67</f>
        <v>0.42736374115433312</v>
      </c>
      <c r="D59" s="214">
        <f>NFM!D$67</f>
        <v>0.39746465295665112</v>
      </c>
      <c r="E59" s="214">
        <f>NFM!E$67</f>
        <v>0.49334211221400059</v>
      </c>
      <c r="F59" s="214">
        <f>NFM!F$67</f>
        <v>0.80221862726393445</v>
      </c>
      <c r="G59" s="214">
        <f>NFM!G$67</f>
        <v>1.027541548223009</v>
      </c>
      <c r="H59" s="214">
        <f>NFM!H$67</f>
        <v>2.720493555089591</v>
      </c>
      <c r="I59" s="214">
        <f>NFM!I$67</f>
        <v>3.0385172961186271</v>
      </c>
      <c r="J59" s="214">
        <f>NFM!J$67</f>
        <v>2.5411101834001739</v>
      </c>
      <c r="K59" s="214">
        <f>NFM!K$67</f>
        <v>1.5591335372616091</v>
      </c>
      <c r="L59" s="214">
        <f>NFM!L$67</f>
        <v>2.7179309715259841</v>
      </c>
      <c r="M59" s="214">
        <f>NFM!M$67</f>
        <v>2.939378198867125</v>
      </c>
      <c r="N59" s="214">
        <f>NFM!N$67</f>
        <v>2.9513011326547969</v>
      </c>
      <c r="O59" s="214">
        <f>NFM!O$67</f>
        <v>2.9991582398713641</v>
      </c>
      <c r="P59" s="214">
        <f>NFM!P$67</f>
        <v>2.7066155266938061</v>
      </c>
      <c r="Q59" s="214">
        <f>NFM!Q$67</f>
        <v>2.6570146274486208</v>
      </c>
      <c r="R59" s="214">
        <f>NFM!R$67</f>
        <v>2.2550788733657852</v>
      </c>
      <c r="S59" s="214">
        <f>NFM!S$67</f>
        <v>2.7724657295657802</v>
      </c>
      <c r="T59" s="214">
        <f>NFM!T$67</f>
        <v>2.7655800130030461</v>
      </c>
      <c r="U59" s="214">
        <f>NFM!U$67</f>
        <v>2.5213725226609962</v>
      </c>
      <c r="V59" s="214">
        <f>NFM!V$67</f>
        <v>1.780527447387994</v>
      </c>
      <c r="W59" s="214">
        <f>NFM!W$67</f>
        <v>1.8649677028788909</v>
      </c>
    </row>
    <row r="60" spans="1:23" ht="12" customHeight="1" x14ac:dyDescent="0.25">
      <c r="A60" s="18" t="s">
        <v>45</v>
      </c>
      <c r="B60" s="206">
        <f>NFM!B$68</f>
        <v>160.75991099973851</v>
      </c>
      <c r="C60" s="206">
        <f>NFM!C$68</f>
        <v>159.68312637062559</v>
      </c>
      <c r="D60" s="206">
        <f>NFM!D$68</f>
        <v>124.77424643904681</v>
      </c>
      <c r="E60" s="206">
        <f>NFM!E$68</f>
        <v>137.31413854126839</v>
      </c>
      <c r="F60" s="206">
        <f>NFM!F$68</f>
        <v>157.31231275708689</v>
      </c>
      <c r="G60" s="206">
        <f>NFM!G$68</f>
        <v>154.527058623746</v>
      </c>
      <c r="H60" s="206">
        <f>NFM!H$68</f>
        <v>154.2142441921159</v>
      </c>
      <c r="I60" s="206">
        <f>NFM!I$68</f>
        <v>143.78263489648671</v>
      </c>
      <c r="J60" s="206">
        <f>NFM!J$68</f>
        <v>125.4247539610539</v>
      </c>
      <c r="K60" s="206">
        <f>NFM!K$68</f>
        <v>134.86330842318549</v>
      </c>
      <c r="L60" s="206">
        <f>NFM!L$68</f>
        <v>137.6233415994113</v>
      </c>
      <c r="M60" s="206">
        <f>NFM!M$68</f>
        <v>141.20155043397901</v>
      </c>
      <c r="N60" s="206">
        <f>NFM!N$68</f>
        <v>130.94096026029439</v>
      </c>
      <c r="O60" s="206">
        <f>NFM!O$68</f>
        <v>142.8428022072481</v>
      </c>
      <c r="P60" s="206">
        <f>NFM!P$68</f>
        <v>142.97068455929079</v>
      </c>
      <c r="Q60" s="206">
        <f>NFM!Q$68</f>
        <v>131.11383661932689</v>
      </c>
      <c r="R60" s="206">
        <f>NFM!R$68</f>
        <v>127.95162791941149</v>
      </c>
      <c r="S60" s="206">
        <f>NFM!S$68</f>
        <v>159.64851449399401</v>
      </c>
      <c r="T60" s="206">
        <f>NFM!T$68</f>
        <v>174.7262514573323</v>
      </c>
      <c r="U60" s="206">
        <f>NFM!U$68</f>
        <v>174.03709695283339</v>
      </c>
      <c r="V60" s="206">
        <f>NFM!V$68</f>
        <v>178.6681397925089</v>
      </c>
      <c r="W60" s="206">
        <f>NFM!W$68</f>
        <v>180.91087064621831</v>
      </c>
    </row>
    <row r="61" spans="1:23" ht="12" customHeight="1" x14ac:dyDescent="0.25">
      <c r="A61" s="19" t="s">
        <v>21</v>
      </c>
      <c r="B61" s="207">
        <f>CHI!B$52</f>
        <v>1354.8810834049871</v>
      </c>
      <c r="C61" s="207">
        <f>CHI!C$52</f>
        <v>1373.7436801375748</v>
      </c>
      <c r="D61" s="207">
        <f>CHI!D$52</f>
        <v>1119.2806534823731</v>
      </c>
      <c r="E61" s="207">
        <f>CHI!E$52</f>
        <v>1200.4050730868439</v>
      </c>
      <c r="F61" s="207">
        <f>CHI!F$52</f>
        <v>1199.3074806534821</v>
      </c>
      <c r="G61" s="207">
        <f>CHI!G$52</f>
        <v>1198.6147893379191</v>
      </c>
      <c r="H61" s="207">
        <f>CHI!H$52</f>
        <v>1150.0741186586413</v>
      </c>
      <c r="I61" s="207">
        <f>CHI!I$52</f>
        <v>1196.4227858985378</v>
      </c>
      <c r="J61" s="207">
        <f>CHI!J$52</f>
        <v>1087.4153052450558</v>
      </c>
      <c r="K61" s="207">
        <f>CHI!K$52</f>
        <v>674.83190025795375</v>
      </c>
      <c r="L61" s="207">
        <f>CHI!L$52</f>
        <v>722.9981083404989</v>
      </c>
      <c r="M61" s="207">
        <f>CHI!M$52</f>
        <v>881.11960447119566</v>
      </c>
      <c r="N61" s="207">
        <f>CHI!N$52</f>
        <v>816.0547721410145</v>
      </c>
      <c r="O61" s="207">
        <f>CHI!O$52</f>
        <v>780.71470335339632</v>
      </c>
      <c r="P61" s="207">
        <f>CHI!P$52</f>
        <v>820.52785898538264</v>
      </c>
      <c r="Q61" s="207">
        <f>CHI!Q$52</f>
        <v>881.33869303525353</v>
      </c>
      <c r="R61" s="207">
        <f>CHI!R$52</f>
        <v>851.19432502149596</v>
      </c>
      <c r="S61" s="207">
        <f>CHI!S$52</f>
        <v>913.62364574376625</v>
      </c>
      <c r="T61" s="207">
        <f>CHI!T$52</f>
        <v>839.35047291487513</v>
      </c>
      <c r="U61" s="207">
        <f>CHI!U$52</f>
        <v>794.77463456577811</v>
      </c>
      <c r="V61" s="207">
        <f>CHI!V$52</f>
        <v>770.61840068787615</v>
      </c>
      <c r="W61" s="207">
        <f>CHI!W$52</f>
        <v>829.22441960447145</v>
      </c>
    </row>
    <row r="62" spans="1:23" ht="12" customHeight="1" x14ac:dyDescent="0.25">
      <c r="A62" s="18" t="s">
        <v>57</v>
      </c>
      <c r="B62" s="206">
        <f>CHI!B$53</f>
        <v>651.24259483145238</v>
      </c>
      <c r="C62" s="206">
        <f>CHI!C$53</f>
        <v>611.74164533820363</v>
      </c>
      <c r="D62" s="206">
        <f>CHI!D$53</f>
        <v>516.45601670153337</v>
      </c>
      <c r="E62" s="206">
        <f>CHI!E$53</f>
        <v>550.57442230711285</v>
      </c>
      <c r="F62" s="206">
        <f>CHI!F$53</f>
        <v>586.27389766438785</v>
      </c>
      <c r="G62" s="206">
        <f>CHI!G$53</f>
        <v>553.75787739818247</v>
      </c>
      <c r="H62" s="206">
        <f>CHI!H$53</f>
        <v>528.04332779908066</v>
      </c>
      <c r="I62" s="206">
        <f>CHI!I$53</f>
        <v>536.26690953659045</v>
      </c>
      <c r="J62" s="206">
        <f>CHI!J$53</f>
        <v>523.85036858548301</v>
      </c>
      <c r="K62" s="206">
        <f>CHI!K$53</f>
        <v>177.66651309868575</v>
      </c>
      <c r="L62" s="206">
        <f>CHI!L$53</f>
        <v>243.19182557271208</v>
      </c>
      <c r="M62" s="206">
        <f>CHI!M$53</f>
        <v>507.04947189692803</v>
      </c>
      <c r="N62" s="206">
        <f>CHI!N$53</f>
        <v>376.52244703654367</v>
      </c>
      <c r="O62" s="206">
        <f>CHI!O$53</f>
        <v>377.66144749928151</v>
      </c>
      <c r="P62" s="206">
        <f>CHI!P$53</f>
        <v>467.16495008564192</v>
      </c>
      <c r="Q62" s="206">
        <f>CHI!Q$53</f>
        <v>545.45787494580532</v>
      </c>
      <c r="R62" s="206">
        <f>CHI!R$53</f>
        <v>534.07930064480024</v>
      </c>
      <c r="S62" s="206">
        <f>CHI!S$53</f>
        <v>533.60966358193832</v>
      </c>
      <c r="T62" s="206">
        <f>CHI!T$53</f>
        <v>430.37817505674695</v>
      </c>
      <c r="U62" s="206">
        <f>CHI!U$53</f>
        <v>434.78607760326815</v>
      </c>
      <c r="V62" s="206">
        <f>CHI!V$53</f>
        <v>407.29185099721565</v>
      </c>
      <c r="W62" s="206">
        <f>CHI!W$53</f>
        <v>344.6798850534326</v>
      </c>
    </row>
    <row r="63" spans="1:23" ht="12" customHeight="1" x14ac:dyDescent="0.25">
      <c r="A63" s="18" t="s">
        <v>47</v>
      </c>
      <c r="B63" s="206">
        <f>CHI!B$54</f>
        <v>676.22825154744487</v>
      </c>
      <c r="C63" s="206">
        <f>CHI!C$54</f>
        <v>727.77922075258971</v>
      </c>
      <c r="D63" s="206">
        <f>CHI!D$54</f>
        <v>570.93979056395835</v>
      </c>
      <c r="E63" s="206">
        <f>CHI!E$54</f>
        <v>617.58676106798237</v>
      </c>
      <c r="F63" s="206">
        <f>CHI!F$54</f>
        <v>585.70904814378525</v>
      </c>
      <c r="G63" s="206">
        <f>CHI!G$54</f>
        <v>615.02330769381854</v>
      </c>
      <c r="H63" s="206">
        <f>CHI!H$54</f>
        <v>591.66657230249518</v>
      </c>
      <c r="I63" s="206">
        <f>CHI!I$54</f>
        <v>626.39286130022242</v>
      </c>
      <c r="J63" s="206">
        <f>CHI!J$54</f>
        <v>533.18419010154639</v>
      </c>
      <c r="K63" s="206">
        <f>CHI!K$54</f>
        <v>467.23972072609581</v>
      </c>
      <c r="L63" s="206">
        <f>CHI!L$54</f>
        <v>433.16723480580231</v>
      </c>
      <c r="M63" s="206">
        <f>CHI!M$54</f>
        <v>325.52692629813828</v>
      </c>
      <c r="N63" s="206">
        <f>CHI!N$54</f>
        <v>387.64930124860712</v>
      </c>
      <c r="O63" s="206">
        <f>CHI!O$54</f>
        <v>350.97678755196978</v>
      </c>
      <c r="P63" s="206">
        <f>CHI!P$54</f>
        <v>295.11078317126072</v>
      </c>
      <c r="Q63" s="206">
        <f>CHI!Q$54</f>
        <v>277.04113145526458</v>
      </c>
      <c r="R63" s="206">
        <f>CHI!R$54</f>
        <v>251.2174414971696</v>
      </c>
      <c r="S63" s="206">
        <f>CHI!S$54</f>
        <v>316.34483149783642</v>
      </c>
      <c r="T63" s="206">
        <f>CHI!T$54</f>
        <v>346.14866166819797</v>
      </c>
      <c r="U63" s="206">
        <f>CHI!U$54</f>
        <v>284.96706083181351</v>
      </c>
      <c r="V63" s="206">
        <f>CHI!V$54</f>
        <v>275.77042090495308</v>
      </c>
      <c r="W63" s="206">
        <f>CHI!W$54</f>
        <v>451.05186087628721</v>
      </c>
    </row>
    <row r="64" spans="1:23" ht="12" customHeight="1" x14ac:dyDescent="0.25">
      <c r="A64" s="18" t="s">
        <v>48</v>
      </c>
      <c r="B64" s="206">
        <f>CHI!B$55</f>
        <v>27.410237026089739</v>
      </c>
      <c r="C64" s="206">
        <f>CHI!C$55</f>
        <v>34.222814046781487</v>
      </c>
      <c r="D64" s="206">
        <f>CHI!D$55</f>
        <v>31.884846216881261</v>
      </c>
      <c r="E64" s="206">
        <f>CHI!E$55</f>
        <v>32.243889711748487</v>
      </c>
      <c r="F64" s="206">
        <f>CHI!F$55</f>
        <v>27.324534845309081</v>
      </c>
      <c r="G64" s="206">
        <f>CHI!G$55</f>
        <v>29.833604245918011</v>
      </c>
      <c r="H64" s="206">
        <f>CHI!H$55</f>
        <v>30.364218557065481</v>
      </c>
      <c r="I64" s="206">
        <f>CHI!I$55</f>
        <v>33.763015061725007</v>
      </c>
      <c r="J64" s="206">
        <f>CHI!J$55</f>
        <v>30.380746558026381</v>
      </c>
      <c r="K64" s="206">
        <f>CHI!K$55</f>
        <v>29.925666433172172</v>
      </c>
      <c r="L64" s="206">
        <f>CHI!L$55</f>
        <v>46.639047961984488</v>
      </c>
      <c r="M64" s="206">
        <f>CHI!M$55</f>
        <v>48.543206276129339</v>
      </c>
      <c r="N64" s="206">
        <f>CHI!N$55</f>
        <v>51.883023855863698</v>
      </c>
      <c r="O64" s="206">
        <f>CHI!O$55</f>
        <v>52.076468302145031</v>
      </c>
      <c r="P64" s="206">
        <f>CHI!P$55</f>
        <v>58.252125728479967</v>
      </c>
      <c r="Q64" s="206">
        <f>CHI!Q$55</f>
        <v>58.839686634183607</v>
      </c>
      <c r="R64" s="206">
        <f>CHI!R$55</f>
        <v>65.897582879526112</v>
      </c>
      <c r="S64" s="206">
        <f>CHI!S$55</f>
        <v>63.66915066399158</v>
      </c>
      <c r="T64" s="206">
        <f>CHI!T$55</f>
        <v>62.823636189930248</v>
      </c>
      <c r="U64" s="206">
        <f>CHI!U$55</f>
        <v>75.021496130696491</v>
      </c>
      <c r="V64" s="206">
        <f>CHI!V$55</f>
        <v>87.556128785707472</v>
      </c>
      <c r="W64" s="206">
        <f>CHI!W$55</f>
        <v>33.492673674751529</v>
      </c>
    </row>
    <row r="65" spans="1:23" ht="12" customHeight="1" x14ac:dyDescent="0.25">
      <c r="A65" s="19" t="s">
        <v>22</v>
      </c>
      <c r="B65" s="207">
        <f>NMM!B$51</f>
        <v>507.63748925193471</v>
      </c>
      <c r="C65" s="207">
        <f>NMM!C$51</f>
        <v>509.53413585554614</v>
      </c>
      <c r="D65" s="207">
        <f>NMM!D$51</f>
        <v>555.62416165090281</v>
      </c>
      <c r="E65" s="207">
        <f>NMM!E$51</f>
        <v>560.47953568357707</v>
      </c>
      <c r="F65" s="207">
        <f>NMM!F$51</f>
        <v>593.20722269991404</v>
      </c>
      <c r="G65" s="207">
        <f>NMM!G$51</f>
        <v>614.17308684436784</v>
      </c>
      <c r="H65" s="207">
        <f>NMM!H$51</f>
        <v>673.59518486672403</v>
      </c>
      <c r="I65" s="207">
        <f>NMM!I$51</f>
        <v>773.88366294067055</v>
      </c>
      <c r="J65" s="207">
        <f>NMM!J$51</f>
        <v>699.14290627687001</v>
      </c>
      <c r="K65" s="207">
        <f>NMM!K$51</f>
        <v>515.8373172828891</v>
      </c>
      <c r="L65" s="207">
        <f>NMM!L$51</f>
        <v>595.61143594153054</v>
      </c>
      <c r="M65" s="207">
        <f>NMM!M$51</f>
        <v>509.21951848667248</v>
      </c>
      <c r="N65" s="207">
        <f>NMM!N$51</f>
        <v>485.53559759243342</v>
      </c>
      <c r="O65" s="207">
        <f>NMM!O$51</f>
        <v>504.94969905417025</v>
      </c>
      <c r="P65" s="207">
        <f>NMM!P$51</f>
        <v>520.00042992261376</v>
      </c>
      <c r="Q65" s="207">
        <f>NMM!Q$51</f>
        <v>533.96620808254511</v>
      </c>
      <c r="R65" s="207">
        <f>NMM!R$51</f>
        <v>559.36225279449707</v>
      </c>
      <c r="S65" s="207">
        <f>NMM!S$51</f>
        <v>571.46491831470337</v>
      </c>
      <c r="T65" s="207">
        <f>NMM!T$51</f>
        <v>571.78134135855555</v>
      </c>
      <c r="U65" s="207">
        <f>NMM!U$51</f>
        <v>560.37454858125534</v>
      </c>
      <c r="V65" s="207">
        <f>NMM!V$51</f>
        <v>560.84909716251059</v>
      </c>
      <c r="W65" s="207">
        <f>NMM!W$51</f>
        <v>599.43671539122954</v>
      </c>
    </row>
    <row r="66" spans="1:23" ht="12" customHeight="1" x14ac:dyDescent="0.25">
      <c r="A66" s="18" t="s">
        <v>49</v>
      </c>
      <c r="B66" s="206">
        <f>NMM!B$52</f>
        <v>261.27723235785948</v>
      </c>
      <c r="C66" s="206">
        <f>NMM!C$52</f>
        <v>242.35139845984071</v>
      </c>
      <c r="D66" s="206">
        <f>NMM!D$52</f>
        <v>248.71543419874641</v>
      </c>
      <c r="E66" s="206">
        <f>NMM!E$52</f>
        <v>243.4424094199253</v>
      </c>
      <c r="F66" s="206">
        <f>NMM!F$52</f>
        <v>344.1135515183276</v>
      </c>
      <c r="G66" s="206">
        <f>NMM!G$52</f>
        <v>411.92659741211992</v>
      </c>
      <c r="H66" s="206">
        <f>NMM!H$52</f>
        <v>440.61563001568078</v>
      </c>
      <c r="I66" s="206">
        <f>NMM!I$52</f>
        <v>483.45926169810548</v>
      </c>
      <c r="J66" s="206">
        <f>NMM!J$52</f>
        <v>356.12978858839722</v>
      </c>
      <c r="K66" s="206">
        <f>NMM!K$52</f>
        <v>260.3185753907735</v>
      </c>
      <c r="L66" s="206">
        <f>NMM!L$52</f>
        <v>204.6059287210899</v>
      </c>
      <c r="M66" s="206">
        <f>NMM!M$52</f>
        <v>190.52641721803229</v>
      </c>
      <c r="N66" s="206">
        <f>NMM!N$52</f>
        <v>176.57643309248289</v>
      </c>
      <c r="O66" s="206">
        <f>NMM!O$52</f>
        <v>178.97030799735131</v>
      </c>
      <c r="P66" s="206">
        <f>NMM!P$52</f>
        <v>169.64729086724299</v>
      </c>
      <c r="Q66" s="206">
        <f>NMM!Q$52</f>
        <v>190.96084891863481</v>
      </c>
      <c r="R66" s="206">
        <f>NMM!R$52</f>
        <v>196.83137554876691</v>
      </c>
      <c r="S66" s="206">
        <f>NMM!S$52</f>
        <v>211.1157766518962</v>
      </c>
      <c r="T66" s="206">
        <f>NMM!T$52</f>
        <v>219.12898293775649</v>
      </c>
      <c r="U66" s="206">
        <f>NMM!U$52</f>
        <v>231.91571008965769</v>
      </c>
      <c r="V66" s="206">
        <f>NMM!V$52</f>
        <v>210.02849580982971</v>
      </c>
      <c r="W66" s="206">
        <f>NMM!W$52</f>
        <v>212.57826129994959</v>
      </c>
    </row>
    <row r="67" spans="1:23" ht="12" customHeight="1" x14ac:dyDescent="0.25">
      <c r="A67" s="18" t="s">
        <v>50</v>
      </c>
      <c r="B67" s="206">
        <f>NMM!B$53</f>
        <v>200.5658013959106</v>
      </c>
      <c r="C67" s="206">
        <f>NMM!C$53</f>
        <v>208.62330246656629</v>
      </c>
      <c r="D67" s="206">
        <f>NMM!D$53</f>
        <v>253.6074269415783</v>
      </c>
      <c r="E67" s="206">
        <f>NMM!E$53</f>
        <v>267.23602314279691</v>
      </c>
      <c r="F67" s="206">
        <f>NMM!F$53</f>
        <v>186.38866571425481</v>
      </c>
      <c r="G67" s="206">
        <f>NMM!G$53</f>
        <v>136.33224492843411</v>
      </c>
      <c r="H67" s="206">
        <f>NMM!H$53</f>
        <v>157.57942900963019</v>
      </c>
      <c r="I67" s="206">
        <f>NMM!I$53</f>
        <v>207.05955820890071</v>
      </c>
      <c r="J67" s="206">
        <f>NMM!J$53</f>
        <v>252.63979142951101</v>
      </c>
      <c r="K67" s="206">
        <f>NMM!K$53</f>
        <v>191.6741564780348</v>
      </c>
      <c r="L67" s="206">
        <f>NMM!L$53</f>
        <v>320.04192985311749</v>
      </c>
      <c r="M67" s="206">
        <f>NMM!M$53</f>
        <v>226.21123494818559</v>
      </c>
      <c r="N67" s="206">
        <f>NMM!N$53</f>
        <v>223.11095836675241</v>
      </c>
      <c r="O67" s="206">
        <f>NMM!O$53</f>
        <v>238.62303723009231</v>
      </c>
      <c r="P67" s="206">
        <f>NMM!P$53</f>
        <v>259.33724209543959</v>
      </c>
      <c r="Q67" s="206">
        <f>NMM!Q$53</f>
        <v>248.31445043569909</v>
      </c>
      <c r="R67" s="206">
        <f>NMM!R$53</f>
        <v>248.7641374541046</v>
      </c>
      <c r="S67" s="206">
        <f>NMM!S$53</f>
        <v>256.05295465344329</v>
      </c>
      <c r="T67" s="206">
        <f>NMM!T$53</f>
        <v>245.82944789838729</v>
      </c>
      <c r="U67" s="206">
        <f>NMM!U$53</f>
        <v>219.80331289199259</v>
      </c>
      <c r="V67" s="206">
        <f>NMM!V$53</f>
        <v>240.59290769527149</v>
      </c>
      <c r="W67" s="206">
        <f>NMM!W$53</f>
        <v>274.94301321075937</v>
      </c>
    </row>
    <row r="68" spans="1:23" ht="12" customHeight="1" x14ac:dyDescent="0.25">
      <c r="A68" s="18" t="s">
        <v>58</v>
      </c>
      <c r="B68" s="206">
        <f>NMM!B$54</f>
        <v>45.794455498164602</v>
      </c>
      <c r="C68" s="206">
        <f>NMM!C$54</f>
        <v>58.559434929139151</v>
      </c>
      <c r="D68" s="206">
        <f>NMM!D$54</f>
        <v>53.301300510578102</v>
      </c>
      <c r="E68" s="206">
        <f>NMM!E$54</f>
        <v>49.801103120854819</v>
      </c>
      <c r="F68" s="206">
        <f>NMM!F$54</f>
        <v>62.705005467331553</v>
      </c>
      <c r="G68" s="206">
        <f>NMM!G$54</f>
        <v>65.914244503813876</v>
      </c>
      <c r="H68" s="206">
        <f>NMM!H$54</f>
        <v>75.400125841413114</v>
      </c>
      <c r="I68" s="206">
        <f>NMM!I$54</f>
        <v>83.364843033664314</v>
      </c>
      <c r="J68" s="206">
        <f>NMM!J$54</f>
        <v>90.373326258961811</v>
      </c>
      <c r="K68" s="206">
        <f>NMM!K$54</f>
        <v>63.844585414080797</v>
      </c>
      <c r="L68" s="206">
        <f>NMM!L$54</f>
        <v>70.963577367323225</v>
      </c>
      <c r="M68" s="206">
        <f>NMM!M$54</f>
        <v>92.481866320454571</v>
      </c>
      <c r="N68" s="206">
        <f>NMM!N$54</f>
        <v>85.848206133198147</v>
      </c>
      <c r="O68" s="206">
        <f>NMM!O$54</f>
        <v>87.356353826726647</v>
      </c>
      <c r="P68" s="206">
        <f>NMM!P$54</f>
        <v>91.01589695993114</v>
      </c>
      <c r="Q68" s="206">
        <f>NMM!Q$54</f>
        <v>94.690908728211227</v>
      </c>
      <c r="R68" s="206">
        <f>NMM!R$54</f>
        <v>113.7667397916256</v>
      </c>
      <c r="S68" s="206">
        <f>NMM!S$54</f>
        <v>104.29618700936381</v>
      </c>
      <c r="T68" s="206">
        <f>NMM!T$54</f>
        <v>106.8229105224118</v>
      </c>
      <c r="U68" s="206">
        <f>NMM!U$54</f>
        <v>108.6555255996051</v>
      </c>
      <c r="V68" s="206">
        <f>NMM!V$54</f>
        <v>110.2276936574094</v>
      </c>
      <c r="W68" s="206">
        <f>NMM!W$54</f>
        <v>111.91544088052061</v>
      </c>
    </row>
    <row r="69" spans="1:23" ht="12" customHeight="1" x14ac:dyDescent="0.25">
      <c r="A69" s="19" t="s">
        <v>23</v>
      </c>
      <c r="B69" s="207">
        <f>PPA!B$52</f>
        <v>103.16895958727426</v>
      </c>
      <c r="C69" s="207">
        <f>PPA!C$52</f>
        <v>74.845055889939829</v>
      </c>
      <c r="D69" s="207">
        <f>PPA!D$52</f>
        <v>143.35838349097162</v>
      </c>
      <c r="E69" s="207">
        <f>PPA!E$52</f>
        <v>162.27592433361994</v>
      </c>
      <c r="F69" s="207">
        <f>PPA!F$52</f>
        <v>192.92338779019778</v>
      </c>
      <c r="G69" s="207">
        <f>PPA!G$52</f>
        <v>195.83447979363712</v>
      </c>
      <c r="H69" s="207">
        <f>PPA!H$52</f>
        <v>164.55270851246775</v>
      </c>
      <c r="I69" s="207">
        <f>PPA!I$52</f>
        <v>171.7307824591573</v>
      </c>
      <c r="J69" s="207">
        <f>PPA!J$52</f>
        <v>170.87317282889083</v>
      </c>
      <c r="K69" s="207">
        <f>PPA!K$52</f>
        <v>75.71401547721409</v>
      </c>
      <c r="L69" s="207">
        <f>PPA!L$52</f>
        <v>190.12407566637995</v>
      </c>
      <c r="M69" s="207">
        <f>PPA!M$52</f>
        <v>219.5446259673258</v>
      </c>
      <c r="N69" s="207">
        <f>PPA!N$52</f>
        <v>216.2416165090282</v>
      </c>
      <c r="O69" s="207">
        <f>PPA!O$52</f>
        <v>250.88813413585552</v>
      </c>
      <c r="P69" s="207">
        <f>PPA!P$52</f>
        <v>212.333361994841</v>
      </c>
      <c r="Q69" s="207">
        <f>PPA!Q$52</f>
        <v>244.61238177128115</v>
      </c>
      <c r="R69" s="207">
        <f>PPA!R$52</f>
        <v>242.35202063628554</v>
      </c>
      <c r="S69" s="207">
        <f>PPA!S$52</f>
        <v>220.49337919174545</v>
      </c>
      <c r="T69" s="207">
        <f>PPA!T$52</f>
        <v>201.03576956147893</v>
      </c>
      <c r="U69" s="207">
        <f>PPA!U$52</f>
        <v>208.77119518486671</v>
      </c>
      <c r="V69" s="207">
        <f>PPA!V$52</f>
        <v>191.59458297506458</v>
      </c>
      <c r="W69" s="207">
        <f>PPA!W$52</f>
        <v>177.91702493551156</v>
      </c>
    </row>
    <row r="70" spans="1:23" ht="12" customHeight="1" x14ac:dyDescent="0.25">
      <c r="A70" s="18" t="s">
        <v>52</v>
      </c>
      <c r="B70" s="206">
        <f>PPA!B$53</f>
        <v>49.647382588544097</v>
      </c>
      <c r="C70" s="206">
        <f>PPA!C$53</f>
        <v>20.342770261844581</v>
      </c>
      <c r="D70" s="206">
        <f>PPA!D$53</f>
        <v>63.782024628120467</v>
      </c>
      <c r="E70" s="206">
        <f>PPA!E$53</f>
        <v>87.562322922675733</v>
      </c>
      <c r="F70" s="206">
        <f>PPA!F$53</f>
        <v>78.632783429588386</v>
      </c>
      <c r="G70" s="206">
        <f>PPA!G$53</f>
        <v>80.459289856329548</v>
      </c>
      <c r="H70" s="206">
        <f>PPA!H$53</f>
        <v>69.130989012907008</v>
      </c>
      <c r="I70" s="206">
        <f>PPA!I$53</f>
        <v>66.223308404865122</v>
      </c>
      <c r="J70" s="206">
        <f>PPA!J$53</f>
        <v>70.540257180135384</v>
      </c>
      <c r="K70" s="206">
        <f>PPA!K$53</f>
        <v>38.633675395854709</v>
      </c>
      <c r="L70" s="206">
        <f>PPA!L$53</f>
        <v>90.190362288467128</v>
      </c>
      <c r="M70" s="206">
        <f>PPA!M$53</f>
        <v>95.683844158985622</v>
      </c>
      <c r="N70" s="206">
        <f>PPA!N$53</f>
        <v>91.835604996521511</v>
      </c>
      <c r="O70" s="206">
        <f>PPA!O$53</f>
        <v>102.6497633318147</v>
      </c>
      <c r="P70" s="206">
        <f>PPA!P$53</f>
        <v>87.207788015619371</v>
      </c>
      <c r="Q70" s="206">
        <f>PPA!Q$53</f>
        <v>132.94126678839331</v>
      </c>
      <c r="R70" s="206">
        <f>PPA!R$53</f>
        <v>109.32101005944899</v>
      </c>
      <c r="S70" s="206">
        <f>PPA!S$53</f>
        <v>103.3015664265186</v>
      </c>
      <c r="T70" s="206">
        <f>PPA!T$53</f>
        <v>95.87457343286907</v>
      </c>
      <c r="U70" s="206">
        <f>PPA!U$53</f>
        <v>99.907714069745651</v>
      </c>
      <c r="V70" s="206">
        <f>PPA!V$53</f>
        <v>82.921890010046738</v>
      </c>
      <c r="W70" s="206">
        <f>PPA!W$53</f>
        <v>79.926837515590705</v>
      </c>
    </row>
    <row r="71" spans="1:23" ht="12" customHeight="1" x14ac:dyDescent="0.25">
      <c r="A71" s="18" t="s">
        <v>59</v>
      </c>
      <c r="B71" s="206">
        <f>PPA!B$54</f>
        <v>50.536971312739851</v>
      </c>
      <c r="C71" s="206">
        <f>PPA!C$54</f>
        <v>51.018358430961911</v>
      </c>
      <c r="D71" s="206">
        <f>PPA!D$54</f>
        <v>75.948980538740045</v>
      </c>
      <c r="E71" s="206">
        <f>PPA!E$54</f>
        <v>70.707893746223519</v>
      </c>
      <c r="F71" s="206">
        <f>PPA!F$54</f>
        <v>110.43058569306351</v>
      </c>
      <c r="G71" s="206">
        <f>PPA!G$54</f>
        <v>110.5939881549008</v>
      </c>
      <c r="H71" s="206">
        <f>PPA!H$54</f>
        <v>90.655017483045825</v>
      </c>
      <c r="I71" s="206">
        <f>PPA!I$54</f>
        <v>99.836787491557772</v>
      </c>
      <c r="J71" s="206">
        <f>PPA!J$54</f>
        <v>92.149719695931978</v>
      </c>
      <c r="K71" s="206">
        <f>PPA!K$54</f>
        <v>30.024013222048609</v>
      </c>
      <c r="L71" s="206">
        <f>PPA!L$54</f>
        <v>92.895969685797681</v>
      </c>
      <c r="M71" s="206">
        <f>PPA!M$54</f>
        <v>115.7097935915741</v>
      </c>
      <c r="N71" s="206">
        <f>PPA!N$54</f>
        <v>116.65869390520351</v>
      </c>
      <c r="O71" s="206">
        <f>PPA!O$54</f>
        <v>140.50585636454321</v>
      </c>
      <c r="P71" s="206">
        <f>PPA!P$54</f>
        <v>117.4036861412547</v>
      </c>
      <c r="Q71" s="206">
        <f>PPA!Q$54</f>
        <v>104.3576536281539</v>
      </c>
      <c r="R71" s="206">
        <f>PPA!R$54</f>
        <v>125.7175492221026</v>
      </c>
      <c r="S71" s="206">
        <f>PPA!S$54</f>
        <v>109.12359837715</v>
      </c>
      <c r="T71" s="206">
        <f>PPA!T$54</f>
        <v>96.104159728495219</v>
      </c>
      <c r="U71" s="206">
        <f>PPA!U$54</f>
        <v>100.3772864079461</v>
      </c>
      <c r="V71" s="206">
        <f>PPA!V$54</f>
        <v>100.7119592304234</v>
      </c>
      <c r="W71" s="206">
        <f>PPA!W$54</f>
        <v>89.504272157830954</v>
      </c>
    </row>
    <row r="72" spans="1:23" ht="12" customHeight="1" x14ac:dyDescent="0.25">
      <c r="A72" s="18" t="s">
        <v>60</v>
      </c>
      <c r="B72" s="206">
        <f>PPA!B$55</f>
        <v>2.9846056859903238</v>
      </c>
      <c r="C72" s="206">
        <f>PPA!C$55</f>
        <v>3.4839271971333412</v>
      </c>
      <c r="D72" s="206">
        <f>PPA!D$55</f>
        <v>3.6273783241110951</v>
      </c>
      <c r="E72" s="206">
        <f>PPA!E$55</f>
        <v>4.0057076647206813</v>
      </c>
      <c r="F72" s="206">
        <f>PPA!F$55</f>
        <v>3.8600186675458739</v>
      </c>
      <c r="G72" s="206">
        <f>PPA!G$55</f>
        <v>4.7812017824067574</v>
      </c>
      <c r="H72" s="206">
        <f>PPA!H$55</f>
        <v>4.7667020165149072</v>
      </c>
      <c r="I72" s="206">
        <f>PPA!I$55</f>
        <v>5.6706865627344074</v>
      </c>
      <c r="J72" s="206">
        <f>PPA!J$55</f>
        <v>8.1831959528234677</v>
      </c>
      <c r="K72" s="206">
        <f>PPA!K$55</f>
        <v>7.0563268593107749</v>
      </c>
      <c r="L72" s="206">
        <f>PPA!L$55</f>
        <v>7.0377436921151517</v>
      </c>
      <c r="M72" s="206">
        <f>PPA!M$55</f>
        <v>8.1509882167660717</v>
      </c>
      <c r="N72" s="206">
        <f>PPA!N$55</f>
        <v>7.7473176073031933</v>
      </c>
      <c r="O72" s="206">
        <f>PPA!O$55</f>
        <v>7.7325144394976189</v>
      </c>
      <c r="P72" s="206">
        <f>PPA!P$55</f>
        <v>7.7218878379669436</v>
      </c>
      <c r="Q72" s="206">
        <f>PPA!Q$55</f>
        <v>7.3134613547339233</v>
      </c>
      <c r="R72" s="206">
        <f>PPA!R$55</f>
        <v>7.313461354733926</v>
      </c>
      <c r="S72" s="206">
        <f>PPA!S$55</f>
        <v>8.0682143880768127</v>
      </c>
      <c r="T72" s="206">
        <f>PPA!T$55</f>
        <v>9.0570364001146437</v>
      </c>
      <c r="U72" s="206">
        <f>PPA!U$55</f>
        <v>8.4861947071749313</v>
      </c>
      <c r="V72" s="206">
        <f>PPA!V$55</f>
        <v>7.960733734594438</v>
      </c>
      <c r="W72" s="206">
        <f>PPA!W$55</f>
        <v>8.4859152620899181</v>
      </c>
    </row>
    <row r="73" spans="1:23" ht="12" customHeight="1" x14ac:dyDescent="0.25">
      <c r="A73" s="20" t="s">
        <v>61</v>
      </c>
      <c r="B73" s="208">
        <f>FBT!B$12</f>
        <v>313.80610490111781</v>
      </c>
      <c r="C73" s="208">
        <f>FBT!C$12</f>
        <v>295.7822871883061</v>
      </c>
      <c r="D73" s="208">
        <f>FBT!D$12</f>
        <v>296.30128976784181</v>
      </c>
      <c r="E73" s="208">
        <f>FBT!E$12</f>
        <v>269.91668099742049</v>
      </c>
      <c r="F73" s="208">
        <f>FBT!F$12</f>
        <v>289.29974204643167</v>
      </c>
      <c r="G73" s="208">
        <f>FBT!G$12</f>
        <v>296.98521066208082</v>
      </c>
      <c r="H73" s="208">
        <f>FBT!H$12</f>
        <v>289.44720550300951</v>
      </c>
      <c r="I73" s="208">
        <f>FBT!I$12</f>
        <v>279.70008598452267</v>
      </c>
      <c r="J73" s="208">
        <f>FBT!J$12</f>
        <v>284.59260533104037</v>
      </c>
      <c r="K73" s="208">
        <f>FBT!K$12</f>
        <v>262.83069647463458</v>
      </c>
      <c r="L73" s="208">
        <f>FBT!L$12</f>
        <v>251.12055030094589</v>
      </c>
      <c r="M73" s="208">
        <f>FBT!M$12</f>
        <v>234.84531384350819</v>
      </c>
      <c r="N73" s="208">
        <f>FBT!N$12</f>
        <v>232.4723129836629</v>
      </c>
      <c r="O73" s="208">
        <f>FBT!O$12</f>
        <v>239.80008598452281</v>
      </c>
      <c r="P73" s="208">
        <f>FBT!P$12</f>
        <v>233.6226139294927</v>
      </c>
      <c r="Q73" s="208">
        <f>FBT!Q$12</f>
        <v>248.62459157351671</v>
      </c>
      <c r="R73" s="208">
        <f>FBT!R$12</f>
        <v>237.24350816852959</v>
      </c>
      <c r="S73" s="208">
        <f>FBT!S$12</f>
        <v>227.7459157351677</v>
      </c>
      <c r="T73" s="208">
        <f>FBT!T$12</f>
        <v>250.72734307824589</v>
      </c>
      <c r="U73" s="208">
        <f>FBT!U$12</f>
        <v>241.59131556319861</v>
      </c>
      <c r="V73" s="208">
        <f>FBT!V$12</f>
        <v>249.70816852966459</v>
      </c>
      <c r="W73" s="208">
        <f>FBT!W$12</f>
        <v>277.49922613929488</v>
      </c>
    </row>
    <row r="74" spans="1:23" ht="12" customHeight="1" x14ac:dyDescent="0.25">
      <c r="A74" s="14" t="s">
        <v>62</v>
      </c>
      <c r="B74" s="206">
        <f>TRE!B$12</f>
        <v>12.51074806534824</v>
      </c>
      <c r="C74" s="206">
        <f>TRE!C$12</f>
        <v>13.36345657781599</v>
      </c>
      <c r="D74" s="206">
        <f>TRE!D$12</f>
        <v>17.96595012897679</v>
      </c>
      <c r="E74" s="206">
        <f>TRE!E$12</f>
        <v>11.49088564058469</v>
      </c>
      <c r="F74" s="206">
        <f>TRE!F$12</f>
        <v>10.535425623387789</v>
      </c>
      <c r="G74" s="206">
        <f>TRE!G$12</f>
        <v>11.238865004299219</v>
      </c>
      <c r="H74" s="206">
        <f>TRE!H$12</f>
        <v>9.9180567497850376</v>
      </c>
      <c r="I74" s="206">
        <f>TRE!I$12</f>
        <v>10.074548581255369</v>
      </c>
      <c r="J74" s="206">
        <f>TRE!J$12</f>
        <v>12.00920034393809</v>
      </c>
      <c r="K74" s="206">
        <f>TRE!K$12</f>
        <v>11.03714531384351</v>
      </c>
      <c r="L74" s="206">
        <f>TRE!L$12</f>
        <v>11.505331040412729</v>
      </c>
      <c r="M74" s="206">
        <f>TRE!M$12</f>
        <v>15.59191745485812</v>
      </c>
      <c r="N74" s="206">
        <f>TRE!N$12</f>
        <v>16.583147033533962</v>
      </c>
      <c r="O74" s="206">
        <f>TRE!O$12</f>
        <v>15.59673258813414</v>
      </c>
      <c r="P74" s="206">
        <f>TRE!P$12</f>
        <v>15.420034393809109</v>
      </c>
      <c r="Q74" s="206">
        <f>TRE!Q$12</f>
        <v>17.612639724849529</v>
      </c>
      <c r="R74" s="206">
        <f>TRE!R$12</f>
        <v>17.115735167669818</v>
      </c>
      <c r="S74" s="206">
        <f>TRE!S$12</f>
        <v>18.845227858985389</v>
      </c>
      <c r="T74" s="206">
        <f>TRE!T$12</f>
        <v>19.20988822012038</v>
      </c>
      <c r="U74" s="206">
        <f>TRE!U$12</f>
        <v>16.607308684436791</v>
      </c>
      <c r="V74" s="206">
        <f>TRE!V$12</f>
        <v>15.25073086844368</v>
      </c>
      <c r="W74" s="206">
        <f>TRE!W$12</f>
        <v>17.941100601891659</v>
      </c>
    </row>
    <row r="75" spans="1:23" ht="12" customHeight="1" x14ac:dyDescent="0.25">
      <c r="A75" s="14" t="s">
        <v>63</v>
      </c>
      <c r="B75" s="206">
        <f>MAE!B$12</f>
        <v>133.47626827171109</v>
      </c>
      <c r="C75" s="206">
        <f>MAE!C$12</f>
        <v>124.1202063628547</v>
      </c>
      <c r="D75" s="206">
        <f>MAE!D$12</f>
        <v>119.2763542562339</v>
      </c>
      <c r="E75" s="206">
        <f>MAE!E$12</f>
        <v>120.9325021496131</v>
      </c>
      <c r="F75" s="206">
        <f>MAE!F$12</f>
        <v>113.8732588134136</v>
      </c>
      <c r="G75" s="206">
        <f>MAE!G$12</f>
        <v>123.8626827171109</v>
      </c>
      <c r="H75" s="206">
        <f>MAE!H$12</f>
        <v>121.98495270851249</v>
      </c>
      <c r="I75" s="206">
        <f>MAE!I$12</f>
        <v>122.01487532244199</v>
      </c>
      <c r="J75" s="206">
        <f>MAE!J$12</f>
        <v>129.07076526225279</v>
      </c>
      <c r="K75" s="206">
        <f>MAE!K$12</f>
        <v>91.928632846087694</v>
      </c>
      <c r="L75" s="206">
        <f>MAE!L$12</f>
        <v>95.379277730008582</v>
      </c>
      <c r="M75" s="206">
        <f>MAE!M$12</f>
        <v>125.0336199484093</v>
      </c>
      <c r="N75" s="206">
        <f>MAE!N$12</f>
        <v>120.1251934651763</v>
      </c>
      <c r="O75" s="206">
        <f>MAE!O$12</f>
        <v>117.6457437661221</v>
      </c>
      <c r="P75" s="206">
        <f>MAE!P$12</f>
        <v>116.90696474634559</v>
      </c>
      <c r="Q75" s="206">
        <f>MAE!Q$12</f>
        <v>124.7295786758383</v>
      </c>
      <c r="R75" s="206">
        <f>MAE!R$12</f>
        <v>132.7815993121238</v>
      </c>
      <c r="S75" s="206">
        <f>MAE!S$12</f>
        <v>139.45821152192599</v>
      </c>
      <c r="T75" s="206">
        <f>MAE!T$12</f>
        <v>140.37351676698191</v>
      </c>
      <c r="U75" s="206">
        <f>MAE!U$12</f>
        <v>135.4008598452279</v>
      </c>
      <c r="V75" s="206">
        <f>MAE!V$12</f>
        <v>124.8966466036113</v>
      </c>
      <c r="W75" s="206">
        <f>MAE!W$12</f>
        <v>133.5369733447979</v>
      </c>
    </row>
    <row r="76" spans="1:23" ht="12" customHeight="1" x14ac:dyDescent="0.25">
      <c r="A76" s="14" t="s">
        <v>64</v>
      </c>
      <c r="B76" s="206">
        <f>TEL!B$12</f>
        <v>115.6085124677558</v>
      </c>
      <c r="C76" s="206">
        <f>TEL!C$12</f>
        <v>115.67815993121241</v>
      </c>
      <c r="D76" s="206">
        <f>TEL!D$12</f>
        <v>115.7343078245916</v>
      </c>
      <c r="E76" s="206">
        <f>TEL!E$12</f>
        <v>127.73447979363711</v>
      </c>
      <c r="F76" s="206">
        <f>TEL!F$12</f>
        <v>124.4611349957007</v>
      </c>
      <c r="G76" s="206">
        <f>TEL!G$12</f>
        <v>120.58598452278591</v>
      </c>
      <c r="H76" s="206">
        <f>TEL!H$12</f>
        <v>124.39286328460879</v>
      </c>
      <c r="I76" s="206">
        <f>TEL!I$12</f>
        <v>112.9960447119518</v>
      </c>
      <c r="J76" s="206">
        <f>TEL!J$12</f>
        <v>102.65520206362849</v>
      </c>
      <c r="K76" s="206">
        <f>TEL!K$12</f>
        <v>83.166895958727423</v>
      </c>
      <c r="L76" s="206">
        <f>TEL!L$12</f>
        <v>69.04496990541702</v>
      </c>
      <c r="M76" s="206">
        <f>TEL!M$12</f>
        <v>69.626139294926901</v>
      </c>
      <c r="N76" s="206">
        <f>TEL!N$12</f>
        <v>64.665176268271708</v>
      </c>
      <c r="O76" s="206">
        <f>TEL!O$12</f>
        <v>66.800171969045579</v>
      </c>
      <c r="P76" s="206">
        <f>TEL!P$12</f>
        <v>62.395786758383487</v>
      </c>
      <c r="Q76" s="206">
        <f>TEL!Q$12</f>
        <v>66.599570077386062</v>
      </c>
      <c r="R76" s="206">
        <f>TEL!R$12</f>
        <v>66.826397248495269</v>
      </c>
      <c r="S76" s="206">
        <f>TEL!S$12</f>
        <v>66.601719690455724</v>
      </c>
      <c r="T76" s="206">
        <f>TEL!T$12</f>
        <v>66.256233877901977</v>
      </c>
      <c r="U76" s="206">
        <f>TEL!U$12</f>
        <v>61.517798796216667</v>
      </c>
      <c r="V76" s="206">
        <f>TEL!V$12</f>
        <v>52.059157351676689</v>
      </c>
      <c r="W76" s="206">
        <f>TEL!W$12</f>
        <v>53.173774720550313</v>
      </c>
    </row>
    <row r="77" spans="1:23" ht="12" customHeight="1" x14ac:dyDescent="0.25">
      <c r="A77" s="14" t="s">
        <v>65</v>
      </c>
      <c r="B77" s="206">
        <f>WWP!B$12</f>
        <v>47.106792777300093</v>
      </c>
      <c r="C77" s="206">
        <f>WWP!C$12</f>
        <v>50.570679277730022</v>
      </c>
      <c r="D77" s="206">
        <f>WWP!D$12</f>
        <v>55.474376612209809</v>
      </c>
      <c r="E77" s="206">
        <f>WWP!E$12</f>
        <v>58.304643164230427</v>
      </c>
      <c r="F77" s="206">
        <f>WWP!F$12</f>
        <v>60.438779019776447</v>
      </c>
      <c r="G77" s="206">
        <f>WWP!G$12</f>
        <v>57.252536543422188</v>
      </c>
      <c r="H77" s="206">
        <f>WWP!H$12</f>
        <v>73.757093723129827</v>
      </c>
      <c r="I77" s="206">
        <f>WWP!I$12</f>
        <v>60.06509028374893</v>
      </c>
      <c r="J77" s="206">
        <f>WWP!J$12</f>
        <v>46.735081685296642</v>
      </c>
      <c r="K77" s="206">
        <f>WWP!K$12</f>
        <v>57.66689595872743</v>
      </c>
      <c r="L77" s="206">
        <f>WWP!L$12</f>
        <v>59.899398108340499</v>
      </c>
      <c r="M77" s="206">
        <f>WWP!M$12</f>
        <v>56.332072226999138</v>
      </c>
      <c r="N77" s="206">
        <f>WWP!N$12</f>
        <v>55.118486672398959</v>
      </c>
      <c r="O77" s="206">
        <f>WWP!O$12</f>
        <v>57.836027515047292</v>
      </c>
      <c r="P77" s="206">
        <f>WWP!P$12</f>
        <v>63.829320722269998</v>
      </c>
      <c r="Q77" s="206">
        <f>WWP!Q$12</f>
        <v>61.924591573516757</v>
      </c>
      <c r="R77" s="206">
        <f>WWP!R$12</f>
        <v>57.831728288908003</v>
      </c>
      <c r="S77" s="206">
        <f>WWP!S$12</f>
        <v>62.266036113499567</v>
      </c>
      <c r="T77" s="206">
        <f>WWP!T$12</f>
        <v>70.826139294926904</v>
      </c>
      <c r="U77" s="206">
        <f>WWP!U$12</f>
        <v>69.674376612209798</v>
      </c>
      <c r="V77" s="206">
        <f>WWP!V$12</f>
        <v>81.585296646603609</v>
      </c>
      <c r="W77" s="206">
        <f>WWP!W$12</f>
        <v>89.900859845227856</v>
      </c>
    </row>
    <row r="78" spans="1:23" ht="12" customHeight="1" x14ac:dyDescent="0.25">
      <c r="A78" s="21" t="s">
        <v>66</v>
      </c>
      <c r="B78" s="209">
        <f>OIS!B$12</f>
        <v>223.58830610490031</v>
      </c>
      <c r="C78" s="209">
        <f>OIS!C$12</f>
        <v>226.1141014617366</v>
      </c>
      <c r="D78" s="209">
        <f>OIS!D$12</f>
        <v>217.65511607910531</v>
      </c>
      <c r="E78" s="209">
        <f>OIS!E$12</f>
        <v>239.6344797936371</v>
      </c>
      <c r="F78" s="209">
        <f>OIS!F$12</f>
        <v>261.22020636285453</v>
      </c>
      <c r="G78" s="209">
        <f>OIS!G$12</f>
        <v>269.12949269131519</v>
      </c>
      <c r="H78" s="209">
        <f>OIS!H$12</f>
        <v>287.65649183147099</v>
      </c>
      <c r="I78" s="209">
        <f>OIS!I$12</f>
        <v>317.98813413585458</v>
      </c>
      <c r="J78" s="209">
        <f>OIS!J$12</f>
        <v>352.94075666380041</v>
      </c>
      <c r="K78" s="209">
        <f>OIS!K$12</f>
        <v>339.88658641444499</v>
      </c>
      <c r="L78" s="209">
        <f>OIS!L$12</f>
        <v>285.21246775580369</v>
      </c>
      <c r="M78" s="209">
        <f>OIS!M$12</f>
        <v>303.25623387790142</v>
      </c>
      <c r="N78" s="209">
        <f>OIS!N$12</f>
        <v>314.10756663800453</v>
      </c>
      <c r="O78" s="209">
        <f>OIS!O$12</f>
        <v>316.39656061908789</v>
      </c>
      <c r="P78" s="209">
        <f>OIS!P$12</f>
        <v>314.66328460877071</v>
      </c>
      <c r="Q78" s="209">
        <f>OIS!Q$12</f>
        <v>295.94995700773848</v>
      </c>
      <c r="R78" s="209">
        <f>OIS!R$12</f>
        <v>249.4696474634566</v>
      </c>
      <c r="S78" s="209">
        <f>OIS!S$12</f>
        <v>255.91203783319</v>
      </c>
      <c r="T78" s="209">
        <f>OIS!T$12</f>
        <v>273.08228718830532</v>
      </c>
      <c r="U78" s="209">
        <f>OIS!U$12</f>
        <v>297.5650902837491</v>
      </c>
      <c r="V78" s="209">
        <f>OIS!V$12</f>
        <v>313.13490971625089</v>
      </c>
      <c r="W78" s="209">
        <f>OIS!W$12</f>
        <v>348.26388650042998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984.37807394668948</v>
      </c>
      <c r="C81" s="212">
        <v>1003.5252794496989</v>
      </c>
      <c r="D81" s="212">
        <v>609.54797936371438</v>
      </c>
      <c r="E81" s="212">
        <v>750.79260533104025</v>
      </c>
      <c r="F81" s="212">
        <v>755.30662080825437</v>
      </c>
      <c r="G81" s="212">
        <v>848.7822871883061</v>
      </c>
      <c r="H81" s="212">
        <v>816.50283748925187</v>
      </c>
      <c r="I81" s="212">
        <v>813.27334479793615</v>
      </c>
      <c r="J81" s="212">
        <v>991.39028374892519</v>
      </c>
      <c r="K81" s="212">
        <v>579.72811693895096</v>
      </c>
      <c r="L81" s="212">
        <v>422.37618228718821</v>
      </c>
      <c r="M81" s="212">
        <v>507.35803955288054</v>
      </c>
      <c r="N81" s="212">
        <v>464.55296646603597</v>
      </c>
      <c r="O81" s="212">
        <v>463.58357695614779</v>
      </c>
      <c r="P81" s="212">
        <v>509.85554600171957</v>
      </c>
      <c r="Q81" s="212">
        <v>604.90008598452278</v>
      </c>
      <c r="R81" s="212">
        <v>495.18220120378328</v>
      </c>
      <c r="S81" s="212">
        <v>476.62820292347368</v>
      </c>
      <c r="T81" s="212">
        <v>474.0539982803096</v>
      </c>
      <c r="U81" s="212">
        <v>442.0991401547721</v>
      </c>
      <c r="V81" s="212">
        <v>447.26139294926907</v>
      </c>
      <c r="W81" s="212">
        <v>500.99638865004295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58.335339638864994</v>
      </c>
      <c r="K82" s="215">
        <v>51.362682717110914</v>
      </c>
      <c r="L82" s="215">
        <v>56.523043852106611</v>
      </c>
      <c r="M82" s="215">
        <v>55.822957867583824</v>
      </c>
      <c r="N82" s="215">
        <v>52.230352536543414</v>
      </c>
      <c r="O82" s="215">
        <v>52.563284608770417</v>
      </c>
      <c r="P82" s="215">
        <v>57.136715391229565</v>
      </c>
      <c r="Q82" s="215">
        <v>52.937747205503001</v>
      </c>
      <c r="R82" s="215">
        <v>57.263972484952696</v>
      </c>
      <c r="S82" s="215">
        <v>48.020636285468612</v>
      </c>
      <c r="T82" s="215">
        <v>49.257437661220969</v>
      </c>
      <c r="U82" s="215">
        <v>48.279363714531378</v>
      </c>
      <c r="V82" s="215">
        <v>47.626225279449692</v>
      </c>
      <c r="W82" s="215">
        <v>44.271453138435078</v>
      </c>
    </row>
    <row r="83" spans="1:23" ht="12" customHeight="1" x14ac:dyDescent="0.25">
      <c r="A83" s="14" t="s">
        <v>31</v>
      </c>
      <c r="B83" s="206">
        <v>662.32682717110902</v>
      </c>
      <c r="C83" s="206">
        <v>684.75442820292335</v>
      </c>
      <c r="D83" s="206">
        <v>394.06947549441094</v>
      </c>
      <c r="E83" s="206">
        <v>526.86543422184002</v>
      </c>
      <c r="F83" s="206">
        <v>489.99982803095435</v>
      </c>
      <c r="G83" s="206">
        <v>538.31367153912299</v>
      </c>
      <c r="H83" s="206">
        <v>571.81306964746341</v>
      </c>
      <c r="I83" s="206">
        <v>569.13895098882188</v>
      </c>
      <c r="J83" s="206">
        <v>662.02932072226997</v>
      </c>
      <c r="K83" s="206">
        <v>372.13250214961306</v>
      </c>
      <c r="L83" s="206">
        <v>173.58950988822011</v>
      </c>
      <c r="M83" s="206">
        <v>202.2451418744626</v>
      </c>
      <c r="N83" s="206">
        <v>228.14325021496128</v>
      </c>
      <c r="O83" s="206">
        <v>203.85967325881342</v>
      </c>
      <c r="P83" s="206">
        <v>232.44479793637143</v>
      </c>
      <c r="Q83" s="206">
        <v>279.73147033533957</v>
      </c>
      <c r="R83" s="206">
        <v>149.93542562338774</v>
      </c>
      <c r="S83" s="206">
        <v>150.61332760103178</v>
      </c>
      <c r="T83" s="206">
        <v>216.88959587274292</v>
      </c>
      <c r="U83" s="206">
        <v>242.95176268271709</v>
      </c>
      <c r="V83" s="206">
        <v>250.09165950128968</v>
      </c>
      <c r="W83" s="206">
        <v>295.78650042992257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157.46629406706774</v>
      </c>
      <c r="C88" s="206">
        <f t="shared" si="5"/>
        <v>186.27110920034386</v>
      </c>
      <c r="D88" s="206">
        <f t="shared" si="5"/>
        <v>131.54204643164223</v>
      </c>
      <c r="E88" s="206">
        <f t="shared" si="5"/>
        <v>171.86878761822874</v>
      </c>
      <c r="F88" s="206">
        <f t="shared" si="5"/>
        <v>189.67239896818563</v>
      </c>
      <c r="G88" s="206">
        <f t="shared" si="5"/>
        <v>240.0503009458298</v>
      </c>
      <c r="H88" s="206">
        <f t="shared" si="5"/>
        <v>301.41513327601029</v>
      </c>
      <c r="I88" s="206">
        <f t="shared" si="5"/>
        <v>265.42252794496977</v>
      </c>
      <c r="J88" s="206">
        <f t="shared" si="5"/>
        <v>233.25313843508167</v>
      </c>
      <c r="K88" s="206">
        <f t="shared" si="5"/>
        <v>185.06835769561476</v>
      </c>
      <c r="L88" s="206">
        <f t="shared" si="5"/>
        <v>173.58950988822011</v>
      </c>
      <c r="M88" s="206">
        <f t="shared" si="5"/>
        <v>202.2451418744626</v>
      </c>
      <c r="N88" s="206">
        <f t="shared" si="5"/>
        <v>228.14325021496128</v>
      </c>
      <c r="O88" s="206">
        <f t="shared" si="5"/>
        <v>203.85967325881342</v>
      </c>
      <c r="P88" s="206">
        <f t="shared" si="5"/>
        <v>232.44479793637143</v>
      </c>
      <c r="Q88" s="206">
        <f t="shared" si="5"/>
        <v>279.73147033533957</v>
      </c>
      <c r="R88" s="206">
        <f t="shared" si="5"/>
        <v>149.93542562338774</v>
      </c>
      <c r="S88" s="206">
        <f t="shared" si="5"/>
        <v>150.61332760103178</v>
      </c>
      <c r="T88" s="206">
        <f t="shared" si="5"/>
        <v>216.88959587274292</v>
      </c>
      <c r="U88" s="206">
        <f t="shared" si="5"/>
        <v>242.95176268271709</v>
      </c>
      <c r="V88" s="206">
        <f t="shared" si="5"/>
        <v>250.09165950128968</v>
      </c>
      <c r="W88" s="206">
        <f t="shared" si="5"/>
        <v>295.78650042992257</v>
      </c>
    </row>
    <row r="89" spans="1:23" ht="12" customHeight="1" x14ac:dyDescent="0.25">
      <c r="A89" s="18" t="s">
        <v>84</v>
      </c>
      <c r="B89" s="206">
        <v>504.86053310404128</v>
      </c>
      <c r="C89" s="206">
        <v>498.48331900257949</v>
      </c>
      <c r="D89" s="206">
        <v>262.5274290627687</v>
      </c>
      <c r="E89" s="206">
        <v>354.99664660361128</v>
      </c>
      <c r="F89" s="206">
        <v>300.32742906276872</v>
      </c>
      <c r="G89" s="206">
        <v>298.26337059329319</v>
      </c>
      <c r="H89" s="206">
        <v>270.39793637145311</v>
      </c>
      <c r="I89" s="206">
        <v>303.7164230438521</v>
      </c>
      <c r="J89" s="206">
        <v>428.77618228718831</v>
      </c>
      <c r="K89" s="206">
        <v>187.0641444539983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322.05124677558041</v>
      </c>
      <c r="C90" s="206">
        <v>318.77085124677552</v>
      </c>
      <c r="D90" s="206">
        <v>215.47850386930349</v>
      </c>
      <c r="E90" s="206">
        <v>223.92717110920029</v>
      </c>
      <c r="F90" s="206">
        <v>265.30679277730007</v>
      </c>
      <c r="G90" s="206">
        <v>310.46861564918311</v>
      </c>
      <c r="H90" s="206">
        <v>244.68976784178849</v>
      </c>
      <c r="I90" s="206">
        <v>244.1343938091143</v>
      </c>
      <c r="J90" s="206">
        <v>271.02562338779018</v>
      </c>
      <c r="K90" s="206">
        <v>156.23293207222699</v>
      </c>
      <c r="L90" s="206">
        <v>192.2636285468615</v>
      </c>
      <c r="M90" s="206">
        <v>249.28993981083411</v>
      </c>
      <c r="N90" s="206">
        <v>184.17936371453129</v>
      </c>
      <c r="O90" s="206">
        <v>207.160619088564</v>
      </c>
      <c r="P90" s="206">
        <v>220.27403267411859</v>
      </c>
      <c r="Q90" s="206">
        <v>272.23086844368021</v>
      </c>
      <c r="R90" s="206">
        <v>287.98280309544282</v>
      </c>
      <c r="S90" s="206">
        <v>277.99423903697328</v>
      </c>
      <c r="T90" s="206">
        <v>207.90696474634569</v>
      </c>
      <c r="U90" s="206">
        <v>150.86801375752361</v>
      </c>
      <c r="V90" s="206">
        <v>149.54350816852971</v>
      </c>
      <c r="W90" s="206">
        <v>160.9384350816853</v>
      </c>
    </row>
    <row r="91" spans="1:23" ht="12" customHeight="1" x14ac:dyDescent="0.25">
      <c r="A91" s="18" t="s">
        <v>72</v>
      </c>
      <c r="B91" s="206">
        <v>322.05124677558041</v>
      </c>
      <c r="C91" s="206">
        <v>318.77085124677552</v>
      </c>
      <c r="D91" s="206">
        <v>215.47850386930349</v>
      </c>
      <c r="E91" s="206">
        <v>223.92717110920029</v>
      </c>
      <c r="F91" s="206">
        <v>265.30679277730007</v>
      </c>
      <c r="G91" s="206">
        <v>310.46861564918311</v>
      </c>
      <c r="H91" s="206">
        <v>244.68976784178849</v>
      </c>
      <c r="I91" s="206">
        <v>244.1343938091143</v>
      </c>
      <c r="J91" s="206">
        <v>271.02562338779018</v>
      </c>
      <c r="K91" s="206">
        <v>156.23293207222699</v>
      </c>
      <c r="L91" s="206">
        <v>192.2636285468615</v>
      </c>
      <c r="M91" s="206">
        <v>249.28993981083411</v>
      </c>
      <c r="N91" s="206">
        <v>184.17936371453129</v>
      </c>
      <c r="O91" s="206">
        <v>207.160619088564</v>
      </c>
      <c r="P91" s="206">
        <v>220.27403267411859</v>
      </c>
      <c r="Q91" s="206">
        <v>272.23086844368021</v>
      </c>
      <c r="R91" s="206">
        <v>287.98280309544282</v>
      </c>
      <c r="S91" s="206">
        <v>277.99423903697328</v>
      </c>
      <c r="T91" s="206">
        <v>207.90696474634569</v>
      </c>
      <c r="U91" s="206">
        <v>150.86801375752361</v>
      </c>
      <c r="V91" s="206">
        <v>149.54350816852971</v>
      </c>
      <c r="W91" s="206">
        <v>160.9384350816853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984.37807394668948</v>
      </c>
      <c r="C94" s="212">
        <f t="shared" si="6"/>
        <v>1003.5252794496989</v>
      </c>
      <c r="D94" s="212">
        <f t="shared" si="6"/>
        <v>609.54797936371438</v>
      </c>
      <c r="E94" s="212">
        <f t="shared" si="6"/>
        <v>750.79260533104025</v>
      </c>
      <c r="F94" s="212">
        <f t="shared" si="6"/>
        <v>755.30662080825437</v>
      </c>
      <c r="G94" s="212">
        <f t="shared" si="6"/>
        <v>848.7822871883061</v>
      </c>
      <c r="H94" s="212">
        <f t="shared" si="6"/>
        <v>816.50283748925187</v>
      </c>
      <c r="I94" s="212">
        <f t="shared" si="6"/>
        <v>813.27334479793615</v>
      </c>
      <c r="J94" s="212">
        <f t="shared" si="6"/>
        <v>991.39028374892519</v>
      </c>
      <c r="K94" s="212">
        <f t="shared" si="6"/>
        <v>579.72811693895096</v>
      </c>
      <c r="L94" s="212">
        <f t="shared" si="6"/>
        <v>422.37618228718821</v>
      </c>
      <c r="M94" s="212">
        <f t="shared" si="6"/>
        <v>507.35803955288054</v>
      </c>
      <c r="N94" s="212">
        <f t="shared" si="6"/>
        <v>464.55296646603597</v>
      </c>
      <c r="O94" s="212">
        <f t="shared" si="6"/>
        <v>463.58357695614779</v>
      </c>
      <c r="P94" s="212">
        <f t="shared" si="6"/>
        <v>509.85554600171957</v>
      </c>
      <c r="Q94" s="212">
        <f t="shared" si="6"/>
        <v>604.90008598452278</v>
      </c>
      <c r="R94" s="212">
        <f t="shared" si="6"/>
        <v>495.18220120378328</v>
      </c>
      <c r="S94" s="212">
        <f t="shared" si="6"/>
        <v>476.62820292347368</v>
      </c>
      <c r="T94" s="212">
        <f t="shared" si="6"/>
        <v>474.0539982803096</v>
      </c>
      <c r="U94" s="212">
        <f t="shared" si="6"/>
        <v>442.09914015477216</v>
      </c>
      <c r="V94" s="212">
        <f t="shared" si="6"/>
        <v>447.26139294926907</v>
      </c>
      <c r="W94" s="212">
        <f t="shared" si="6"/>
        <v>500.99638865004295</v>
      </c>
    </row>
    <row r="95" spans="1:23" ht="12" customHeight="1" x14ac:dyDescent="0.25">
      <c r="A95" s="24" t="s">
        <v>46</v>
      </c>
      <c r="B95" s="215">
        <f>CHI!B58</f>
        <v>826.91177987962169</v>
      </c>
      <c r="C95" s="215">
        <f>CHI!C58</f>
        <v>817.25417024935496</v>
      </c>
      <c r="D95" s="215">
        <f>CHI!D58</f>
        <v>478.0059329320722</v>
      </c>
      <c r="E95" s="215">
        <f>CHI!E58</f>
        <v>578.92381771281157</v>
      </c>
      <c r="F95" s="215">
        <f>CHI!F58</f>
        <v>565.63422184006879</v>
      </c>
      <c r="G95" s="215">
        <f>CHI!G58</f>
        <v>665.14813697331988</v>
      </c>
      <c r="H95" s="215">
        <f>CHI!H58</f>
        <v>575.90062243464274</v>
      </c>
      <c r="I95" s="215">
        <f>CHI!I58</f>
        <v>603.64727498698016</v>
      </c>
      <c r="J95" s="215">
        <f>CHI!J58</f>
        <v>748.85125000991252</v>
      </c>
      <c r="K95" s="215">
        <f>CHI!K58</f>
        <v>387.34977452713269</v>
      </c>
      <c r="L95" s="215">
        <f>CHI!L58</f>
        <v>250.37962467141281</v>
      </c>
      <c r="M95" s="215">
        <f>CHI!M58</f>
        <v>298.11006330371072</v>
      </c>
      <c r="N95" s="215">
        <f>CHI!N58</f>
        <v>227.94789649373629</v>
      </c>
      <c r="O95" s="215">
        <f>CHI!O58</f>
        <v>243.93809369186769</v>
      </c>
      <c r="P95" s="215">
        <f>CHI!P58</f>
        <v>267.92854156224729</v>
      </c>
      <c r="Q95" s="215">
        <f>CHI!Q58</f>
        <v>310.79251320068619</v>
      </c>
      <c r="R95" s="215">
        <f>CHI!R58</f>
        <v>330.01487532244198</v>
      </c>
      <c r="S95" s="215">
        <f>CHI!S58</f>
        <v>317.40008598452272</v>
      </c>
      <c r="T95" s="215">
        <f>CHI!T58</f>
        <v>225.68918629873519</v>
      </c>
      <c r="U95" s="215">
        <f>CHI!U58</f>
        <v>173.8524091459943</v>
      </c>
      <c r="V95" s="215">
        <f>CHI!V58</f>
        <v>168.08545206084361</v>
      </c>
      <c r="W95" s="215">
        <f>CHI!W58</f>
        <v>175.77020567485991</v>
      </c>
    </row>
    <row r="96" spans="1:23" ht="12" customHeight="1" x14ac:dyDescent="0.25">
      <c r="A96" s="21" t="s">
        <v>29</v>
      </c>
      <c r="B96" s="209">
        <v>157.46629406706779</v>
      </c>
      <c r="C96" s="209">
        <v>186.27110920034397</v>
      </c>
      <c r="D96" s="209">
        <v>131.54204643164218</v>
      </c>
      <c r="E96" s="209">
        <v>171.86878761822868</v>
      </c>
      <c r="F96" s="209">
        <v>189.67239896818558</v>
      </c>
      <c r="G96" s="209">
        <v>183.63415021498622</v>
      </c>
      <c r="H96" s="209">
        <v>240.60221505460913</v>
      </c>
      <c r="I96" s="209">
        <v>209.62606981095598</v>
      </c>
      <c r="J96" s="209">
        <v>242.53903373901267</v>
      </c>
      <c r="K96" s="209">
        <v>192.37834241181827</v>
      </c>
      <c r="L96" s="209">
        <v>171.9965576157754</v>
      </c>
      <c r="M96" s="209">
        <v>209.24797624916982</v>
      </c>
      <c r="N96" s="209">
        <v>236.60506997229967</v>
      </c>
      <c r="O96" s="209">
        <v>219.6454832642801</v>
      </c>
      <c r="P96" s="209">
        <v>241.92700443947228</v>
      </c>
      <c r="Q96" s="209">
        <v>294.10757278383659</v>
      </c>
      <c r="R96" s="209">
        <v>165.1673258813413</v>
      </c>
      <c r="S96" s="209">
        <v>159.22811693895096</v>
      </c>
      <c r="T96" s="209">
        <v>248.36481198157441</v>
      </c>
      <c r="U96" s="209">
        <v>268.24673100877783</v>
      </c>
      <c r="V96" s="209">
        <v>279.17594088842543</v>
      </c>
      <c r="W96" s="209">
        <v>325.22618297518306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14292.462444020948</v>
      </c>
      <c r="C98" s="205">
        <f t="shared" si="7"/>
        <v>14121.057398250678</v>
      </c>
      <c r="D98" s="205">
        <f t="shared" si="7"/>
        <v>13151.271012728541</v>
      </c>
      <c r="E98" s="205">
        <f t="shared" si="7"/>
        <v>14355.801345998538</v>
      </c>
      <c r="F98" s="205">
        <f t="shared" si="7"/>
        <v>14213.112139271861</v>
      </c>
      <c r="G98" s="205">
        <f t="shared" si="7"/>
        <v>14379.32660275424</v>
      </c>
      <c r="H98" s="205">
        <f t="shared" si="7"/>
        <v>14571.472985286502</v>
      </c>
      <c r="I98" s="205">
        <f t="shared" si="7"/>
        <v>15371.473185749755</v>
      </c>
      <c r="J98" s="205">
        <f t="shared" si="7"/>
        <v>12060.687172397063</v>
      </c>
      <c r="K98" s="205">
        <f t="shared" si="7"/>
        <v>6676.6551384390823</v>
      </c>
      <c r="L98" s="205">
        <f t="shared" si="7"/>
        <v>7140.7081536885298</v>
      </c>
      <c r="M98" s="205">
        <f t="shared" si="7"/>
        <v>7562.3995937013342</v>
      </c>
      <c r="N98" s="205">
        <f t="shared" si="7"/>
        <v>7003.1454369364301</v>
      </c>
      <c r="O98" s="205">
        <f t="shared" si="7"/>
        <v>6848.2360118520328</v>
      </c>
      <c r="P98" s="205">
        <f t="shared" si="7"/>
        <v>7133.9894438260544</v>
      </c>
      <c r="Q98" s="205">
        <f t="shared" si="7"/>
        <v>7981.2729654417544</v>
      </c>
      <c r="R98" s="205">
        <f t="shared" si="7"/>
        <v>8248.387940051176</v>
      </c>
      <c r="S98" s="205">
        <f t="shared" si="7"/>
        <v>8808.3245376869345</v>
      </c>
      <c r="T98" s="205">
        <f t="shared" si="7"/>
        <v>8916.2302160310628</v>
      </c>
      <c r="U98" s="205">
        <f t="shared" si="7"/>
        <v>8301.5693522210277</v>
      </c>
      <c r="V98" s="205">
        <f t="shared" si="7"/>
        <v>7843.4657279616558</v>
      </c>
      <c r="W98" s="205">
        <f t="shared" si="7"/>
        <v>8731.1695260310662</v>
      </c>
    </row>
    <row r="99" spans="1:23" ht="12" customHeight="1" x14ac:dyDescent="0.25">
      <c r="A99" s="25" t="s">
        <v>16</v>
      </c>
      <c r="B99" s="211">
        <f>ISI!B$54</f>
        <v>4207.9966647334104</v>
      </c>
      <c r="C99" s="211">
        <f>ISI!C$54</f>
        <v>4221.7414402456125</v>
      </c>
      <c r="D99" s="211">
        <f>ISI!D$54</f>
        <v>3905.4383359713624</v>
      </c>
      <c r="E99" s="211">
        <f>ISI!E$54</f>
        <v>4810.4432841900989</v>
      </c>
      <c r="F99" s="211">
        <f>ISI!F$54</f>
        <v>4022.3493049433619</v>
      </c>
      <c r="G99" s="211">
        <f>ISI!G$54</f>
        <v>3869.0014026777571</v>
      </c>
      <c r="H99" s="211">
        <f>ISI!H$54</f>
        <v>4120.229861720296</v>
      </c>
      <c r="I99" s="211">
        <f>ISI!I$54</f>
        <v>3778.2360352030005</v>
      </c>
      <c r="J99" s="211">
        <f>ISI!J$54</f>
        <v>2088.2042691838642</v>
      </c>
      <c r="K99" s="211">
        <f>ISI!K$54</f>
        <v>309.74773317534209</v>
      </c>
      <c r="L99" s="211">
        <f>ISI!L$54</f>
        <v>188.81199067807097</v>
      </c>
      <c r="M99" s="211">
        <f>ISI!M$54</f>
        <v>216.86932307904499</v>
      </c>
      <c r="N99" s="211">
        <f>ISI!N$54</f>
        <v>168.5555705850669</v>
      </c>
      <c r="O99" s="211">
        <f>ISI!O$54</f>
        <v>133.02682733393729</v>
      </c>
      <c r="P99" s="211">
        <f>ISI!P$54</f>
        <v>159.09847927277269</v>
      </c>
      <c r="Q99" s="211">
        <f>ISI!Q$54</f>
        <v>154.04220571304188</v>
      </c>
      <c r="R99" s="211">
        <f>ISI!R$54</f>
        <v>150.46216755760508</v>
      </c>
      <c r="S99" s="211">
        <f>ISI!S$54</f>
        <v>155.11677594695936</v>
      </c>
      <c r="T99" s="211">
        <f>ISI!T$54</f>
        <v>166.38126876265679</v>
      </c>
      <c r="U99" s="211">
        <f>ISI!U$54</f>
        <v>153.47715613535641</v>
      </c>
      <c r="V99" s="211">
        <f>ISI!V$54</f>
        <v>138.61801163199743</v>
      </c>
      <c r="W99" s="211">
        <f>ISI!W$54</f>
        <v>136.39137797633305</v>
      </c>
    </row>
    <row r="100" spans="1:23" ht="12" customHeight="1" x14ac:dyDescent="0.25">
      <c r="A100" s="14" t="s">
        <v>41</v>
      </c>
      <c r="B100" s="206">
        <f>ISI!B$55</f>
        <v>4016.0493095194906</v>
      </c>
      <c r="C100" s="206">
        <f>ISI!C$55</f>
        <v>3969.1814997677902</v>
      </c>
      <c r="D100" s="206">
        <f>ISI!D$55</f>
        <v>3680.7998693033364</v>
      </c>
      <c r="E100" s="206">
        <f>ISI!E$55</f>
        <v>4524.2950567755133</v>
      </c>
      <c r="F100" s="206">
        <f>ISI!F$55</f>
        <v>3731.8214673189582</v>
      </c>
      <c r="G100" s="206">
        <f>ISI!G$55</f>
        <v>3599.8255752376208</v>
      </c>
      <c r="H100" s="206">
        <f>ISI!H$55</f>
        <v>3761.6098602393131</v>
      </c>
      <c r="I100" s="206">
        <f>ISI!I$55</f>
        <v>3436.4262347436184</v>
      </c>
      <c r="J100" s="206">
        <f>ISI!J$55</f>
        <v>1681.969659688921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191.94735521391993</v>
      </c>
      <c r="C101" s="206">
        <f>ISI!C$56</f>
        <v>252.55994047782258</v>
      </c>
      <c r="D101" s="206">
        <f>ISI!D$56</f>
        <v>224.63846666802607</v>
      </c>
      <c r="E101" s="206">
        <f>ISI!E$56</f>
        <v>286.14822741458573</v>
      </c>
      <c r="F101" s="206">
        <f>ISI!F$56</f>
        <v>290.52783762440356</v>
      </c>
      <c r="G101" s="206">
        <f>ISI!G$56</f>
        <v>269.17582744013646</v>
      </c>
      <c r="H101" s="206">
        <f>ISI!H$56</f>
        <v>358.62000148098264</v>
      </c>
      <c r="I101" s="206">
        <f>ISI!I$56</f>
        <v>341.80980045938213</v>
      </c>
      <c r="J101" s="206">
        <f>ISI!J$56</f>
        <v>406.23460949494336</v>
      </c>
      <c r="K101" s="206">
        <f>ISI!K$56</f>
        <v>309.74773317534209</v>
      </c>
      <c r="L101" s="206">
        <f>ISI!L$56</f>
        <v>188.81199067807097</v>
      </c>
      <c r="M101" s="206">
        <f>ISI!M$56</f>
        <v>216.86932307904499</v>
      </c>
      <c r="N101" s="206">
        <f>ISI!N$56</f>
        <v>168.5555705850669</v>
      </c>
      <c r="O101" s="206">
        <f>ISI!O$56</f>
        <v>133.02682733393729</v>
      </c>
      <c r="P101" s="206">
        <f>ISI!P$56</f>
        <v>159.09847927277269</v>
      </c>
      <c r="Q101" s="206">
        <f>ISI!Q$56</f>
        <v>154.04220571304188</v>
      </c>
      <c r="R101" s="206">
        <f>ISI!R$56</f>
        <v>150.46216755760508</v>
      </c>
      <c r="S101" s="206">
        <f>ISI!S$56</f>
        <v>155.11677594695936</v>
      </c>
      <c r="T101" s="206">
        <f>ISI!T$56</f>
        <v>166.38126876265679</v>
      </c>
      <c r="U101" s="206">
        <f>ISI!U$56</f>
        <v>153.47715613535641</v>
      </c>
      <c r="V101" s="206">
        <f>ISI!V$56</f>
        <v>138.61801163199743</v>
      </c>
      <c r="W101" s="206">
        <f>ISI!W$56</f>
        <v>136.39137797633305</v>
      </c>
    </row>
    <row r="102" spans="1:23" ht="12" customHeight="1" x14ac:dyDescent="0.25">
      <c r="A102" s="13" t="s">
        <v>20</v>
      </c>
      <c r="B102" s="207">
        <f>NFM!B$73</f>
        <v>580.38353196644084</v>
      </c>
      <c r="C102" s="207">
        <f>NFM!C$73</f>
        <v>571.94781163693619</v>
      </c>
      <c r="D102" s="207">
        <f>NFM!D$73</f>
        <v>464.22271099151874</v>
      </c>
      <c r="E102" s="207">
        <f>NFM!E$73</f>
        <v>479.59749525283507</v>
      </c>
      <c r="F102" s="207">
        <f>NFM!F$73</f>
        <v>576.80351368171739</v>
      </c>
      <c r="G102" s="207">
        <f>NFM!G$73</f>
        <v>546.7186785784163</v>
      </c>
      <c r="H102" s="207">
        <f>NFM!H$73</f>
        <v>528.05225061494014</v>
      </c>
      <c r="I102" s="207">
        <f>NFM!I$73</f>
        <v>523.13667977456964</v>
      </c>
      <c r="J102" s="207">
        <f>NFM!J$73</f>
        <v>385.73329650954179</v>
      </c>
      <c r="K102" s="207">
        <f>NFM!K$73</f>
        <v>360.1492636859237</v>
      </c>
      <c r="L102" s="207">
        <f>NFM!L$73</f>
        <v>379.23317446315315</v>
      </c>
      <c r="M102" s="207">
        <f>NFM!M$73</f>
        <v>387.8042662699317</v>
      </c>
      <c r="N102" s="207">
        <f>NFM!N$73</f>
        <v>362.78660568052294</v>
      </c>
      <c r="O102" s="207">
        <f>NFM!O$73</f>
        <v>308.91263806919</v>
      </c>
      <c r="P102" s="207">
        <f>NFM!P$73</f>
        <v>328.18876245172174</v>
      </c>
      <c r="Q102" s="207">
        <f>NFM!Q$73</f>
        <v>306.06344761853222</v>
      </c>
      <c r="R102" s="207">
        <f>NFM!R$73</f>
        <v>305.97148795823125</v>
      </c>
      <c r="S102" s="207">
        <f>NFM!S$73</f>
        <v>281.39548179662131</v>
      </c>
      <c r="T102" s="207">
        <f>NFM!T$73</f>
        <v>312.03075569250348</v>
      </c>
      <c r="U102" s="207">
        <f>NFM!U$73</f>
        <v>296.40623250527113</v>
      </c>
      <c r="V102" s="207">
        <f>NFM!V$73</f>
        <v>288.52075833996787</v>
      </c>
      <c r="W102" s="207">
        <f>NFM!W$73</f>
        <v>295.56612217593852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2.547507187870182</v>
      </c>
      <c r="C104" s="206">
        <f>NFM!C$75</f>
        <v>0.63489822893258907</v>
      </c>
      <c r="D104" s="206">
        <f>NFM!D$75</f>
        <v>0.6224016623125519</v>
      </c>
      <c r="E104" s="206">
        <f>NFM!E$75</f>
        <v>0.68026107959476512</v>
      </c>
      <c r="F104" s="206">
        <f>NFM!F$75</f>
        <v>1.043810532332595</v>
      </c>
      <c r="G104" s="206">
        <f>NFM!G$75</f>
        <v>1.461695550535326</v>
      </c>
      <c r="H104" s="206">
        <f>NFM!H$75</f>
        <v>3.768802122422823</v>
      </c>
      <c r="I104" s="206">
        <f>NFM!I$75</f>
        <v>3.470980348950429</v>
      </c>
      <c r="J104" s="206">
        <f>NFM!J$75</f>
        <v>2.863875434828508</v>
      </c>
      <c r="K104" s="206">
        <f>NFM!K$75</f>
        <v>1.3321986339849079</v>
      </c>
      <c r="L104" s="206">
        <f>NFM!L$75</f>
        <v>2.6152338927373062</v>
      </c>
      <c r="M104" s="206">
        <f>NFM!M$75</f>
        <v>2.616940872295757</v>
      </c>
      <c r="N104" s="206">
        <f>NFM!N$75</f>
        <v>2.3899532569148469</v>
      </c>
      <c r="O104" s="206">
        <f>NFM!O$75</f>
        <v>2.190769275103821</v>
      </c>
      <c r="P104" s="206">
        <f>NFM!P$75</f>
        <v>1.955830139344549</v>
      </c>
      <c r="Q104" s="206">
        <f>NFM!Q$75</f>
        <v>2.0847219074203331</v>
      </c>
      <c r="R104" s="206">
        <f>NFM!R$75</f>
        <v>1.7196737855539299</v>
      </c>
      <c r="S104" s="206">
        <f>NFM!S$75</f>
        <v>1.962280425642251</v>
      </c>
      <c r="T104" s="206">
        <f>NFM!T$75</f>
        <v>2.1719506689843242</v>
      </c>
      <c r="U104" s="206">
        <f>NFM!U$75</f>
        <v>2.0837707553512148</v>
      </c>
      <c r="V104" s="206">
        <f>NFM!V$75</f>
        <v>1.4045887462712301</v>
      </c>
      <c r="W104" s="206">
        <f>NFM!W$75</f>
        <v>1.5745430445287161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2.547507187870182</v>
      </c>
      <c r="C106" s="214">
        <f>NFM!C$77</f>
        <v>0.63489822893258907</v>
      </c>
      <c r="D106" s="214">
        <f>NFM!D$77</f>
        <v>0.6224016623125519</v>
      </c>
      <c r="E106" s="214">
        <f>NFM!E$77</f>
        <v>0.68026107959476512</v>
      </c>
      <c r="F106" s="214">
        <f>NFM!F$77</f>
        <v>1.043810532332595</v>
      </c>
      <c r="G106" s="214">
        <f>NFM!G$77</f>
        <v>1.461695550535326</v>
      </c>
      <c r="H106" s="214">
        <f>NFM!H$77</f>
        <v>3.768802122422823</v>
      </c>
      <c r="I106" s="214">
        <f>NFM!I$77</f>
        <v>3.470980348950429</v>
      </c>
      <c r="J106" s="214">
        <f>NFM!J$77</f>
        <v>2.863875434828508</v>
      </c>
      <c r="K106" s="214">
        <f>NFM!K$77</f>
        <v>1.3321986339849079</v>
      </c>
      <c r="L106" s="214">
        <f>NFM!L$77</f>
        <v>2.6152338927373062</v>
      </c>
      <c r="M106" s="214">
        <f>NFM!M$77</f>
        <v>2.616940872295757</v>
      </c>
      <c r="N106" s="214">
        <f>NFM!N$77</f>
        <v>2.3899532569148469</v>
      </c>
      <c r="O106" s="214">
        <f>NFM!O$77</f>
        <v>2.190769275103821</v>
      </c>
      <c r="P106" s="214">
        <f>NFM!P$77</f>
        <v>1.955830139344549</v>
      </c>
      <c r="Q106" s="214">
        <f>NFM!Q$77</f>
        <v>2.0847219074203331</v>
      </c>
      <c r="R106" s="214">
        <f>NFM!R$77</f>
        <v>1.7196737855539299</v>
      </c>
      <c r="S106" s="214">
        <f>NFM!S$77</f>
        <v>1.962280425642251</v>
      </c>
      <c r="T106" s="214">
        <f>NFM!T$77</f>
        <v>2.1719506689843242</v>
      </c>
      <c r="U106" s="214">
        <f>NFM!U$77</f>
        <v>2.0837707553512148</v>
      </c>
      <c r="V106" s="214">
        <f>NFM!V$77</f>
        <v>1.4045887462712301</v>
      </c>
      <c r="W106" s="214">
        <f>NFM!W$77</f>
        <v>1.5745430445287161</v>
      </c>
    </row>
    <row r="107" spans="1:23" ht="12" customHeight="1" x14ac:dyDescent="0.25">
      <c r="A107" s="14" t="s">
        <v>45</v>
      </c>
      <c r="B107" s="206">
        <f>NFM!B$78</f>
        <v>577.83602477857062</v>
      </c>
      <c r="C107" s="206">
        <f>NFM!C$78</f>
        <v>571.31291340800362</v>
      </c>
      <c r="D107" s="206">
        <f>NFM!D$78</f>
        <v>463.6003093292062</v>
      </c>
      <c r="E107" s="206">
        <f>NFM!E$78</f>
        <v>478.91723417324033</v>
      </c>
      <c r="F107" s="206">
        <f>NFM!F$78</f>
        <v>575.75970314938479</v>
      </c>
      <c r="G107" s="206">
        <f>NFM!G$78</f>
        <v>545.25698302788101</v>
      </c>
      <c r="H107" s="206">
        <f>NFM!H$78</f>
        <v>524.28344849251732</v>
      </c>
      <c r="I107" s="206">
        <f>NFM!I$78</f>
        <v>519.66569942561921</v>
      </c>
      <c r="J107" s="206">
        <f>NFM!J$78</f>
        <v>382.86942107471327</v>
      </c>
      <c r="K107" s="206">
        <f>NFM!K$78</f>
        <v>358.81706505193881</v>
      </c>
      <c r="L107" s="206">
        <f>NFM!L$78</f>
        <v>376.61794057041584</v>
      </c>
      <c r="M107" s="206">
        <f>NFM!M$78</f>
        <v>385.18732539763596</v>
      </c>
      <c r="N107" s="206">
        <f>NFM!N$78</f>
        <v>360.39665242360809</v>
      </c>
      <c r="O107" s="206">
        <f>NFM!O$78</f>
        <v>306.72186879408616</v>
      </c>
      <c r="P107" s="206">
        <f>NFM!P$78</f>
        <v>326.23293231237722</v>
      </c>
      <c r="Q107" s="206">
        <f>NFM!Q$78</f>
        <v>303.97872571111191</v>
      </c>
      <c r="R107" s="206">
        <f>NFM!R$78</f>
        <v>304.25181417267731</v>
      </c>
      <c r="S107" s="206">
        <f>NFM!S$78</f>
        <v>279.43320137097908</v>
      </c>
      <c r="T107" s="206">
        <f>NFM!T$78</f>
        <v>309.85880502351915</v>
      </c>
      <c r="U107" s="206">
        <f>NFM!U$78</f>
        <v>294.32246174991991</v>
      </c>
      <c r="V107" s="206">
        <f>NFM!V$78</f>
        <v>287.11616959369661</v>
      </c>
      <c r="W107" s="206">
        <f>NFM!W$78</f>
        <v>293.99157913140982</v>
      </c>
    </row>
    <row r="108" spans="1:23" ht="12" customHeight="1" x14ac:dyDescent="0.25">
      <c r="A108" s="13" t="s">
        <v>21</v>
      </c>
      <c r="B108" s="207">
        <f>CHI!B$79</f>
        <v>4657.1368600549185</v>
      </c>
      <c r="C108" s="207">
        <f>CHI!C$79</f>
        <v>4628.1003312689227</v>
      </c>
      <c r="D108" s="207">
        <f>CHI!D$79</f>
        <v>3592.0335122615083</v>
      </c>
      <c r="E108" s="207">
        <f>CHI!E$79</f>
        <v>3777.9781568593971</v>
      </c>
      <c r="F108" s="207">
        <f>CHI!F$79</f>
        <v>3949.9783518664321</v>
      </c>
      <c r="G108" s="207">
        <f>CHI!G$79</f>
        <v>3868.4227390707392</v>
      </c>
      <c r="H108" s="207">
        <f>CHI!H$79</f>
        <v>3510.3223895505389</v>
      </c>
      <c r="I108" s="207">
        <f>CHI!I$79</f>
        <v>3720.660639352117</v>
      </c>
      <c r="J108" s="207">
        <f>CHI!J$79</f>
        <v>3392.8145798974547</v>
      </c>
      <c r="K108" s="207">
        <f>CHI!K$79</f>
        <v>1767.5694952666422</v>
      </c>
      <c r="L108" s="207">
        <f>CHI!L$79</f>
        <v>2080.2299141983394</v>
      </c>
      <c r="M108" s="207">
        <f>CHI!M$79</f>
        <v>2683.7124404583769</v>
      </c>
      <c r="N108" s="207">
        <f>CHI!N$79</f>
        <v>2270.7453453401877</v>
      </c>
      <c r="O108" s="207">
        <f>CHI!O$79</f>
        <v>2293.5857537039378</v>
      </c>
      <c r="P108" s="207">
        <f>CHI!P$79</f>
        <v>2493.1499749603104</v>
      </c>
      <c r="Q108" s="207">
        <f>CHI!Q$79</f>
        <v>2898.0805426377869</v>
      </c>
      <c r="R108" s="207">
        <f>CHI!R$79</f>
        <v>3039.1467734440166</v>
      </c>
      <c r="S108" s="207">
        <f>CHI!S$79</f>
        <v>3600.6321590053931</v>
      </c>
      <c r="T108" s="207">
        <f>CHI!T$79</f>
        <v>3697.0328018585701</v>
      </c>
      <c r="U108" s="207">
        <f>CHI!U$79</f>
        <v>3277.7251271855675</v>
      </c>
      <c r="V108" s="207">
        <f>CHI!V$79</f>
        <v>3032.8675865541586</v>
      </c>
      <c r="W108" s="207">
        <f>CHI!W$79</f>
        <v>3424.4405708048284</v>
      </c>
    </row>
    <row r="109" spans="1:23" ht="12" customHeight="1" x14ac:dyDescent="0.25">
      <c r="A109" s="14" t="s">
        <v>57</v>
      </c>
      <c r="B109" s="206">
        <f>CHI!B$80</f>
        <v>3245.8392591338497</v>
      </c>
      <c r="C109" s="206">
        <f>CHI!C$80</f>
        <v>3153.6262635535068</v>
      </c>
      <c r="D109" s="206">
        <f>CHI!D$80</f>
        <v>2483.2352523037225</v>
      </c>
      <c r="E109" s="206">
        <f>CHI!E$80</f>
        <v>2586.2502213320372</v>
      </c>
      <c r="F109" s="206">
        <f>CHI!F$80</f>
        <v>2835.8417974659978</v>
      </c>
      <c r="G109" s="206">
        <f>CHI!G$80</f>
        <v>2796.3715791231912</v>
      </c>
      <c r="H109" s="206">
        <f>CHI!H$80</f>
        <v>2507.761232487539</v>
      </c>
      <c r="I109" s="206">
        <f>CHI!I$80</f>
        <v>2642.9939705054539</v>
      </c>
      <c r="J109" s="206">
        <f>CHI!J$80</f>
        <v>2531.9222092114946</v>
      </c>
      <c r="K109" s="206">
        <f>CHI!K$80</f>
        <v>1221.9479625421704</v>
      </c>
      <c r="L109" s="206">
        <f>CHI!L$80</f>
        <v>1511.7247812065186</v>
      </c>
      <c r="M109" s="206">
        <f>CHI!M$80</f>
        <v>2217.4334820227295</v>
      </c>
      <c r="N109" s="206">
        <f>CHI!N$80</f>
        <v>1750.556921689938</v>
      </c>
      <c r="O109" s="206">
        <f>CHI!O$80</f>
        <v>1803.547544046379</v>
      </c>
      <c r="P109" s="206">
        <f>CHI!P$80</f>
        <v>2053.1777074480092</v>
      </c>
      <c r="Q109" s="206">
        <f>CHI!Q$80</f>
        <v>2424.5668723822723</v>
      </c>
      <c r="R109" s="206">
        <f>CHI!R$80</f>
        <v>2547.2879857280732</v>
      </c>
      <c r="S109" s="206">
        <f>CHI!S$80</f>
        <v>2784.5238342366883</v>
      </c>
      <c r="T109" s="206">
        <f>CHI!T$80</f>
        <v>2542.8441873560228</v>
      </c>
      <c r="U109" s="206">
        <f>CHI!U$80</f>
        <v>2295.5369456664284</v>
      </c>
      <c r="V109" s="206">
        <f>CHI!V$80</f>
        <v>2092.2388995134593</v>
      </c>
      <c r="W109" s="206">
        <f>CHI!W$80</f>
        <v>2099.512205817417</v>
      </c>
    </row>
    <row r="110" spans="1:23" ht="12" customHeight="1" x14ac:dyDescent="0.25">
      <c r="A110" s="14" t="s">
        <v>47</v>
      </c>
      <c r="B110" s="206">
        <f>CHI!B$81</f>
        <v>1358.3464276023822</v>
      </c>
      <c r="C110" s="206">
        <f>CHI!C$81</f>
        <v>1410.4897437153988</v>
      </c>
      <c r="D110" s="206">
        <f>CHI!D$81</f>
        <v>1051.9536895883541</v>
      </c>
      <c r="E110" s="206">
        <f>CHI!E$81</f>
        <v>1134.3012030812645</v>
      </c>
      <c r="F110" s="206">
        <f>CHI!F$81</f>
        <v>1065.8812365004153</v>
      </c>
      <c r="G110" s="206">
        <f>CHI!G$81</f>
        <v>1023.4720318544224</v>
      </c>
      <c r="H110" s="206">
        <f>CHI!H$81</f>
        <v>954.77001622247099</v>
      </c>
      <c r="I110" s="206">
        <f>CHI!I$81</f>
        <v>1024.014311692715</v>
      </c>
      <c r="J110" s="206">
        <f>CHI!J$81</f>
        <v>815.2246236523672</v>
      </c>
      <c r="K110" s="206">
        <f>CHI!K$81</f>
        <v>512.35396567303349</v>
      </c>
      <c r="L110" s="206">
        <f>CHI!L$81</f>
        <v>510.69996789415819</v>
      </c>
      <c r="M110" s="206">
        <f>CHI!M$81</f>
        <v>403.09170975217722</v>
      </c>
      <c r="N110" s="206">
        <f>CHI!N$81</f>
        <v>456.68001469125829</v>
      </c>
      <c r="O110" s="206">
        <f>CHI!O$81</f>
        <v>425.7653071986</v>
      </c>
      <c r="P110" s="206">
        <f>CHI!P$81</f>
        <v>366.21044081345764</v>
      </c>
      <c r="Q110" s="206">
        <f>CHI!Q$81</f>
        <v>391.75502599126048</v>
      </c>
      <c r="R110" s="206">
        <f>CHI!R$81</f>
        <v>393.33193617483153</v>
      </c>
      <c r="S110" s="206">
        <f>CHI!S$81</f>
        <v>686.03467960083503</v>
      </c>
      <c r="T110" s="206">
        <f>CHI!T$81</f>
        <v>993.16254103533959</v>
      </c>
      <c r="U110" s="206">
        <f>CHI!U$81</f>
        <v>788.69125867971513</v>
      </c>
      <c r="V110" s="206">
        <f>CHI!V$81</f>
        <v>725.57726124669773</v>
      </c>
      <c r="W110" s="206">
        <f>CHI!W$81</f>
        <v>1238.9679097477074</v>
      </c>
    </row>
    <row r="111" spans="1:23" ht="12" customHeight="1" x14ac:dyDescent="0.25">
      <c r="A111" s="14" t="s">
        <v>48</v>
      </c>
      <c r="B111" s="206">
        <f>CHI!B$82</f>
        <v>52.951173318686003</v>
      </c>
      <c r="C111" s="206">
        <f>CHI!C$82</f>
        <v>63.98432400001721</v>
      </c>
      <c r="D111" s="206">
        <f>CHI!D$82</f>
        <v>56.844570369431779</v>
      </c>
      <c r="E111" s="206">
        <f>CHI!E$82</f>
        <v>57.426732446095293</v>
      </c>
      <c r="F111" s="206">
        <f>CHI!F$82</f>
        <v>48.255317900019449</v>
      </c>
      <c r="G111" s="206">
        <f>CHI!G$82</f>
        <v>48.579128093125867</v>
      </c>
      <c r="H111" s="206">
        <f>CHI!H$82</f>
        <v>47.791140840529089</v>
      </c>
      <c r="I111" s="206">
        <f>CHI!I$82</f>
        <v>53.652357153948458</v>
      </c>
      <c r="J111" s="206">
        <f>CHI!J$82</f>
        <v>45.667747033592427</v>
      </c>
      <c r="K111" s="206">
        <f>CHI!K$82</f>
        <v>33.267567051438192</v>
      </c>
      <c r="L111" s="206">
        <f>CHI!L$82</f>
        <v>57.805165097662787</v>
      </c>
      <c r="M111" s="206">
        <f>CHI!M$82</f>
        <v>63.187248683469953</v>
      </c>
      <c r="N111" s="206">
        <f>CHI!N$82</f>
        <v>63.508408958991588</v>
      </c>
      <c r="O111" s="206">
        <f>CHI!O$82</f>
        <v>64.272902458958797</v>
      </c>
      <c r="P111" s="206">
        <f>CHI!P$82</f>
        <v>73.761826698843535</v>
      </c>
      <c r="Q111" s="206">
        <f>CHI!Q$82</f>
        <v>81.758644264254173</v>
      </c>
      <c r="R111" s="206">
        <f>CHI!R$82</f>
        <v>98.526851541111611</v>
      </c>
      <c r="S111" s="206">
        <f>CHI!S$82</f>
        <v>130.07364516786961</v>
      </c>
      <c r="T111" s="206">
        <f>CHI!T$82</f>
        <v>161.02607346720771</v>
      </c>
      <c r="U111" s="206">
        <f>CHI!U$82</f>
        <v>193.496922839424</v>
      </c>
      <c r="V111" s="206">
        <f>CHI!V$82</f>
        <v>215.05142579400169</v>
      </c>
      <c r="W111" s="206">
        <f>CHI!W$82</f>
        <v>85.960455239704146</v>
      </c>
    </row>
    <row r="112" spans="1:23" ht="12" customHeight="1" x14ac:dyDescent="0.25">
      <c r="A112" s="13" t="s">
        <v>22</v>
      </c>
      <c r="B112" s="207">
        <f>NMM!B$59</f>
        <v>3063.989989988876</v>
      </c>
      <c r="C112" s="207">
        <f>NMM!C$59</f>
        <v>3209.7149464907961</v>
      </c>
      <c r="D112" s="207">
        <f>NMM!D$59</f>
        <v>3488.7128539401856</v>
      </c>
      <c r="E112" s="207">
        <f>NMM!E$59</f>
        <v>3591.2095366734306</v>
      </c>
      <c r="F112" s="207">
        <f>NMM!F$59</f>
        <v>3924.075708517129</v>
      </c>
      <c r="G112" s="207">
        <f>NMM!G$59</f>
        <v>4168.3377203549344</v>
      </c>
      <c r="H112" s="207">
        <f>NMM!H$59</f>
        <v>4444.0400810770816</v>
      </c>
      <c r="I112" s="207">
        <f>NMM!I$59</f>
        <v>5282.8594659839027</v>
      </c>
      <c r="J112" s="207">
        <f>NMM!J$59</f>
        <v>4959.2482246512191</v>
      </c>
      <c r="K112" s="207">
        <f>NMM!K$59</f>
        <v>3259.856945817101</v>
      </c>
      <c r="L112" s="207">
        <f>NMM!L$59</f>
        <v>3613.05360369342</v>
      </c>
      <c r="M112" s="207">
        <f>NMM!M$59</f>
        <v>3372.182425135888</v>
      </c>
      <c r="N112" s="207">
        <f>NMM!N$59</f>
        <v>3393.3422482447304</v>
      </c>
      <c r="O112" s="207">
        <f>NMM!O$59</f>
        <v>3307.5992383628845</v>
      </c>
      <c r="P112" s="207">
        <f>NMM!P$59</f>
        <v>3371.9520307119983</v>
      </c>
      <c r="Q112" s="207">
        <f>NMM!Q$59</f>
        <v>3750.5132639558506</v>
      </c>
      <c r="R112" s="207">
        <f>NMM!R$59</f>
        <v>3956.2547880209586</v>
      </c>
      <c r="S112" s="207">
        <f>NMM!S$59</f>
        <v>3975.8149743883187</v>
      </c>
      <c r="T112" s="207">
        <f>NMM!T$59</f>
        <v>3915.2367380740743</v>
      </c>
      <c r="U112" s="207">
        <f>NMM!U$59</f>
        <v>3758.3599467989343</v>
      </c>
      <c r="V112" s="207">
        <f>NMM!V$59</f>
        <v>3567.2082562761675</v>
      </c>
      <c r="W112" s="207">
        <f>NMM!W$59</f>
        <v>3852.4445939903198</v>
      </c>
    </row>
    <row r="113" spans="1:23" ht="12" customHeight="1" x14ac:dyDescent="0.25">
      <c r="A113" s="14" t="s">
        <v>49</v>
      </c>
      <c r="B113" s="206">
        <f>NMM!B$60</f>
        <v>2248.0369302544855</v>
      </c>
      <c r="C113" s="206">
        <f>NMM!C$60</f>
        <v>2272.2519526018586</v>
      </c>
      <c r="D113" s="206">
        <f>NMM!D$60</f>
        <v>2309.1578500477672</v>
      </c>
      <c r="E113" s="206">
        <f>NMM!E$60</f>
        <v>2396.0724914217408</v>
      </c>
      <c r="F113" s="206">
        <f>NMM!F$60</f>
        <v>2912.953623622222</v>
      </c>
      <c r="G113" s="206">
        <f>NMM!G$60</f>
        <v>3328.6733931592744</v>
      </c>
      <c r="H113" s="206">
        <f>NMM!H$60</f>
        <v>3383.8236034952633</v>
      </c>
      <c r="I113" s="206">
        <f>NMM!I$60</f>
        <v>3956.8868822962668</v>
      </c>
      <c r="J113" s="206">
        <f>NMM!J$60</f>
        <v>3395.0268196952115</v>
      </c>
      <c r="K113" s="206">
        <f>NMM!K$60</f>
        <v>1981.7220062166657</v>
      </c>
      <c r="L113" s="206">
        <f>NMM!L$60</f>
        <v>1704.8567734424264</v>
      </c>
      <c r="M113" s="206">
        <f>NMM!M$60</f>
        <v>1614.0841492595673</v>
      </c>
      <c r="N113" s="206">
        <f>NMM!N$60</f>
        <v>1714.6708608455415</v>
      </c>
      <c r="O113" s="206">
        <f>NMM!O$60</f>
        <v>1639.1330719636508</v>
      </c>
      <c r="P113" s="206">
        <f>NMM!P$60</f>
        <v>1610.8450677270657</v>
      </c>
      <c r="Q113" s="206">
        <f>NMM!Q$60</f>
        <v>1849.2015649480877</v>
      </c>
      <c r="R113" s="206">
        <f>NMM!R$60</f>
        <v>1980.574962043273</v>
      </c>
      <c r="S113" s="206">
        <f>NMM!S$60</f>
        <v>2062.5450160184537</v>
      </c>
      <c r="T113" s="206">
        <f>NMM!T$60</f>
        <v>2088.3447288328512</v>
      </c>
      <c r="U113" s="206">
        <f>NMM!U$60</f>
        <v>2033.7505060399042</v>
      </c>
      <c r="V113" s="206">
        <f>NMM!V$60</f>
        <v>1851.7559932374054</v>
      </c>
      <c r="W113" s="206">
        <f>NMM!W$60</f>
        <v>1908.338503865325</v>
      </c>
    </row>
    <row r="114" spans="1:23" ht="12" customHeight="1" x14ac:dyDescent="0.25">
      <c r="A114" s="14" t="s">
        <v>50</v>
      </c>
      <c r="B114" s="206">
        <f>NMM!B$61</f>
        <v>687.10575672317577</v>
      </c>
      <c r="C114" s="206">
        <f>NMM!C$61</f>
        <v>754.57474164381051</v>
      </c>
      <c r="D114" s="206">
        <f>NMM!D$61</f>
        <v>1012.979162379336</v>
      </c>
      <c r="E114" s="206">
        <f>NMM!E$61</f>
        <v>1033.476500663048</v>
      </c>
      <c r="F114" s="206">
        <f>NMM!F$61</f>
        <v>806.24056178605736</v>
      </c>
      <c r="G114" s="206">
        <f>NMM!G$61</f>
        <v>634.75518291945571</v>
      </c>
      <c r="H114" s="206">
        <f>NMM!H$61</f>
        <v>832.96073213787247</v>
      </c>
      <c r="I114" s="206">
        <f>NMM!I$61</f>
        <v>1061.71358586109</v>
      </c>
      <c r="J114" s="206">
        <f>NMM!J$61</f>
        <v>1283.1138886501581</v>
      </c>
      <c r="K114" s="206">
        <f>NMM!K$61</f>
        <v>1083.6256243492005</v>
      </c>
      <c r="L114" s="206">
        <f>NMM!L$61</f>
        <v>1681.473511606323</v>
      </c>
      <c r="M114" s="206">
        <f>NMM!M$61</f>
        <v>1481.4287719292124</v>
      </c>
      <c r="N114" s="206">
        <f>NMM!N$61</f>
        <v>1430.4090963395506</v>
      </c>
      <c r="O114" s="206">
        <f>NMM!O$61</f>
        <v>1419.3083253828993</v>
      </c>
      <c r="P114" s="206">
        <f>NMM!P$61</f>
        <v>1505.2470125242685</v>
      </c>
      <c r="Q114" s="206">
        <f>NMM!Q$61</f>
        <v>1629.3577552893867</v>
      </c>
      <c r="R114" s="206">
        <f>NMM!R$61</f>
        <v>1662.1595843922009</v>
      </c>
      <c r="S114" s="206">
        <f>NMM!S$61</f>
        <v>1624.6644220351118</v>
      </c>
      <c r="T114" s="206">
        <f>NMM!T$61</f>
        <v>1541.064059535564</v>
      </c>
      <c r="U114" s="206">
        <f>NMM!U$61</f>
        <v>1443.03429488347</v>
      </c>
      <c r="V114" s="206">
        <f>NMM!V$61</f>
        <v>1426.9235750647463</v>
      </c>
      <c r="W114" s="206">
        <f>NMM!W$61</f>
        <v>1623.0870062323675</v>
      </c>
    </row>
    <row r="115" spans="1:23" ht="12" customHeight="1" x14ac:dyDescent="0.25">
      <c r="A115" s="14" t="s">
        <v>58</v>
      </c>
      <c r="B115" s="206">
        <f>NMM!B$62</f>
        <v>128.84730301121476</v>
      </c>
      <c r="C115" s="206">
        <f>NMM!C$62</f>
        <v>182.88825224512655</v>
      </c>
      <c r="D115" s="206">
        <f>NMM!D$62</f>
        <v>166.57584151308239</v>
      </c>
      <c r="E115" s="206">
        <f>NMM!E$62</f>
        <v>161.66054458864193</v>
      </c>
      <c r="F115" s="206">
        <f>NMM!F$62</f>
        <v>204.88152310884956</v>
      </c>
      <c r="G115" s="206">
        <f>NMM!G$62</f>
        <v>204.90914427620436</v>
      </c>
      <c r="H115" s="206">
        <f>NMM!H$62</f>
        <v>227.25574544394561</v>
      </c>
      <c r="I115" s="206">
        <f>NMM!I$62</f>
        <v>264.25899782654608</v>
      </c>
      <c r="J115" s="206">
        <f>NMM!J$62</f>
        <v>281.10751630584963</v>
      </c>
      <c r="K115" s="206">
        <f>NMM!K$62</f>
        <v>194.50931525123477</v>
      </c>
      <c r="L115" s="206">
        <f>NMM!L$62</f>
        <v>226.72331864467071</v>
      </c>
      <c r="M115" s="206">
        <f>NMM!M$62</f>
        <v>276.66950394710841</v>
      </c>
      <c r="N115" s="206">
        <f>NMM!N$62</f>
        <v>248.26229105963813</v>
      </c>
      <c r="O115" s="206">
        <f>NMM!O$62</f>
        <v>249.15784101633488</v>
      </c>
      <c r="P115" s="206">
        <f>NMM!P$62</f>
        <v>255.85995046066409</v>
      </c>
      <c r="Q115" s="206">
        <f>NMM!Q$62</f>
        <v>271.95394371837619</v>
      </c>
      <c r="R115" s="206">
        <f>NMM!R$62</f>
        <v>313.52024158548471</v>
      </c>
      <c r="S115" s="206">
        <f>NMM!S$62</f>
        <v>288.60553633475308</v>
      </c>
      <c r="T115" s="206">
        <f>NMM!T$62</f>
        <v>285.82794970565942</v>
      </c>
      <c r="U115" s="206">
        <f>NMM!U$62</f>
        <v>281.57514587556039</v>
      </c>
      <c r="V115" s="206">
        <f>NMM!V$62</f>
        <v>288.5286879740155</v>
      </c>
      <c r="W115" s="206">
        <f>NMM!W$62</f>
        <v>321.01908389262752</v>
      </c>
    </row>
    <row r="116" spans="1:23" ht="12" customHeight="1" x14ac:dyDescent="0.25">
      <c r="A116" s="13" t="s">
        <v>23</v>
      </c>
      <c r="B116" s="207">
        <f>PPA!B$57</f>
        <v>244.06549343748526</v>
      </c>
      <c r="C116" s="207">
        <f>PPA!C$57</f>
        <v>144.94325579744626</v>
      </c>
      <c r="D116" s="207">
        <f>PPA!D$57</f>
        <v>383.77241801332946</v>
      </c>
      <c r="E116" s="207">
        <f>PPA!E$57</f>
        <v>433.98199353349742</v>
      </c>
      <c r="F116" s="207">
        <f>PPA!F$57</f>
        <v>391.81772375729486</v>
      </c>
      <c r="G116" s="207">
        <f>PPA!G$57</f>
        <v>518.51708207693935</v>
      </c>
      <c r="H116" s="207">
        <f>PPA!H$57</f>
        <v>449.64787247742782</v>
      </c>
      <c r="I116" s="207">
        <f>PPA!I$57</f>
        <v>521.92676123693764</v>
      </c>
      <c r="J116" s="207">
        <f>PPA!J$57</f>
        <v>167.93386883892975</v>
      </c>
      <c r="K116" s="207">
        <f>PPA!K$57</f>
        <v>87.577187038678233</v>
      </c>
      <c r="L116" s="207">
        <f>PPA!L$57</f>
        <v>103.85225783955222</v>
      </c>
      <c r="M116" s="207">
        <f>PPA!M$57</f>
        <v>114.02244611949379</v>
      </c>
      <c r="N116" s="207">
        <f>PPA!N$57</f>
        <v>109.29074579948809</v>
      </c>
      <c r="O116" s="207">
        <f>PPA!O$57</f>
        <v>124.56503720906041</v>
      </c>
      <c r="P116" s="207">
        <f>PPA!P$57</f>
        <v>114.56551594996425</v>
      </c>
      <c r="Q116" s="207">
        <f>PPA!Q$57</f>
        <v>112.19753376627324</v>
      </c>
      <c r="R116" s="207">
        <f>PPA!R$57</f>
        <v>118.15059394724746</v>
      </c>
      <c r="S116" s="207">
        <f>PPA!S$57</f>
        <v>106.88792700590508</v>
      </c>
      <c r="T116" s="207">
        <f>PPA!T$57</f>
        <v>107.93821277916906</v>
      </c>
      <c r="U116" s="207">
        <f>PPA!U$57</f>
        <v>103.13484767303457</v>
      </c>
      <c r="V116" s="207">
        <f>PPA!V$57</f>
        <v>95.696850996209093</v>
      </c>
      <c r="W116" s="207">
        <f>PPA!W$57</f>
        <v>111.85620739739079</v>
      </c>
    </row>
    <row r="117" spans="1:23" ht="12" customHeight="1" x14ac:dyDescent="0.25">
      <c r="A117" s="14" t="s">
        <v>52</v>
      </c>
      <c r="B117" s="206">
        <f>PPA!B$58</f>
        <v>110.4035311154102</v>
      </c>
      <c r="C117" s="206">
        <f>PPA!C$58</f>
        <v>33.417581691185717</v>
      </c>
      <c r="D117" s="206">
        <f>PPA!D$58</f>
        <v>156.93822866212969</v>
      </c>
      <c r="E117" s="206">
        <f>PPA!E$58</f>
        <v>218.8905538202313</v>
      </c>
      <c r="F117" s="206">
        <f>PPA!F$58</f>
        <v>136.63180998090621</v>
      </c>
      <c r="G117" s="206">
        <f>PPA!G$58</f>
        <v>196.25608833201881</v>
      </c>
      <c r="H117" s="206">
        <f>PPA!H$58</f>
        <v>176.78260250633491</v>
      </c>
      <c r="I117" s="206">
        <f>PPA!I$58</f>
        <v>194.7865597344244</v>
      </c>
      <c r="J117" s="206">
        <f>PPA!J$58</f>
        <v>65.360383430599711</v>
      </c>
      <c r="K117" s="206">
        <f>PPA!K$58</f>
        <v>43.562480707814338</v>
      </c>
      <c r="L117" s="206">
        <f>PPA!L$58</f>
        <v>46.332388426114854</v>
      </c>
      <c r="M117" s="206">
        <f>PPA!M$58</f>
        <v>46.468445096309779</v>
      </c>
      <c r="N117" s="206">
        <f>PPA!N$58</f>
        <v>43.315327520734122</v>
      </c>
      <c r="O117" s="206">
        <f>PPA!O$58</f>
        <v>47.74305937388619</v>
      </c>
      <c r="P117" s="206">
        <f>PPA!P$58</f>
        <v>43.873407347301779</v>
      </c>
      <c r="Q117" s="206">
        <f>PPA!Q$58</f>
        <v>57.273959992291218</v>
      </c>
      <c r="R117" s="206">
        <f>PPA!R$58</f>
        <v>49.906332839102873</v>
      </c>
      <c r="S117" s="206">
        <f>PPA!S$58</f>
        <v>46.617328063769953</v>
      </c>
      <c r="T117" s="206">
        <f>PPA!T$58</f>
        <v>47.907761968433199</v>
      </c>
      <c r="U117" s="206">
        <f>PPA!U$58</f>
        <v>45.860379391458324</v>
      </c>
      <c r="V117" s="206">
        <f>PPA!V$58</f>
        <v>38.259792354648553</v>
      </c>
      <c r="W117" s="206">
        <f>PPA!W$58</f>
        <v>46.675549471244352</v>
      </c>
    </row>
    <row r="118" spans="1:23" ht="12" customHeight="1" x14ac:dyDescent="0.25">
      <c r="A118" s="14" t="s">
        <v>59</v>
      </c>
      <c r="B118" s="206">
        <f>PPA!B$59</f>
        <v>131.7150503599841</v>
      </c>
      <c r="C118" s="206">
        <f>PPA!C$59</f>
        <v>110.2977457601761</v>
      </c>
      <c r="D118" s="206">
        <f>PPA!D$59</f>
        <v>225.33049112535349</v>
      </c>
      <c r="E118" s="206">
        <f>PPA!E$59</f>
        <v>213.0074109435877</v>
      </c>
      <c r="F118" s="206">
        <f>PPA!F$59</f>
        <v>254.10730123405489</v>
      </c>
      <c r="G118" s="206">
        <f>PPA!G$59</f>
        <v>319.55207820603857</v>
      </c>
      <c r="H118" s="206">
        <f>PPA!H$59</f>
        <v>269.70309640047208</v>
      </c>
      <c r="I118" s="206">
        <f>PPA!I$59</f>
        <v>321.88287288165469</v>
      </c>
      <c r="J118" s="206">
        <f>PPA!J$59</f>
        <v>96.750657491526439</v>
      </c>
      <c r="K118" s="206">
        <f>PPA!K$59</f>
        <v>40.044132572916517</v>
      </c>
      <c r="L118" s="206">
        <f>PPA!L$59</f>
        <v>50.483640255788742</v>
      </c>
      <c r="M118" s="206">
        <f>PPA!M$59</f>
        <v>58.441836831198643</v>
      </c>
      <c r="N118" s="206">
        <f>PPA!N$59</f>
        <v>57.876698553847213</v>
      </c>
      <c r="O118" s="206">
        <f>PPA!O$59</f>
        <v>68.366146439770148</v>
      </c>
      <c r="P118" s="206">
        <f>PPA!P$59</f>
        <v>63.972280071112237</v>
      </c>
      <c r="Q118" s="206">
        <f>PPA!Q$59</f>
        <v>46.982788532654688</v>
      </c>
      <c r="R118" s="206">
        <f>PPA!R$59</f>
        <v>61.345448368933788</v>
      </c>
      <c r="S118" s="206">
        <f>PPA!S$59</f>
        <v>53.443828902466201</v>
      </c>
      <c r="T118" s="206">
        <f>PPA!T$59</f>
        <v>53.200774747121002</v>
      </c>
      <c r="U118" s="206">
        <f>PPA!U$59</f>
        <v>50.643901552098839</v>
      </c>
      <c r="V118" s="206">
        <f>PPA!V$59</f>
        <v>51.631219513397347</v>
      </c>
      <c r="W118" s="206">
        <f>PPA!W$59</f>
        <v>59.824357049222947</v>
      </c>
    </row>
    <row r="119" spans="1:23" ht="12" customHeight="1" x14ac:dyDescent="0.25">
      <c r="A119" s="14" t="s">
        <v>60</v>
      </c>
      <c r="B119" s="206">
        <f>PPA!B$60</f>
        <v>1.946911962090947</v>
      </c>
      <c r="C119" s="206">
        <f>PPA!C$60</f>
        <v>1.227928346084445</v>
      </c>
      <c r="D119" s="206">
        <f>PPA!D$60</f>
        <v>1.503698225846265</v>
      </c>
      <c r="E119" s="206">
        <f>PPA!E$60</f>
        <v>2.0840287696784281</v>
      </c>
      <c r="F119" s="206">
        <f>PPA!F$60</f>
        <v>1.078612542333752</v>
      </c>
      <c r="G119" s="206">
        <f>PPA!G$60</f>
        <v>2.7089155388820338</v>
      </c>
      <c r="H119" s="206">
        <f>PPA!H$60</f>
        <v>3.1621735706208161</v>
      </c>
      <c r="I119" s="206">
        <f>PPA!I$60</f>
        <v>5.2573286208584724</v>
      </c>
      <c r="J119" s="206">
        <f>PPA!J$60</f>
        <v>5.8228279168035781</v>
      </c>
      <c r="K119" s="206">
        <f>PPA!K$60</f>
        <v>3.9705737579473759</v>
      </c>
      <c r="L119" s="206">
        <f>PPA!L$60</f>
        <v>7.0362291576486378</v>
      </c>
      <c r="M119" s="206">
        <f>PPA!M$60</f>
        <v>9.1121641919853644</v>
      </c>
      <c r="N119" s="206">
        <f>PPA!N$60</f>
        <v>8.0987197249067595</v>
      </c>
      <c r="O119" s="206">
        <f>PPA!O$60</f>
        <v>8.4558313954040756</v>
      </c>
      <c r="P119" s="206">
        <f>PPA!P$60</f>
        <v>6.7198285315502311</v>
      </c>
      <c r="Q119" s="206">
        <f>PPA!Q$60</f>
        <v>7.9407852413273332</v>
      </c>
      <c r="R119" s="206">
        <f>PPA!R$60</f>
        <v>6.8988127392107934</v>
      </c>
      <c r="S119" s="206">
        <f>PPA!S$60</f>
        <v>6.8267700396689346</v>
      </c>
      <c r="T119" s="206">
        <f>PPA!T$60</f>
        <v>6.8296760636148548</v>
      </c>
      <c r="U119" s="206">
        <f>PPA!U$60</f>
        <v>6.6305667294774029</v>
      </c>
      <c r="V119" s="206">
        <f>PPA!V$60</f>
        <v>5.8058391281631936</v>
      </c>
      <c r="W119" s="206">
        <f>PPA!W$60</f>
        <v>5.3563008769234877</v>
      </c>
    </row>
    <row r="120" spans="1:23" ht="12" customHeight="1" x14ac:dyDescent="0.25">
      <c r="A120" s="15" t="s">
        <v>61</v>
      </c>
      <c r="B120" s="208">
        <f>FBT!B$33</f>
        <v>676.20697803270127</v>
      </c>
      <c r="C120" s="208">
        <f>FBT!C$33</f>
        <v>575.86098968624106</v>
      </c>
      <c r="D120" s="208">
        <f>FBT!D$33</f>
        <v>565.80594861294344</v>
      </c>
      <c r="E120" s="208">
        <f>FBT!E$33</f>
        <v>503.89805026148667</v>
      </c>
      <c r="F120" s="208">
        <f>FBT!F$33</f>
        <v>508.67828461846761</v>
      </c>
      <c r="G120" s="208">
        <f>FBT!G$33</f>
        <v>484.40932139402298</v>
      </c>
      <c r="H120" s="208">
        <f>FBT!H$33</f>
        <v>512.33890393197862</v>
      </c>
      <c r="I120" s="208">
        <f>FBT!I$33</f>
        <v>501.01178498574569</v>
      </c>
      <c r="J120" s="208">
        <f>FBT!J$33</f>
        <v>438.96721553252382</v>
      </c>
      <c r="K120" s="208">
        <f>FBT!K$33</f>
        <v>378.1438203844499</v>
      </c>
      <c r="L120" s="208">
        <f>FBT!L$33</f>
        <v>359.26812601416913</v>
      </c>
      <c r="M120" s="208">
        <f>FBT!M$33</f>
        <v>322.66312030523648</v>
      </c>
      <c r="N120" s="208">
        <f>FBT!N$33</f>
        <v>293.79091415559509</v>
      </c>
      <c r="O120" s="208">
        <f>FBT!O$33</f>
        <v>292.93693946487639</v>
      </c>
      <c r="P120" s="208">
        <f>FBT!P$33</f>
        <v>259.1738155117979</v>
      </c>
      <c r="Q120" s="208">
        <f>FBT!Q$33</f>
        <v>261.18661338726929</v>
      </c>
      <c r="R120" s="208">
        <f>FBT!R$33</f>
        <v>241.6957470523104</v>
      </c>
      <c r="S120" s="208">
        <f>FBT!S$33</f>
        <v>242.6770019517123</v>
      </c>
      <c r="T120" s="208">
        <f>FBT!T$33</f>
        <v>240.7161173104399</v>
      </c>
      <c r="U120" s="208">
        <f>FBT!U$33</f>
        <v>229.9459165526093</v>
      </c>
      <c r="V120" s="208">
        <f>FBT!V$33</f>
        <v>225.14855745838591</v>
      </c>
      <c r="W120" s="208">
        <f>FBT!W$33</f>
        <v>321.53049705395762</v>
      </c>
    </row>
    <row r="121" spans="1:23" ht="12" customHeight="1" x14ac:dyDescent="0.25">
      <c r="A121" s="12" t="s">
        <v>62</v>
      </c>
      <c r="B121" s="206">
        <f>TRE!B$33</f>
        <v>9.8024677212547289</v>
      </c>
      <c r="C121" s="206">
        <f>TRE!C$33</f>
        <v>12.48418295918216</v>
      </c>
      <c r="D121" s="206">
        <f>TRE!D$33</f>
        <v>6.6160195221521132</v>
      </c>
      <c r="E121" s="206">
        <f>TRE!E$33</f>
        <v>6.5747566813723077</v>
      </c>
      <c r="F121" s="206">
        <f>TRE!F$33</f>
        <v>3.7415714416904602</v>
      </c>
      <c r="G121" s="206">
        <f>TRE!G$33</f>
        <v>4.0543502417479518</v>
      </c>
      <c r="H121" s="206">
        <f>TRE!H$33</f>
        <v>4.5087602417258728</v>
      </c>
      <c r="I121" s="206">
        <f>TRE!I$33</f>
        <v>4.5183304813928276</v>
      </c>
      <c r="J121" s="206">
        <f>TRE!J$33</f>
        <v>5.225190481997009</v>
      </c>
      <c r="K121" s="206">
        <f>TRE!K$33</f>
        <v>6.5132100008732046</v>
      </c>
      <c r="L121" s="206">
        <f>TRE!L$33</f>
        <v>8.9369319608120783</v>
      </c>
      <c r="M121" s="206">
        <f>TRE!M$33</f>
        <v>13.6322999987825</v>
      </c>
      <c r="N121" s="206">
        <f>TRE!N$33</f>
        <v>16.106309999206289</v>
      </c>
      <c r="O121" s="206">
        <f>TRE!O$33</f>
        <v>15.75308195897281</v>
      </c>
      <c r="P121" s="206">
        <f>TRE!P$33</f>
        <v>15.45014195915136</v>
      </c>
      <c r="Q121" s="206">
        <f>TRE!Q$33</f>
        <v>17.36876195914591</v>
      </c>
      <c r="R121" s="206">
        <f>TRE!R$33</f>
        <v>18.075419998743168</v>
      </c>
      <c r="S121" s="206">
        <f>TRE!S$33</f>
        <v>20.789515630607081</v>
      </c>
      <c r="T121" s="206">
        <f>TRE!T$33</f>
        <v>18.546592424024141</v>
      </c>
      <c r="U121" s="206">
        <f>TRE!U$33</f>
        <v>14.580499760362191</v>
      </c>
      <c r="V121" s="206">
        <f>TRE!V$33</f>
        <v>13.07320005968897</v>
      </c>
      <c r="W121" s="206">
        <f>TRE!W$33</f>
        <v>15.16126397275136</v>
      </c>
    </row>
    <row r="122" spans="1:23" ht="12" customHeight="1" x14ac:dyDescent="0.25">
      <c r="A122" s="12" t="s">
        <v>63</v>
      </c>
      <c r="B122" s="206">
        <f>MAE!B$33</f>
        <v>196.38277337667139</v>
      </c>
      <c r="C122" s="206">
        <f>MAE!C$33</f>
        <v>158.66334292698889</v>
      </c>
      <c r="D122" s="206">
        <f>MAE!D$33</f>
        <v>144.6720205718394</v>
      </c>
      <c r="E122" s="206">
        <f>MAE!E$33</f>
        <v>135.7200404717841</v>
      </c>
      <c r="F122" s="206">
        <f>MAE!F$33</f>
        <v>124.3196107693075</v>
      </c>
      <c r="G122" s="206">
        <f>MAE!G$33</f>
        <v>136.46888881104061</v>
      </c>
      <c r="H122" s="206">
        <f>MAE!H$33</f>
        <v>134.21238781739319</v>
      </c>
      <c r="I122" s="206">
        <f>MAE!I$33</f>
        <v>123.5647100801047</v>
      </c>
      <c r="J122" s="206">
        <f>MAE!J$33</f>
        <v>135.5756600562506</v>
      </c>
      <c r="K122" s="206">
        <f>MAE!K$33</f>
        <v>81.88354833080632</v>
      </c>
      <c r="L122" s="206">
        <f>MAE!L$33</f>
        <v>79.117351776247801</v>
      </c>
      <c r="M122" s="206">
        <f>MAE!M$33</f>
        <v>113.2261479124798</v>
      </c>
      <c r="N122" s="206">
        <f>MAE!N$33</f>
        <v>101.5765822203866</v>
      </c>
      <c r="O122" s="206">
        <f>MAE!O$33</f>
        <v>93.256333055369282</v>
      </c>
      <c r="P122" s="206">
        <f>MAE!P$33</f>
        <v>93.425532438147414</v>
      </c>
      <c r="Q122" s="206">
        <f>MAE!Q$33</f>
        <v>105.3142323580385</v>
      </c>
      <c r="R122" s="206">
        <f>MAE!R$33</f>
        <v>114.80853851792941</v>
      </c>
      <c r="S122" s="206">
        <f>MAE!S$33</f>
        <v>121.4846643918366</v>
      </c>
      <c r="T122" s="206">
        <f>MAE!T$33</f>
        <v>115.5168863205471</v>
      </c>
      <c r="U122" s="206">
        <f>MAE!U$33</f>
        <v>110.5961365307645</v>
      </c>
      <c r="V122" s="206">
        <f>MAE!V$33</f>
        <v>105.8925724949835</v>
      </c>
      <c r="W122" s="206">
        <f>MAE!W$33</f>
        <v>117.2891844153892</v>
      </c>
    </row>
    <row r="123" spans="1:23" ht="12" customHeight="1" x14ac:dyDescent="0.25">
      <c r="A123" s="12" t="s">
        <v>64</v>
      </c>
      <c r="B123" s="206">
        <f>TEL!B$33</f>
        <v>211.20304952729239</v>
      </c>
      <c r="C123" s="206">
        <f>TEL!C$33</f>
        <v>195.91227052969589</v>
      </c>
      <c r="D123" s="206">
        <f>TEL!D$33</f>
        <v>196.65798088348421</v>
      </c>
      <c r="E123" s="206">
        <f>TEL!E$33</f>
        <v>201.41842009282101</v>
      </c>
      <c r="F123" s="206">
        <f>TEL!F$33</f>
        <v>188.5563711465052</v>
      </c>
      <c r="G123" s="206">
        <f>TEL!G$33</f>
        <v>170.47316509074031</v>
      </c>
      <c r="H123" s="206">
        <f>TEL!H$33</f>
        <v>176.02537986303449</v>
      </c>
      <c r="I123" s="206">
        <f>TEL!I$33</f>
        <v>139.55008278424529</v>
      </c>
      <c r="J123" s="206">
        <f>TEL!J$33</f>
        <v>125.2330807752052</v>
      </c>
      <c r="K123" s="206">
        <f>TEL!K$33</f>
        <v>88.490315529713783</v>
      </c>
      <c r="L123" s="206">
        <f>TEL!L$33</f>
        <v>73.898795925832289</v>
      </c>
      <c r="M123" s="206">
        <f>TEL!M$33</f>
        <v>70.490937432183728</v>
      </c>
      <c r="N123" s="206">
        <f>TEL!N$33</f>
        <v>59.762220781326057</v>
      </c>
      <c r="O123" s="206">
        <f>TEL!O$33</f>
        <v>60.849071945712787</v>
      </c>
      <c r="P123" s="206">
        <f>TEL!P$33</f>
        <v>55.094879162940799</v>
      </c>
      <c r="Q123" s="206">
        <f>TEL!Q$33</f>
        <v>62.434759133388098</v>
      </c>
      <c r="R123" s="206">
        <f>TEL!R$33</f>
        <v>59.167637747003972</v>
      </c>
      <c r="S123" s="206">
        <f>TEL!S$33</f>
        <v>56.958383264552253</v>
      </c>
      <c r="T123" s="206">
        <f>TEL!T$33</f>
        <v>52.106983285018472</v>
      </c>
      <c r="U123" s="206">
        <f>TEL!U$33</f>
        <v>47.495232358697237</v>
      </c>
      <c r="V123" s="206">
        <f>TEL!V$33</f>
        <v>40.284895256502573</v>
      </c>
      <c r="W123" s="206">
        <f>TEL!W$33</f>
        <v>44.259226313640369</v>
      </c>
    </row>
    <row r="124" spans="1:23" ht="12" customHeight="1" x14ac:dyDescent="0.25">
      <c r="A124" s="12" t="s">
        <v>65</v>
      </c>
      <c r="B124" s="206">
        <f>WWP!B$33</f>
        <v>98.737438317863777</v>
      </c>
      <c r="C124" s="206">
        <f>WWP!C$33</f>
        <v>86.074296861707992</v>
      </c>
      <c r="D124" s="206">
        <f>WWP!D$33</f>
        <v>94.04628119817977</v>
      </c>
      <c r="E124" s="206">
        <f>WWP!E$33</f>
        <v>94.744081078454784</v>
      </c>
      <c r="F124" s="206">
        <f>WWP!F$33</f>
        <v>94.459773238388479</v>
      </c>
      <c r="G124" s="206">
        <f>WWP!G$33</f>
        <v>109.0997906385921</v>
      </c>
      <c r="H124" s="206">
        <f>WWP!H$33</f>
        <v>144.18550367768771</v>
      </c>
      <c r="I124" s="206">
        <f>WWP!I$33</f>
        <v>128.86157915754799</v>
      </c>
      <c r="J124" s="206">
        <f>WWP!J$33</f>
        <v>20.749339080345329</v>
      </c>
      <c r="K124" s="206">
        <f>WWP!K$33</f>
        <v>25.87944851974494</v>
      </c>
      <c r="L124" s="206">
        <f>WWP!L$33</f>
        <v>38.576441566467658</v>
      </c>
      <c r="M124" s="206">
        <f>WWP!M$33</f>
        <v>37.251980833952807</v>
      </c>
      <c r="N124" s="206">
        <f>WWP!N$33</f>
        <v>28.68118800628471</v>
      </c>
      <c r="O124" s="206">
        <f>WWP!O$33</f>
        <v>12.13576473444741</v>
      </c>
      <c r="P124" s="206">
        <f>WWP!P$33</f>
        <v>12.01682195981329</v>
      </c>
      <c r="Q124" s="206">
        <f>WWP!Q$33</f>
        <v>11.314462080363651</v>
      </c>
      <c r="R124" s="206">
        <f>WWP!R$33</f>
        <v>3.887730000049527</v>
      </c>
      <c r="S124" s="206">
        <f>WWP!S$33</f>
        <v>11.33378673343919</v>
      </c>
      <c r="T124" s="206">
        <f>WWP!T$33</f>
        <v>14.756952099498919</v>
      </c>
      <c r="U124" s="206">
        <f>WWP!U$33</f>
        <v>19.834772671730139</v>
      </c>
      <c r="V124" s="206">
        <f>WWP!V$33</f>
        <v>23.91344860850316</v>
      </c>
      <c r="W124" s="206">
        <f>WWP!W$33</f>
        <v>21.259245046810449</v>
      </c>
    </row>
    <row r="125" spans="1:23" ht="12" customHeight="1" x14ac:dyDescent="0.25">
      <c r="A125" s="12" t="s">
        <v>66</v>
      </c>
      <c r="B125" s="206">
        <f>OIS!B$33</f>
        <v>291.58260275714792</v>
      </c>
      <c r="C125" s="206">
        <f>OIS!C$33</f>
        <v>275.61848279632932</v>
      </c>
      <c r="D125" s="206">
        <f>OIS!D$33</f>
        <v>262.44825532326712</v>
      </c>
      <c r="E125" s="206">
        <f>OIS!E$33</f>
        <v>271.21010984807259</v>
      </c>
      <c r="F125" s="206">
        <f>OIS!F$33</f>
        <v>377.04247389477268</v>
      </c>
      <c r="G125" s="206">
        <f>OIS!G$33</f>
        <v>452.27261237722479</v>
      </c>
      <c r="H125" s="206">
        <f>OIS!H$33</f>
        <v>493.5958504881105</v>
      </c>
      <c r="I125" s="206">
        <f>OIS!I$33</f>
        <v>594.71601956601489</v>
      </c>
      <c r="J125" s="206">
        <f>OIS!J$33</f>
        <v>293.18917779332662</v>
      </c>
      <c r="K125" s="206">
        <f>OIS!K$33</f>
        <v>266.22670905098551</v>
      </c>
      <c r="L125" s="206">
        <f>OIS!L$33</f>
        <v>161.2071838043363</v>
      </c>
      <c r="M125" s="206">
        <f>OIS!M$33</f>
        <v>179.16401994365501</v>
      </c>
      <c r="N125" s="206">
        <f>OIS!N$33</f>
        <v>150.3352949795443</v>
      </c>
      <c r="O125" s="206">
        <f>OIS!O$33</f>
        <v>164.77240257664039</v>
      </c>
      <c r="P125" s="206">
        <f>OIS!P$33</f>
        <v>188.58566700469689</v>
      </c>
      <c r="Q125" s="206">
        <f>OIS!Q$33</f>
        <v>265.83458436312878</v>
      </c>
      <c r="R125" s="206">
        <f>OIS!R$33</f>
        <v>201.06165132487601</v>
      </c>
      <c r="S125" s="206">
        <f>OIS!S$33</f>
        <v>197.70764044461481</v>
      </c>
      <c r="T125" s="206">
        <f>OIS!T$33</f>
        <v>220.96846341655529</v>
      </c>
      <c r="U125" s="206">
        <f>OIS!U$33</f>
        <v>233.2218239364388</v>
      </c>
      <c r="V125" s="206">
        <f>OIS!V$33</f>
        <v>264.55256414365749</v>
      </c>
      <c r="W125" s="206">
        <f>OIS!W$33</f>
        <v>351.9019759549455</v>
      </c>
    </row>
    <row r="126" spans="1:23" ht="12" customHeight="1" x14ac:dyDescent="0.25">
      <c r="A126" s="28" t="s">
        <v>86</v>
      </c>
      <c r="B126" s="216">
        <f>Ind_Summary_emi!B43</f>
        <v>54.974594106887388</v>
      </c>
      <c r="C126" s="216">
        <f>Ind_Summary_emi!C43</f>
        <v>39.996047050814227</v>
      </c>
      <c r="D126" s="216">
        <f>Ind_Summary_emi!D43</f>
        <v>46.844675438768313</v>
      </c>
      <c r="E126" s="216">
        <f>Ind_Summary_emi!E43</f>
        <v>49.025421055286991</v>
      </c>
      <c r="F126" s="216">
        <f>Ind_Summary_emi!F43</f>
        <v>51.289451396793233</v>
      </c>
      <c r="G126" s="216">
        <f>Ind_Summary_emi!G43</f>
        <v>51.550851442080848</v>
      </c>
      <c r="H126" s="216">
        <f>Ind_Summary_emi!H43</f>
        <v>54.313743826286363</v>
      </c>
      <c r="I126" s="216">
        <f>Ind_Summary_emi!I43</f>
        <v>52.431097144175403</v>
      </c>
      <c r="J126" s="216">
        <f>Ind_Summary_emi!J43</f>
        <v>47.813269596404808</v>
      </c>
      <c r="K126" s="216">
        <f>Ind_Summary_emi!K43</f>
        <v>44.617461638820942</v>
      </c>
      <c r="L126" s="216">
        <f>Ind_Summary_emi!L43</f>
        <v>54.522381768128326</v>
      </c>
      <c r="M126" s="216">
        <f>Ind_Summary_emi!M43</f>
        <v>51.380186212308608</v>
      </c>
      <c r="N126" s="216">
        <f>Ind_Summary_emi!N43</f>
        <v>48.17241114409115</v>
      </c>
      <c r="O126" s="216">
        <f>Ind_Summary_emi!O43</f>
        <v>40.842923437003407</v>
      </c>
      <c r="P126" s="216">
        <f>Ind_Summary_emi!P43</f>
        <v>43.287822442739682</v>
      </c>
      <c r="Q126" s="216">
        <f>Ind_Summary_emi!Q43</f>
        <v>36.92255846893557</v>
      </c>
      <c r="R126" s="216">
        <f>Ind_Summary_emi!R43</f>
        <v>39.705404482205999</v>
      </c>
      <c r="S126" s="216">
        <f>Ind_Summary_emi!S43</f>
        <v>37.526227126972898</v>
      </c>
      <c r="T126" s="216">
        <f>Ind_Summary_emi!T43</f>
        <v>54.998444008005357</v>
      </c>
      <c r="U126" s="216">
        <f>Ind_Summary_emi!U43</f>
        <v>56.791660112261773</v>
      </c>
      <c r="V126" s="216">
        <f>Ind_Summary_emi!V43</f>
        <v>47.68902614143478</v>
      </c>
      <c r="W126" s="216">
        <f>Ind_Summary_emi!W43</f>
        <v>39.069260928760649</v>
      </c>
    </row>
    <row r="128" spans="1:23" ht="12" customHeight="1" x14ac:dyDescent="0.25">
      <c r="A128" s="30" t="s">
        <v>87</v>
      </c>
      <c r="B128" s="205">
        <f t="shared" ref="B128:W128" si="8">IF(B29=0,"",B29/B3*1000)</f>
        <v>828.40736097212061</v>
      </c>
      <c r="C128" s="205">
        <f t="shared" si="8"/>
        <v>721.71789928003045</v>
      </c>
      <c r="D128" s="205">
        <f t="shared" si="8"/>
        <v>641.17323358759063</v>
      </c>
      <c r="E128" s="205">
        <f t="shared" si="8"/>
        <v>620.70172752107317</v>
      </c>
      <c r="F128" s="205">
        <f t="shared" si="8"/>
        <v>625.5415887773562</v>
      </c>
      <c r="G128" s="205">
        <f t="shared" si="8"/>
        <v>531.51929162481929</v>
      </c>
      <c r="H128" s="205">
        <f t="shared" si="8"/>
        <v>466.2628581930008</v>
      </c>
      <c r="I128" s="205">
        <f t="shared" si="8"/>
        <v>420.36429947078676</v>
      </c>
      <c r="J128" s="205">
        <f t="shared" si="8"/>
        <v>371.12453078493769</v>
      </c>
      <c r="K128" s="205">
        <f t="shared" si="8"/>
        <v>258.29539149883948</v>
      </c>
      <c r="L128" s="205">
        <f t="shared" si="8"/>
        <v>306.76646068719759</v>
      </c>
      <c r="M128" s="205">
        <f t="shared" si="8"/>
        <v>305.95035944347131</v>
      </c>
      <c r="N128" s="205">
        <f t="shared" si="8"/>
        <v>281.40687265257901</v>
      </c>
      <c r="O128" s="205">
        <f t="shared" si="8"/>
        <v>320.82001705210388</v>
      </c>
      <c r="P128" s="205">
        <f t="shared" si="8"/>
        <v>313.45143232250228</v>
      </c>
      <c r="Q128" s="205">
        <f t="shared" si="8"/>
        <v>315.46338153547225</v>
      </c>
      <c r="R128" s="205">
        <f t="shared" si="8"/>
        <v>302.14231667161818</v>
      </c>
      <c r="S128" s="205">
        <f t="shared" si="8"/>
        <v>306.71108513884525</v>
      </c>
      <c r="T128" s="205">
        <f t="shared" si="8"/>
        <v>302.69075910221306</v>
      </c>
      <c r="U128" s="205">
        <f t="shared" si="8"/>
        <v>291.86492996360522</v>
      </c>
      <c r="V128" s="205">
        <f t="shared" si="8"/>
        <v>294.62169951699423</v>
      </c>
      <c r="W128" s="205">
        <f t="shared" si="8"/>
        <v>348.68434286432637</v>
      </c>
    </row>
    <row r="129" spans="1:23" ht="12" customHeight="1" x14ac:dyDescent="0.25">
      <c r="A129" s="12" t="s">
        <v>16</v>
      </c>
      <c r="B129" s="206">
        <f t="shared" ref="B129:W129" si="9">IF(B52=0,"",B52/B4*1000)</f>
        <v>2666.3154894716317</v>
      </c>
      <c r="C129" s="206">
        <f t="shared" si="9"/>
        <v>3602.4894441809183</v>
      </c>
      <c r="D129" s="206">
        <f t="shared" si="9"/>
        <v>3957.539879217582</v>
      </c>
      <c r="E129" s="206">
        <f t="shared" si="9"/>
        <v>3462.5246719121933</v>
      </c>
      <c r="F129" s="206">
        <f t="shared" si="9"/>
        <v>2191.6519318845144</v>
      </c>
      <c r="G129" s="206">
        <f t="shared" si="9"/>
        <v>1927.3729535454127</v>
      </c>
      <c r="H129" s="206">
        <f t="shared" si="9"/>
        <v>1754.3393500413024</v>
      </c>
      <c r="I129" s="206">
        <f t="shared" si="9"/>
        <v>1439.9176285742233</v>
      </c>
      <c r="J129" s="206">
        <f t="shared" si="9"/>
        <v>1442.9233826985701</v>
      </c>
      <c r="K129" s="206">
        <f t="shared" si="9"/>
        <v>1253.3724982198805</v>
      </c>
      <c r="L129" s="206">
        <f t="shared" si="9"/>
        <v>751.44770771177014</v>
      </c>
      <c r="M129" s="206">
        <f t="shared" si="9"/>
        <v>803.70776223446217</v>
      </c>
      <c r="N129" s="206">
        <f t="shared" si="9"/>
        <v>775.7660818109116</v>
      </c>
      <c r="O129" s="206">
        <f t="shared" si="9"/>
        <v>1133.40885629797</v>
      </c>
      <c r="P129" s="206">
        <f t="shared" si="9"/>
        <v>1920.1732759822803</v>
      </c>
      <c r="Q129" s="206">
        <f t="shared" si="9"/>
        <v>2213.2315336306192</v>
      </c>
      <c r="R129" s="206">
        <f t="shared" si="9"/>
        <v>971.14529738593149</v>
      </c>
      <c r="S129" s="206">
        <f t="shared" si="9"/>
        <v>883.82750371265922</v>
      </c>
      <c r="T129" s="206">
        <f t="shared" si="9"/>
        <v>957.13850467432599</v>
      </c>
      <c r="U129" s="206">
        <f t="shared" si="9"/>
        <v>1266.6442129762438</v>
      </c>
      <c r="V129" s="206">
        <f t="shared" si="9"/>
        <v>1222.3566930963459</v>
      </c>
      <c r="W129" s="206">
        <f t="shared" si="9"/>
        <v>1134.3150565665042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5751.8974354724942</v>
      </c>
      <c r="C130" s="207">
        <f t="shared" si="10"/>
        <v>6773.658212775681</v>
      </c>
      <c r="D130" s="207">
        <f t="shared" si="10"/>
        <v>6193.0774165028033</v>
      </c>
      <c r="E130" s="207">
        <f t="shared" si="10"/>
        <v>5550.223719066802</v>
      </c>
      <c r="F130" s="207">
        <f t="shared" si="10"/>
        <v>3809.8852310097541</v>
      </c>
      <c r="G130" s="207">
        <f t="shared" si="10"/>
        <v>3755.8704189839882</v>
      </c>
      <c r="H130" s="207">
        <f t="shared" si="10"/>
        <v>3328.4649339326365</v>
      </c>
      <c r="I130" s="207">
        <f t="shared" si="10"/>
        <v>1452.760246382692</v>
      </c>
      <c r="J130" s="207">
        <f t="shared" si="10"/>
        <v>1159.3641508592839</v>
      </c>
      <c r="K130" s="207">
        <f t="shared" si="10"/>
        <v>487.96832593523322</v>
      </c>
      <c r="L130" s="207">
        <f t="shared" si="10"/>
        <v>598.66502387055766</v>
      </c>
      <c r="M130" s="207">
        <f t="shared" si="10"/>
        <v>471.49533010336614</v>
      </c>
      <c r="N130" s="207">
        <f t="shared" si="10"/>
        <v>395.61419184279868</v>
      </c>
      <c r="O130" s="207">
        <f t="shared" si="10"/>
        <v>573.12181980587627</v>
      </c>
      <c r="P130" s="207">
        <f t="shared" si="10"/>
        <v>647.25787910989652</v>
      </c>
      <c r="Q130" s="207">
        <f t="shared" si="10"/>
        <v>482.11367347501624</v>
      </c>
      <c r="R130" s="207">
        <f t="shared" si="10"/>
        <v>425.70227617102609</v>
      </c>
      <c r="S130" s="207">
        <f t="shared" si="10"/>
        <v>441.63498377162108</v>
      </c>
      <c r="T130" s="207">
        <f t="shared" si="10"/>
        <v>700.22764881956823</v>
      </c>
      <c r="U130" s="207">
        <f t="shared" si="10"/>
        <v>520.02661451793733</v>
      </c>
      <c r="V130" s="207">
        <f t="shared" si="10"/>
        <v>657.25582690891372</v>
      </c>
      <c r="W130" s="207">
        <f t="shared" si="10"/>
        <v>419.14399096889804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377.74586178824808</v>
      </c>
      <c r="C132" s="206">
        <f t="shared" si="12"/>
        <v>182.48482258382396</v>
      </c>
      <c r="D132" s="206">
        <f t="shared" si="12"/>
        <v>190.35530928548664</v>
      </c>
      <c r="E132" s="206">
        <f t="shared" si="12"/>
        <v>192.3322211045988</v>
      </c>
      <c r="F132" s="206">
        <f t="shared" si="12"/>
        <v>173.57688106260872</v>
      </c>
      <c r="G132" s="206">
        <f t="shared" si="12"/>
        <v>197.18591757224019</v>
      </c>
      <c r="H132" s="206">
        <f t="shared" si="12"/>
        <v>397.55391244910152</v>
      </c>
      <c r="I132" s="206">
        <f t="shared" si="12"/>
        <v>207.15263533140086</v>
      </c>
      <c r="J132" s="206">
        <f t="shared" si="12"/>
        <v>158.62537455863909</v>
      </c>
      <c r="K132" s="206">
        <f t="shared" si="12"/>
        <v>132.18193208701024</v>
      </c>
      <c r="L132" s="206">
        <f t="shared" si="12"/>
        <v>186.41708604979371</v>
      </c>
      <c r="M132" s="206">
        <f t="shared" si="12"/>
        <v>104.74344378466408</v>
      </c>
      <c r="N132" s="206">
        <f t="shared" si="12"/>
        <v>127.04912341843914</v>
      </c>
      <c r="O132" s="206">
        <f t="shared" si="12"/>
        <v>125.1526582043214</v>
      </c>
      <c r="P132" s="206">
        <f t="shared" si="12"/>
        <v>118.75060994951127</v>
      </c>
      <c r="Q132" s="206">
        <f t="shared" si="12"/>
        <v>109.78660209283188</v>
      </c>
      <c r="R132" s="206">
        <f t="shared" si="12"/>
        <v>110.11748719890797</v>
      </c>
      <c r="S132" s="206">
        <f t="shared" si="12"/>
        <v>143.1406384816878</v>
      </c>
      <c r="T132" s="206">
        <f t="shared" si="12"/>
        <v>136.42372667689136</v>
      </c>
      <c r="U132" s="206">
        <f t="shared" si="12"/>
        <v>165.53732018785388</v>
      </c>
      <c r="V132" s="206">
        <f t="shared" si="12"/>
        <v>151.00344888602959</v>
      </c>
      <c r="W132" s="206">
        <f t="shared" si="12"/>
        <v>134.06555623770333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6769.9611574788178</v>
      </c>
      <c r="C133" s="206">
        <f t="shared" si="13"/>
        <v>7498.5107268804222</v>
      </c>
      <c r="D133" s="206">
        <f t="shared" si="13"/>
        <v>6884.6515920569309</v>
      </c>
      <c r="E133" s="206">
        <f t="shared" si="13"/>
        <v>6167.5068998018469</v>
      </c>
      <c r="F133" s="206">
        <f t="shared" si="13"/>
        <v>4265.5834033008377</v>
      </c>
      <c r="G133" s="206">
        <f t="shared" si="13"/>
        <v>4268.0710177116498</v>
      </c>
      <c r="H133" s="206">
        <f t="shared" si="13"/>
        <v>3826.0672763976113</v>
      </c>
      <c r="I133" s="206">
        <f t="shared" si="13"/>
        <v>1664.2362210909218</v>
      </c>
      <c r="J133" s="206">
        <f t="shared" si="13"/>
        <v>1329.2669406855939</v>
      </c>
      <c r="K133" s="206">
        <f t="shared" si="13"/>
        <v>503.64043086422538</v>
      </c>
      <c r="L133" s="206">
        <f t="shared" si="13"/>
        <v>626.00491914159284</v>
      </c>
      <c r="M133" s="206">
        <f t="shared" si="13"/>
        <v>508.56401125680861</v>
      </c>
      <c r="N133" s="206">
        <f t="shared" si="13"/>
        <v>415.40615058438686</v>
      </c>
      <c r="O133" s="206">
        <f t="shared" si="13"/>
        <v>619.69397458411925</v>
      </c>
      <c r="P133" s="206">
        <f t="shared" si="13"/>
        <v>706.81002103614458</v>
      </c>
      <c r="Q133" s="206">
        <f t="shared" si="13"/>
        <v>517.69258298418913</v>
      </c>
      <c r="R133" s="206">
        <f t="shared" si="13"/>
        <v>448.34825923408494</v>
      </c>
      <c r="S133" s="206">
        <f t="shared" si="13"/>
        <v>458.22921897360288</v>
      </c>
      <c r="T133" s="206">
        <f t="shared" si="13"/>
        <v>749.23778668444527</v>
      </c>
      <c r="U133" s="206">
        <f t="shared" si="13"/>
        <v>536.67664706207688</v>
      </c>
      <c r="V133" s="206">
        <f t="shared" si="13"/>
        <v>679.97403623808839</v>
      </c>
      <c r="W133" s="206">
        <f t="shared" si="13"/>
        <v>428.5378267877249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3970.0923853961644</v>
      </c>
      <c r="C134" s="207">
        <f t="shared" si="14"/>
        <v>3223.0884669419256</v>
      </c>
      <c r="D134" s="207">
        <f t="shared" si="14"/>
        <v>2807.0924418164623</v>
      </c>
      <c r="E134" s="207">
        <f t="shared" si="14"/>
        <v>2983.7127272520343</v>
      </c>
      <c r="F134" s="207">
        <f t="shared" si="14"/>
        <v>3644.3926731090551</v>
      </c>
      <c r="G134" s="207">
        <f t="shared" si="14"/>
        <v>3242.4960671503545</v>
      </c>
      <c r="H134" s="207">
        <f t="shared" si="14"/>
        <v>3056.8128556298884</v>
      </c>
      <c r="I134" s="207">
        <f t="shared" si="14"/>
        <v>2959.608137231297</v>
      </c>
      <c r="J134" s="207">
        <f t="shared" si="14"/>
        <v>3003.3820604759703</v>
      </c>
      <c r="K134" s="207">
        <f t="shared" si="14"/>
        <v>2040.4152910877981</v>
      </c>
      <c r="L134" s="207">
        <f t="shared" si="14"/>
        <v>1906.610403037675</v>
      </c>
      <c r="M134" s="207">
        <f t="shared" si="14"/>
        <v>1910.9599745525586</v>
      </c>
      <c r="N134" s="207">
        <f t="shared" si="14"/>
        <v>1710.9774287932958</v>
      </c>
      <c r="O134" s="207">
        <f t="shared" si="14"/>
        <v>1748.0486604742991</v>
      </c>
      <c r="P134" s="207">
        <f t="shared" si="14"/>
        <v>1430.9068788127745</v>
      </c>
      <c r="Q134" s="207">
        <f t="shared" si="14"/>
        <v>1417.3989916938785</v>
      </c>
      <c r="R134" s="207">
        <f t="shared" si="14"/>
        <v>1391.7323141332026</v>
      </c>
      <c r="S134" s="207">
        <f t="shared" si="14"/>
        <v>1456.2963562878551</v>
      </c>
      <c r="T134" s="207">
        <f t="shared" si="14"/>
        <v>1497.96908275385</v>
      </c>
      <c r="U134" s="207">
        <f t="shared" si="14"/>
        <v>1509.7777761334789</v>
      </c>
      <c r="V134" s="207">
        <f t="shared" si="14"/>
        <v>1356.2204410399531</v>
      </c>
      <c r="W134" s="207">
        <f t="shared" si="14"/>
        <v>3239.5422957388651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6027.2010053971962</v>
      </c>
      <c r="C135" s="206">
        <f t="shared" si="15"/>
        <v>5065.750160814805</v>
      </c>
      <c r="D135" s="206">
        <f t="shared" si="15"/>
        <v>4417.3884134718628</v>
      </c>
      <c r="E135" s="206">
        <f t="shared" si="15"/>
        <v>4690.650993102442</v>
      </c>
      <c r="F135" s="206">
        <f t="shared" si="15"/>
        <v>5570.1416883427664</v>
      </c>
      <c r="G135" s="206">
        <f t="shared" si="15"/>
        <v>4929.912872015866</v>
      </c>
      <c r="H135" s="206">
        <f t="shared" si="15"/>
        <v>4659.7260352529493</v>
      </c>
      <c r="I135" s="206">
        <f t="shared" si="15"/>
        <v>4603.7115247157135</v>
      </c>
      <c r="J135" s="206">
        <f t="shared" si="15"/>
        <v>4662.3131297206028</v>
      </c>
      <c r="K135" s="206">
        <f t="shared" si="15"/>
        <v>5879.7003346037736</v>
      </c>
      <c r="L135" s="206">
        <f t="shared" si="15"/>
        <v>4681.3976029232817</v>
      </c>
      <c r="M135" s="206">
        <f t="shared" si="15"/>
        <v>4028.931733791449</v>
      </c>
      <c r="N135" s="206">
        <f t="shared" si="15"/>
        <v>3206.3896668164866</v>
      </c>
      <c r="O135" s="206">
        <f t="shared" si="15"/>
        <v>3652.9349427144625</v>
      </c>
      <c r="P135" s="206">
        <f t="shared" si="15"/>
        <v>2858.9451017518581</v>
      </c>
      <c r="Q135" s="206">
        <f t="shared" si="15"/>
        <v>2487.1151284159405</v>
      </c>
      <c r="R135" s="206">
        <f t="shared" si="15"/>
        <v>2540.8699145150949</v>
      </c>
      <c r="S135" s="206">
        <f t="shared" si="15"/>
        <v>2467.8963307077915</v>
      </c>
      <c r="T135" s="206">
        <f t="shared" si="15"/>
        <v>2640.8863945092448</v>
      </c>
      <c r="U135" s="206">
        <f t="shared" si="15"/>
        <v>2500.6729569621348</v>
      </c>
      <c r="V135" s="206">
        <f t="shared" si="15"/>
        <v>2563.029337268264</v>
      </c>
      <c r="W135" s="206">
        <f t="shared" si="15"/>
        <v>4824.0866048181942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5465.7372535751656</v>
      </c>
      <c r="C136" s="206">
        <f t="shared" si="16"/>
        <v>4312.9181808907315</v>
      </c>
      <c r="D136" s="206">
        <f t="shared" si="16"/>
        <v>3696.759563455817</v>
      </c>
      <c r="E136" s="206">
        <f t="shared" si="16"/>
        <v>3955.5298236123017</v>
      </c>
      <c r="F136" s="206">
        <f t="shared" si="16"/>
        <v>5107.6751806117782</v>
      </c>
      <c r="G136" s="206">
        <f t="shared" si="16"/>
        <v>4451.8217366670333</v>
      </c>
      <c r="H136" s="206">
        <f t="shared" si="16"/>
        <v>4178.0927066454551</v>
      </c>
      <c r="I136" s="206">
        <f t="shared" si="16"/>
        <v>4097.1194595442958</v>
      </c>
      <c r="J136" s="206">
        <f t="shared" si="16"/>
        <v>4154.5198893906518</v>
      </c>
      <c r="K136" s="206">
        <f t="shared" si="16"/>
        <v>2581.9072844946145</v>
      </c>
      <c r="L136" s="206">
        <f t="shared" si="16"/>
        <v>3073.3929358063397</v>
      </c>
      <c r="M136" s="206">
        <f t="shared" si="16"/>
        <v>2303.6027859006876</v>
      </c>
      <c r="N136" s="206">
        <f t="shared" si="16"/>
        <v>2545.9984473820004</v>
      </c>
      <c r="O136" s="206">
        <f t="shared" si="16"/>
        <v>2596.0433736676632</v>
      </c>
      <c r="P136" s="206">
        <f t="shared" si="16"/>
        <v>1664.2988329288373</v>
      </c>
      <c r="Q136" s="206">
        <f t="shared" si="16"/>
        <v>1505.7686402454754</v>
      </c>
      <c r="R136" s="206">
        <f t="shared" si="16"/>
        <v>1429.5473689175312</v>
      </c>
      <c r="S136" s="206">
        <f t="shared" si="16"/>
        <v>1685.9731383229353</v>
      </c>
      <c r="T136" s="206">
        <f t="shared" si="16"/>
        <v>1858.3408107826906</v>
      </c>
      <c r="U136" s="206">
        <f t="shared" si="16"/>
        <v>1515.5479021527183</v>
      </c>
      <c r="V136" s="206">
        <f t="shared" si="16"/>
        <v>1213.5131274515679</v>
      </c>
      <c r="W136" s="206">
        <f t="shared" si="16"/>
        <v>3926.2698227660667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250.32175638817654</v>
      </c>
      <c r="C137" s="206">
        <f t="shared" si="17"/>
        <v>250.32175638817654</v>
      </c>
      <c r="D137" s="206">
        <f t="shared" si="17"/>
        <v>250.32175638817671</v>
      </c>
      <c r="E137" s="206">
        <f t="shared" si="17"/>
        <v>250.32175638817654</v>
      </c>
      <c r="F137" s="206">
        <f t="shared" si="17"/>
        <v>250.3217563881766</v>
      </c>
      <c r="G137" s="206">
        <f t="shared" si="17"/>
        <v>250.32175638817671</v>
      </c>
      <c r="H137" s="206">
        <f t="shared" si="17"/>
        <v>250.32175638817665</v>
      </c>
      <c r="I137" s="206">
        <f t="shared" si="17"/>
        <v>250.32175638817651</v>
      </c>
      <c r="J137" s="206">
        <f t="shared" si="17"/>
        <v>250.32175638817654</v>
      </c>
      <c r="K137" s="206">
        <f t="shared" si="17"/>
        <v>250.32175638817671</v>
      </c>
      <c r="L137" s="206">
        <f t="shared" si="17"/>
        <v>250.32175638817665</v>
      </c>
      <c r="M137" s="206">
        <f t="shared" si="17"/>
        <v>250.3217563881766</v>
      </c>
      <c r="N137" s="206">
        <f t="shared" si="17"/>
        <v>250.32175638817645</v>
      </c>
      <c r="O137" s="206">
        <f t="shared" si="17"/>
        <v>250.3217563881766</v>
      </c>
      <c r="P137" s="206">
        <f t="shared" si="17"/>
        <v>250.32175638817654</v>
      </c>
      <c r="Q137" s="206">
        <f t="shared" si="17"/>
        <v>269.28918368047414</v>
      </c>
      <c r="R137" s="206">
        <f t="shared" si="17"/>
        <v>291.99543523041405</v>
      </c>
      <c r="S137" s="206">
        <f t="shared" si="17"/>
        <v>284.86392379927162</v>
      </c>
      <c r="T137" s="206">
        <f t="shared" si="17"/>
        <v>297.6143852146933</v>
      </c>
      <c r="U137" s="206">
        <f t="shared" si="17"/>
        <v>455.99787406254541</v>
      </c>
      <c r="V137" s="206">
        <f t="shared" si="17"/>
        <v>480.94468842134052</v>
      </c>
      <c r="W137" s="206">
        <f t="shared" si="17"/>
        <v>480.94468842134052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3460.6447122601162</v>
      </c>
      <c r="C138" s="207">
        <f t="shared" si="18"/>
        <v>2350.9996387388665</v>
      </c>
      <c r="D138" s="207">
        <f t="shared" si="18"/>
        <v>1796.0158982860669</v>
      </c>
      <c r="E138" s="207">
        <f t="shared" si="18"/>
        <v>2069.6808921618835</v>
      </c>
      <c r="F138" s="207">
        <f t="shared" si="18"/>
        <v>1879.8615824661763</v>
      </c>
      <c r="G138" s="207">
        <f t="shared" si="18"/>
        <v>1652.6611905737975</v>
      </c>
      <c r="H138" s="207">
        <f t="shared" si="18"/>
        <v>1408.2500771386331</v>
      </c>
      <c r="I138" s="207">
        <f t="shared" si="18"/>
        <v>1264.7349577110513</v>
      </c>
      <c r="J138" s="207">
        <f t="shared" si="18"/>
        <v>1402.41917364348</v>
      </c>
      <c r="K138" s="207">
        <f t="shared" si="18"/>
        <v>1222.6239581977202</v>
      </c>
      <c r="L138" s="207">
        <f t="shared" si="18"/>
        <v>1838.8721579136748</v>
      </c>
      <c r="M138" s="207">
        <f t="shared" si="18"/>
        <v>1422.4178330568755</v>
      </c>
      <c r="N138" s="207">
        <f t="shared" si="18"/>
        <v>1464.7632974177063</v>
      </c>
      <c r="O138" s="207">
        <f t="shared" si="18"/>
        <v>1801.7626508835153</v>
      </c>
      <c r="P138" s="207">
        <f t="shared" si="18"/>
        <v>1625.3904651687958</v>
      </c>
      <c r="Q138" s="207">
        <f t="shared" si="18"/>
        <v>1489.4454897700002</v>
      </c>
      <c r="R138" s="207">
        <f t="shared" si="18"/>
        <v>1536.7608997711795</v>
      </c>
      <c r="S138" s="207">
        <f t="shared" si="18"/>
        <v>1624.9120059242859</v>
      </c>
      <c r="T138" s="207">
        <f t="shared" si="18"/>
        <v>1464.662977861977</v>
      </c>
      <c r="U138" s="207">
        <f t="shared" si="18"/>
        <v>1338.8677763998837</v>
      </c>
      <c r="V138" s="207">
        <f t="shared" si="18"/>
        <v>1345.9182027834174</v>
      </c>
      <c r="W138" s="207">
        <f t="shared" si="18"/>
        <v>1851.2106099560713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2754.4994525006091</v>
      </c>
      <c r="C139" s="206">
        <f t="shared" si="19"/>
        <v>1883.6970309002884</v>
      </c>
      <c r="D139" s="206">
        <f t="shared" si="19"/>
        <v>1424.6668026220041</v>
      </c>
      <c r="E139" s="206">
        <f t="shared" si="19"/>
        <v>1643.4724956142518</v>
      </c>
      <c r="F139" s="206">
        <f t="shared" si="19"/>
        <v>1643.2648232050533</v>
      </c>
      <c r="G139" s="206">
        <f t="shared" si="19"/>
        <v>1517.4959418405217</v>
      </c>
      <c r="H139" s="206">
        <f t="shared" si="19"/>
        <v>1292.427146842874</v>
      </c>
      <c r="I139" s="206">
        <f t="shared" si="19"/>
        <v>1136.724059021928</v>
      </c>
      <c r="J139" s="206">
        <f t="shared" si="19"/>
        <v>1207.0887617846688</v>
      </c>
      <c r="K139" s="206">
        <f t="shared" si="19"/>
        <v>991.34639904244693</v>
      </c>
      <c r="L139" s="206">
        <f t="shared" si="19"/>
        <v>1514.2181195602409</v>
      </c>
      <c r="M139" s="206">
        <f t="shared" si="19"/>
        <v>1201.6471161313855</v>
      </c>
      <c r="N139" s="206">
        <f t="shared" si="19"/>
        <v>1278.1853259987652</v>
      </c>
      <c r="O139" s="206">
        <f t="shared" si="19"/>
        <v>1773.2648577673153</v>
      </c>
      <c r="P139" s="206">
        <f t="shared" si="19"/>
        <v>1062.3325060085042</v>
      </c>
      <c r="Q139" s="206">
        <f t="shared" si="19"/>
        <v>1411.0078541164057</v>
      </c>
      <c r="R139" s="206">
        <f t="shared" si="19"/>
        <v>1594.7970142218244</v>
      </c>
      <c r="S139" s="206">
        <f t="shared" si="19"/>
        <v>1806.250764650222</v>
      </c>
      <c r="T139" s="206">
        <f t="shared" si="19"/>
        <v>1552.0894638484824</v>
      </c>
      <c r="U139" s="206">
        <f t="shared" si="19"/>
        <v>1422.5558917608657</v>
      </c>
      <c r="V139" s="206">
        <f t="shared" si="19"/>
        <v>1300.7297079833402</v>
      </c>
      <c r="W139" s="206">
        <f t="shared" si="19"/>
        <v>1341.9137782761625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7394.9714618996359</v>
      </c>
      <c r="C140" s="206">
        <f t="shared" si="20"/>
        <v>4048.5288133923909</v>
      </c>
      <c r="D140" s="206">
        <f t="shared" si="20"/>
        <v>2650.2309708230541</v>
      </c>
      <c r="E140" s="206">
        <f t="shared" si="20"/>
        <v>2969.2680345363178</v>
      </c>
      <c r="F140" s="206">
        <f t="shared" si="20"/>
        <v>2968.8928320014797</v>
      </c>
      <c r="G140" s="206">
        <f t="shared" si="20"/>
        <v>2804.203624706714</v>
      </c>
      <c r="H140" s="206">
        <f t="shared" si="20"/>
        <v>2433.3737624400792</v>
      </c>
      <c r="I140" s="206">
        <f t="shared" si="20"/>
        <v>2203.1379180362378</v>
      </c>
      <c r="J140" s="206">
        <f t="shared" si="20"/>
        <v>2339.5150304212139</v>
      </c>
      <c r="K140" s="206">
        <f t="shared" si="20"/>
        <v>2217.9344668457279</v>
      </c>
      <c r="L140" s="206">
        <f t="shared" si="20"/>
        <v>2824.1228159692819</v>
      </c>
      <c r="M140" s="206">
        <f t="shared" si="20"/>
        <v>2212.6984221176344</v>
      </c>
      <c r="N140" s="206">
        <f t="shared" si="20"/>
        <v>2301.5147944719852</v>
      </c>
      <c r="O140" s="206">
        <f t="shared" si="20"/>
        <v>2289.8592540756904</v>
      </c>
      <c r="P140" s="206">
        <f t="shared" si="20"/>
        <v>3457.8916401682791</v>
      </c>
      <c r="Q140" s="206">
        <f t="shared" si="20"/>
        <v>1953.956190662876</v>
      </c>
      <c r="R140" s="206">
        <f t="shared" si="20"/>
        <v>2245.904107124843</v>
      </c>
      <c r="S140" s="206">
        <f t="shared" si="20"/>
        <v>2387.5608079395156</v>
      </c>
      <c r="T140" s="206">
        <f t="shared" si="20"/>
        <v>2180.7693835273653</v>
      </c>
      <c r="U140" s="206">
        <f t="shared" si="20"/>
        <v>1985.1410004711324</v>
      </c>
      <c r="V140" s="206">
        <f t="shared" si="20"/>
        <v>2130.7616417801396</v>
      </c>
      <c r="W140" s="206">
        <f t="shared" si="20"/>
        <v>10691.529216506366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1853.1200291816629</v>
      </c>
      <c r="C141" s="206">
        <f t="shared" si="21"/>
        <v>1602.4852419946831</v>
      </c>
      <c r="D141" s="206">
        <f t="shared" si="21"/>
        <v>1363.4036418321725</v>
      </c>
      <c r="E141" s="206">
        <f t="shared" si="21"/>
        <v>1524.0268138734041</v>
      </c>
      <c r="F141" s="206">
        <f t="shared" si="21"/>
        <v>1445.8151099944264</v>
      </c>
      <c r="G141" s="206">
        <f t="shared" si="21"/>
        <v>1278.4457741199578</v>
      </c>
      <c r="H141" s="206">
        <f t="shared" si="21"/>
        <v>1037.9678278419535</v>
      </c>
      <c r="I141" s="206">
        <f t="shared" si="21"/>
        <v>900.26087658999802</v>
      </c>
      <c r="J141" s="206">
        <f t="shared" si="21"/>
        <v>946.2555106430973</v>
      </c>
      <c r="K141" s="206">
        <f t="shared" si="21"/>
        <v>875.79525204178015</v>
      </c>
      <c r="L141" s="206">
        <f t="shared" si="21"/>
        <v>940.50186207962747</v>
      </c>
      <c r="M141" s="206">
        <f t="shared" si="21"/>
        <v>951.3797107976244</v>
      </c>
      <c r="N141" s="206">
        <f t="shared" si="21"/>
        <v>890.63334912457219</v>
      </c>
      <c r="O141" s="206">
        <f t="shared" si="21"/>
        <v>1162.9284571517965</v>
      </c>
      <c r="P141" s="206">
        <f t="shared" si="21"/>
        <v>1067.8666674564538</v>
      </c>
      <c r="Q141" s="206">
        <f t="shared" si="21"/>
        <v>985.53624399341993</v>
      </c>
      <c r="R141" s="206">
        <f t="shared" si="21"/>
        <v>876.45429366142571</v>
      </c>
      <c r="S141" s="206">
        <f t="shared" si="21"/>
        <v>817.59553400497362</v>
      </c>
      <c r="T141" s="206">
        <f t="shared" si="21"/>
        <v>782.7287568912252</v>
      </c>
      <c r="U141" s="206">
        <f t="shared" si="21"/>
        <v>750.42575801424414</v>
      </c>
      <c r="V141" s="206">
        <f t="shared" si="21"/>
        <v>774.50646469047854</v>
      </c>
      <c r="W141" s="206">
        <f t="shared" si="21"/>
        <v>801.24036432397349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1301.6402242525248</v>
      </c>
      <c r="C142" s="207">
        <f t="shared" si="22"/>
        <v>714.54940879478147</v>
      </c>
      <c r="D142" s="207">
        <f t="shared" si="22"/>
        <v>1019.9224335819308</v>
      </c>
      <c r="E142" s="207">
        <f t="shared" si="22"/>
        <v>1027.8112265314726</v>
      </c>
      <c r="F142" s="207">
        <f t="shared" si="22"/>
        <v>1353.9951934943238</v>
      </c>
      <c r="G142" s="207">
        <f t="shared" si="22"/>
        <v>1169.2345423773088</v>
      </c>
      <c r="H142" s="207">
        <f t="shared" si="22"/>
        <v>980.06525213437646</v>
      </c>
      <c r="I142" s="207">
        <f t="shared" si="22"/>
        <v>922.86938143327268</v>
      </c>
      <c r="J142" s="207">
        <f t="shared" si="22"/>
        <v>763.08722543264867</v>
      </c>
      <c r="K142" s="207">
        <f t="shared" si="22"/>
        <v>325.06451477869535</v>
      </c>
      <c r="L142" s="207">
        <f t="shared" si="22"/>
        <v>819.13955393429546</v>
      </c>
      <c r="M142" s="207">
        <f t="shared" si="22"/>
        <v>815.57567983109584</v>
      </c>
      <c r="N142" s="207">
        <f t="shared" si="22"/>
        <v>829.3394156940318</v>
      </c>
      <c r="O142" s="207">
        <f t="shared" si="22"/>
        <v>969.27670021318295</v>
      </c>
      <c r="P142" s="207">
        <f t="shared" si="22"/>
        <v>877.12373955138139</v>
      </c>
      <c r="Q142" s="207">
        <f t="shared" si="22"/>
        <v>943.72060868549852</v>
      </c>
      <c r="R142" s="207">
        <f t="shared" si="22"/>
        <v>905.88698754094241</v>
      </c>
      <c r="S142" s="207">
        <f t="shared" si="22"/>
        <v>834.39744271096163</v>
      </c>
      <c r="T142" s="207">
        <f t="shared" si="22"/>
        <v>719.28266385422194</v>
      </c>
      <c r="U142" s="207">
        <f t="shared" si="22"/>
        <v>737.09650676630065</v>
      </c>
      <c r="V142" s="207">
        <f t="shared" si="22"/>
        <v>784.35894162239731</v>
      </c>
      <c r="W142" s="207">
        <f t="shared" si="22"/>
        <v>709.20930029483713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16108.262851819987</v>
      </c>
      <c r="C143" s="206">
        <f t="shared" si="23"/>
        <v>11044.833112381104</v>
      </c>
      <c r="D143" s="206">
        <f t="shared" si="23"/>
        <v>9896.5308680549751</v>
      </c>
      <c r="E143" s="206">
        <f t="shared" si="23"/>
        <v>8161.6703474494088</v>
      </c>
      <c r="F143" s="206">
        <f t="shared" si="23"/>
        <v>16108.142602940887</v>
      </c>
      <c r="G143" s="206">
        <f t="shared" si="23"/>
        <v>14517.578642572367</v>
      </c>
      <c r="H143" s="206">
        <f t="shared" si="23"/>
        <v>11901.739951773965</v>
      </c>
      <c r="I143" s="206">
        <f t="shared" si="23"/>
        <v>12702.606302027361</v>
      </c>
      <c r="J143" s="206">
        <f t="shared" si="23"/>
        <v>11658.115871933443</v>
      </c>
      <c r="K143" s="206">
        <f t="shared" si="23"/>
        <v>3876.6361608500897</v>
      </c>
      <c r="L143" s="206">
        <f t="shared" si="23"/>
        <v>10036.881392598822</v>
      </c>
      <c r="M143" s="206">
        <f t="shared" si="23"/>
        <v>10281.855346680493</v>
      </c>
      <c r="N143" s="206">
        <f t="shared" si="23"/>
        <v>10359.760878783245</v>
      </c>
      <c r="O143" s="206">
        <f t="shared" si="23"/>
        <v>12594.144941033963</v>
      </c>
      <c r="P143" s="206">
        <f t="shared" si="23"/>
        <v>12327.134482072672</v>
      </c>
      <c r="Q143" s="206">
        <f t="shared" si="23"/>
        <v>10026.51587896839</v>
      </c>
      <c r="R143" s="206">
        <f t="shared" si="23"/>
        <v>10450.321675558105</v>
      </c>
      <c r="S143" s="206">
        <f t="shared" si="23"/>
        <v>9229.2761773742823</v>
      </c>
      <c r="T143" s="206">
        <f t="shared" si="23"/>
        <v>7918.7817444911334</v>
      </c>
      <c r="U143" s="206">
        <f t="shared" si="23"/>
        <v>8905.1380044567159</v>
      </c>
      <c r="V143" s="206">
        <f t="shared" si="23"/>
        <v>9453.288358568594</v>
      </c>
      <c r="W143" s="206">
        <f t="shared" si="23"/>
        <v>8590.7163052136166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1515.1110227119557</v>
      </c>
      <c r="C144" s="206">
        <f t="shared" si="24"/>
        <v>964.15795480382928</v>
      </c>
      <c r="D144" s="206">
        <f t="shared" si="24"/>
        <v>925.44692774755151</v>
      </c>
      <c r="E144" s="206">
        <f t="shared" si="24"/>
        <v>788.4264915111936</v>
      </c>
      <c r="F144" s="206">
        <f t="shared" si="24"/>
        <v>1343.1246099867042</v>
      </c>
      <c r="G144" s="206">
        <f t="shared" si="24"/>
        <v>1184.7715754671337</v>
      </c>
      <c r="H144" s="206">
        <f t="shared" si="24"/>
        <v>967.52051081222066</v>
      </c>
      <c r="I144" s="206">
        <f t="shared" si="24"/>
        <v>1003.316826693215</v>
      </c>
      <c r="J144" s="206">
        <f t="shared" si="24"/>
        <v>917.280523642616</v>
      </c>
      <c r="K144" s="206">
        <f t="shared" si="24"/>
        <v>246.68584013187663</v>
      </c>
      <c r="L144" s="206">
        <f t="shared" si="24"/>
        <v>760.58057058286533</v>
      </c>
      <c r="M144" s="206">
        <f t="shared" si="24"/>
        <v>809.54028386925449</v>
      </c>
      <c r="N144" s="206">
        <f t="shared" si="24"/>
        <v>829.03718241884019</v>
      </c>
      <c r="O144" s="206">
        <f t="shared" si="24"/>
        <v>1005.456775041876</v>
      </c>
      <c r="P144" s="206">
        <f t="shared" si="24"/>
        <v>945.1994631389199</v>
      </c>
      <c r="Q144" s="206">
        <f t="shared" si="24"/>
        <v>765.41634704795683</v>
      </c>
      <c r="R144" s="206">
        <f t="shared" si="24"/>
        <v>900.31012629824136</v>
      </c>
      <c r="S144" s="206">
        <f t="shared" si="24"/>
        <v>782.51832580095959</v>
      </c>
      <c r="T144" s="206">
        <f t="shared" si="24"/>
        <v>664.79061608118752</v>
      </c>
      <c r="U144" s="206">
        <f t="shared" si="24"/>
        <v>752.90822726444731</v>
      </c>
      <c r="V144" s="206">
        <f t="shared" si="24"/>
        <v>830.67509105879083</v>
      </c>
      <c r="W144" s="206">
        <f t="shared" si="24"/>
        <v>747.30709992096286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69.695778918200347</v>
      </c>
      <c r="C145" s="206">
        <f t="shared" si="25"/>
        <v>69.695778918200361</v>
      </c>
      <c r="D145" s="206">
        <f t="shared" si="25"/>
        <v>69.695778918200332</v>
      </c>
      <c r="E145" s="206">
        <f t="shared" si="25"/>
        <v>69.695778918200361</v>
      </c>
      <c r="F145" s="206">
        <f t="shared" si="25"/>
        <v>69.695778918200389</v>
      </c>
      <c r="G145" s="206">
        <f t="shared" si="25"/>
        <v>69.695778918200389</v>
      </c>
      <c r="H145" s="206">
        <f t="shared" si="25"/>
        <v>69.695778918200347</v>
      </c>
      <c r="I145" s="206">
        <f t="shared" si="25"/>
        <v>69.695778918200375</v>
      </c>
      <c r="J145" s="206">
        <f t="shared" si="25"/>
        <v>69.695778918200347</v>
      </c>
      <c r="K145" s="206">
        <f t="shared" si="25"/>
        <v>69.695778918200347</v>
      </c>
      <c r="L145" s="206">
        <f t="shared" si="25"/>
        <v>69.695778918200332</v>
      </c>
      <c r="M145" s="206">
        <f t="shared" si="25"/>
        <v>69.695778918200389</v>
      </c>
      <c r="N145" s="206">
        <f t="shared" si="25"/>
        <v>69.695778918200389</v>
      </c>
      <c r="O145" s="206">
        <f t="shared" si="25"/>
        <v>69.695778918200332</v>
      </c>
      <c r="P145" s="206">
        <f t="shared" si="25"/>
        <v>69.695778918200332</v>
      </c>
      <c r="Q145" s="206">
        <f t="shared" si="25"/>
        <v>66.728661995747473</v>
      </c>
      <c r="R145" s="206">
        <f t="shared" si="25"/>
        <v>62.278788400621082</v>
      </c>
      <c r="S145" s="206">
        <f t="shared" si="25"/>
        <v>71.016765811130014</v>
      </c>
      <c r="T145" s="206">
        <f t="shared" si="25"/>
        <v>73.739645017148007</v>
      </c>
      <c r="U145" s="206">
        <f t="shared" si="25"/>
        <v>61.185567455272249</v>
      </c>
      <c r="V145" s="206">
        <f t="shared" si="25"/>
        <v>69.674435982475543</v>
      </c>
      <c r="W145" s="206">
        <f t="shared" si="25"/>
        <v>69.674435982475572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496.36555665910021</v>
      </c>
      <c r="C146" s="208">
        <f t="shared" si="26"/>
        <v>395.87277557633007</v>
      </c>
      <c r="D146" s="208">
        <f t="shared" si="26"/>
        <v>399.60651894111379</v>
      </c>
      <c r="E146" s="208">
        <f t="shared" si="26"/>
        <v>287.28789308680109</v>
      </c>
      <c r="F146" s="208">
        <f t="shared" si="26"/>
        <v>352.19493488804324</v>
      </c>
      <c r="G146" s="208">
        <f t="shared" si="26"/>
        <v>323.99011070311997</v>
      </c>
      <c r="H146" s="208">
        <f t="shared" si="26"/>
        <v>287.03548842033126</v>
      </c>
      <c r="I146" s="208">
        <f t="shared" si="26"/>
        <v>259.30743724076115</v>
      </c>
      <c r="J146" s="208">
        <f t="shared" si="26"/>
        <v>253.59033197993608</v>
      </c>
      <c r="K146" s="208">
        <f t="shared" si="26"/>
        <v>210.83377847334816</v>
      </c>
      <c r="L146" s="208">
        <f t="shared" si="26"/>
        <v>239.00468123076863</v>
      </c>
      <c r="M146" s="208">
        <f t="shared" si="26"/>
        <v>206.72382168281777</v>
      </c>
      <c r="N146" s="208">
        <f t="shared" si="26"/>
        <v>157.21960034978991</v>
      </c>
      <c r="O146" s="208">
        <f t="shared" si="26"/>
        <v>188.12577397753179</v>
      </c>
      <c r="P146" s="208">
        <f t="shared" si="26"/>
        <v>203.21296369897479</v>
      </c>
      <c r="Q146" s="208">
        <f t="shared" si="26"/>
        <v>227.82423859022882</v>
      </c>
      <c r="R146" s="208">
        <f t="shared" si="26"/>
        <v>227.17630331010571</v>
      </c>
      <c r="S146" s="208">
        <f t="shared" si="26"/>
        <v>284.64804783712015</v>
      </c>
      <c r="T146" s="208">
        <f t="shared" si="26"/>
        <v>227.60480042664122</v>
      </c>
      <c r="U146" s="208">
        <f t="shared" si="26"/>
        <v>223.18471814779221</v>
      </c>
      <c r="V146" s="208">
        <f t="shared" si="26"/>
        <v>216.39334649342268</v>
      </c>
      <c r="W146" s="208">
        <f t="shared" si="26"/>
        <v>264.85454717712463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188.69610438959523</v>
      </c>
      <c r="C147" s="206">
        <f t="shared" si="27"/>
        <v>240.94227092244407</v>
      </c>
      <c r="D147" s="206">
        <f t="shared" si="27"/>
        <v>233.71740468452876</v>
      </c>
      <c r="E147" s="206">
        <f t="shared" si="27"/>
        <v>126.11620071244312</v>
      </c>
      <c r="F147" s="206">
        <f t="shared" si="27"/>
        <v>114.80286952980042</v>
      </c>
      <c r="G147" s="206">
        <f t="shared" si="27"/>
        <v>107.24670689218132</v>
      </c>
      <c r="H147" s="206">
        <f t="shared" si="27"/>
        <v>82.940641481655589</v>
      </c>
      <c r="I147" s="206">
        <f t="shared" si="27"/>
        <v>73.711640802683633</v>
      </c>
      <c r="J147" s="206">
        <f t="shared" si="27"/>
        <v>84.090596972075232</v>
      </c>
      <c r="K147" s="206">
        <f t="shared" si="27"/>
        <v>83.530644690362678</v>
      </c>
      <c r="L147" s="206">
        <f t="shared" si="27"/>
        <v>56.873719608565729</v>
      </c>
      <c r="M147" s="206">
        <f t="shared" si="27"/>
        <v>84.636681554727517</v>
      </c>
      <c r="N147" s="206">
        <f t="shared" si="27"/>
        <v>85.247964558370825</v>
      </c>
      <c r="O147" s="206">
        <f t="shared" si="27"/>
        <v>77.919051410809004</v>
      </c>
      <c r="P147" s="206">
        <f t="shared" si="27"/>
        <v>60.482531511452315</v>
      </c>
      <c r="Q147" s="206">
        <f t="shared" si="27"/>
        <v>61.218768595236462</v>
      </c>
      <c r="R147" s="206">
        <f t="shared" si="27"/>
        <v>57.890798925235636</v>
      </c>
      <c r="S147" s="206">
        <f t="shared" si="27"/>
        <v>58.460360317981831</v>
      </c>
      <c r="T147" s="206">
        <f t="shared" si="27"/>
        <v>63.285533744888362</v>
      </c>
      <c r="U147" s="206">
        <f t="shared" si="27"/>
        <v>52.568296854247784</v>
      </c>
      <c r="V147" s="206">
        <f t="shared" si="27"/>
        <v>41.544897646620839</v>
      </c>
      <c r="W147" s="206">
        <f t="shared" si="27"/>
        <v>50.016635648679461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275.55422548749294</v>
      </c>
      <c r="C148" s="206">
        <f t="shared" si="28"/>
        <v>192.04540483811576</v>
      </c>
      <c r="D148" s="206">
        <f t="shared" si="28"/>
        <v>159.17139255441217</v>
      </c>
      <c r="E148" s="206">
        <f t="shared" si="28"/>
        <v>149.04175061801379</v>
      </c>
      <c r="F148" s="206">
        <f t="shared" si="28"/>
        <v>152.2362430352722</v>
      </c>
      <c r="G148" s="206">
        <f t="shared" si="28"/>
        <v>145.8998999383108</v>
      </c>
      <c r="H148" s="206">
        <f t="shared" si="28"/>
        <v>124.54572598012732</v>
      </c>
      <c r="I148" s="206">
        <f t="shared" si="28"/>
        <v>106.23064932821593</v>
      </c>
      <c r="J148" s="206">
        <f t="shared" si="28"/>
        <v>106.65300953746352</v>
      </c>
      <c r="K148" s="206">
        <f t="shared" si="28"/>
        <v>84.44373323184341</v>
      </c>
      <c r="L148" s="206">
        <f t="shared" si="28"/>
        <v>91.59753296759655</v>
      </c>
      <c r="M148" s="206">
        <f t="shared" si="28"/>
        <v>112.85752070016154</v>
      </c>
      <c r="N148" s="206">
        <f t="shared" si="28"/>
        <v>101.00702118957589</v>
      </c>
      <c r="O148" s="206">
        <f t="shared" si="28"/>
        <v>100.88413730281027</v>
      </c>
      <c r="P148" s="206">
        <f t="shared" si="28"/>
        <v>89.561045162663433</v>
      </c>
      <c r="Q148" s="206">
        <f t="shared" si="28"/>
        <v>87.431360350370326</v>
      </c>
      <c r="R148" s="206">
        <f t="shared" si="28"/>
        <v>81.080312634731399</v>
      </c>
      <c r="S148" s="206">
        <f t="shared" si="28"/>
        <v>75.459842974927128</v>
      </c>
      <c r="T148" s="206">
        <f t="shared" si="28"/>
        <v>75.850881805256165</v>
      </c>
      <c r="U148" s="206">
        <f t="shared" si="28"/>
        <v>72.330566074368633</v>
      </c>
      <c r="V148" s="206">
        <f t="shared" si="28"/>
        <v>78.43321811398549</v>
      </c>
      <c r="W148" s="206">
        <f t="shared" si="28"/>
        <v>85.572829978269198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241.19233623856795</v>
      </c>
      <c r="C149" s="206">
        <f t="shared" si="29"/>
        <v>187.91975168854114</v>
      </c>
      <c r="D149" s="206">
        <f t="shared" si="29"/>
        <v>165.76853653836179</v>
      </c>
      <c r="E149" s="206">
        <f t="shared" si="29"/>
        <v>162.25872066034336</v>
      </c>
      <c r="F149" s="206">
        <f t="shared" si="29"/>
        <v>167.00216065787345</v>
      </c>
      <c r="G149" s="206">
        <f t="shared" si="29"/>
        <v>150.81013071927356</v>
      </c>
      <c r="H149" s="206">
        <f t="shared" si="29"/>
        <v>156.7984069568364</v>
      </c>
      <c r="I149" s="206">
        <f t="shared" si="29"/>
        <v>131.04446786790751</v>
      </c>
      <c r="J149" s="206">
        <f t="shared" si="29"/>
        <v>146.81663974370829</v>
      </c>
      <c r="K149" s="206">
        <f t="shared" si="29"/>
        <v>102.82580918733071</v>
      </c>
      <c r="L149" s="206">
        <f t="shared" si="29"/>
        <v>109.93000738982823</v>
      </c>
      <c r="M149" s="206">
        <f t="shared" si="29"/>
        <v>78.280377152872376</v>
      </c>
      <c r="N149" s="206">
        <f t="shared" si="29"/>
        <v>74.004663056373246</v>
      </c>
      <c r="O149" s="206">
        <f t="shared" si="29"/>
        <v>93.056282843441167</v>
      </c>
      <c r="P149" s="206">
        <f t="shared" si="29"/>
        <v>86.455865638663553</v>
      </c>
      <c r="Q149" s="206">
        <f t="shared" si="29"/>
        <v>100.55801008211697</v>
      </c>
      <c r="R149" s="206">
        <f t="shared" si="29"/>
        <v>96.566944012787204</v>
      </c>
      <c r="S149" s="206">
        <f t="shared" si="29"/>
        <v>100.39834160193966</v>
      </c>
      <c r="T149" s="206">
        <f t="shared" si="29"/>
        <v>101.19510818130277</v>
      </c>
      <c r="U149" s="206">
        <f t="shared" si="29"/>
        <v>90.713597675529869</v>
      </c>
      <c r="V149" s="206">
        <f t="shared" si="29"/>
        <v>89.481738005159059</v>
      </c>
      <c r="W149" s="206">
        <f t="shared" si="29"/>
        <v>127.92617569436892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991.32800831976726</v>
      </c>
      <c r="C150" s="206">
        <f t="shared" si="30"/>
        <v>878.22344681883658</v>
      </c>
      <c r="D150" s="206">
        <f t="shared" si="30"/>
        <v>1006.2914092916691</v>
      </c>
      <c r="E150" s="206">
        <f t="shared" si="30"/>
        <v>671.03653223081301</v>
      </c>
      <c r="F150" s="206">
        <f t="shared" si="30"/>
        <v>560.29454365318725</v>
      </c>
      <c r="G150" s="206">
        <f t="shared" si="30"/>
        <v>489.7168391332047</v>
      </c>
      <c r="H150" s="206">
        <f t="shared" si="30"/>
        <v>613.85617477636845</v>
      </c>
      <c r="I150" s="206">
        <f t="shared" si="30"/>
        <v>464.78569663260009</v>
      </c>
      <c r="J150" s="206">
        <f t="shared" si="30"/>
        <v>433.90326228531353</v>
      </c>
      <c r="K150" s="206">
        <f t="shared" si="30"/>
        <v>556.99212260157799</v>
      </c>
      <c r="L150" s="206">
        <f t="shared" si="30"/>
        <v>558.70435421624109</v>
      </c>
      <c r="M150" s="206">
        <f t="shared" si="30"/>
        <v>477.75301762138514</v>
      </c>
      <c r="N150" s="206">
        <f t="shared" si="30"/>
        <v>484.38493204359207</v>
      </c>
      <c r="O150" s="206">
        <f t="shared" si="30"/>
        <v>617.72378670247429</v>
      </c>
      <c r="P150" s="206">
        <f t="shared" si="30"/>
        <v>582.60452449104275</v>
      </c>
      <c r="Q150" s="206">
        <f t="shared" si="30"/>
        <v>461.09152325775688</v>
      </c>
      <c r="R150" s="206">
        <f t="shared" si="30"/>
        <v>444.54381630103023</v>
      </c>
      <c r="S150" s="206">
        <f t="shared" si="30"/>
        <v>449.01980808300556</v>
      </c>
      <c r="T150" s="206">
        <f t="shared" si="30"/>
        <v>604.25030115491063</v>
      </c>
      <c r="U150" s="206">
        <f t="shared" si="30"/>
        <v>629.09356864694018</v>
      </c>
      <c r="V150" s="206">
        <f t="shared" si="30"/>
        <v>786.35136737490097</v>
      </c>
      <c r="W150" s="206">
        <f t="shared" si="30"/>
        <v>723.8676000758536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124.41773195690952</v>
      </c>
      <c r="C151" s="209">
        <f t="shared" si="31"/>
        <v>119.05900055947502</v>
      </c>
      <c r="D151" s="209">
        <f t="shared" si="31"/>
        <v>113.68358517553915</v>
      </c>
      <c r="E151" s="209">
        <f t="shared" si="31"/>
        <v>116.94486818307368</v>
      </c>
      <c r="F151" s="209">
        <f t="shared" si="31"/>
        <v>118.47323444767888</v>
      </c>
      <c r="G151" s="209">
        <f t="shared" si="31"/>
        <v>95.603297220820423</v>
      </c>
      <c r="H151" s="209">
        <f t="shared" si="31"/>
        <v>83.481667636044079</v>
      </c>
      <c r="I151" s="209">
        <f t="shared" si="31"/>
        <v>79.953119899758192</v>
      </c>
      <c r="J151" s="209">
        <f t="shared" si="31"/>
        <v>78.013170190674956</v>
      </c>
      <c r="K151" s="209">
        <f t="shared" si="31"/>
        <v>73.001538875766528</v>
      </c>
      <c r="L151" s="209">
        <f t="shared" si="31"/>
        <v>72.354357188686237</v>
      </c>
      <c r="M151" s="209">
        <f t="shared" si="31"/>
        <v>79.543174793062718</v>
      </c>
      <c r="N151" s="209">
        <f t="shared" si="31"/>
        <v>84.465310017673772</v>
      </c>
      <c r="O151" s="209">
        <f t="shared" si="31"/>
        <v>95.581116551165678</v>
      </c>
      <c r="P151" s="209">
        <f t="shared" si="31"/>
        <v>92.805983392097858</v>
      </c>
      <c r="Q151" s="209">
        <f t="shared" si="31"/>
        <v>85.732896004559237</v>
      </c>
      <c r="R151" s="209">
        <f t="shared" si="31"/>
        <v>75.013447280672324</v>
      </c>
      <c r="S151" s="209">
        <f t="shared" si="31"/>
        <v>73.694157699287388</v>
      </c>
      <c r="T151" s="209">
        <f t="shared" si="31"/>
        <v>80.405016027954971</v>
      </c>
      <c r="U151" s="209">
        <f t="shared" si="31"/>
        <v>86.009048587852774</v>
      </c>
      <c r="V151" s="209">
        <f t="shared" si="31"/>
        <v>87.160965839171539</v>
      </c>
      <c r="W151" s="209">
        <f t="shared" si="31"/>
        <v>108.01068025990713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3.9817123027371406</v>
      </c>
      <c r="C153" s="217">
        <f t="shared" si="32"/>
        <v>3.9357031062365966</v>
      </c>
      <c r="D153" s="217">
        <f t="shared" si="32"/>
        <v>3.9014677183350268</v>
      </c>
      <c r="E153" s="217">
        <f t="shared" si="32"/>
        <v>3.9655767235953245</v>
      </c>
      <c r="F153" s="217">
        <f t="shared" si="32"/>
        <v>3.8866040418400791</v>
      </c>
      <c r="G153" s="217">
        <f t="shared" si="32"/>
        <v>3.9396506771393809</v>
      </c>
      <c r="H153" s="217">
        <f t="shared" si="32"/>
        <v>3.9586151144693345</v>
      </c>
      <c r="I153" s="217">
        <f t="shared" si="32"/>
        <v>4.0334295482312044</v>
      </c>
      <c r="J153" s="217">
        <f t="shared" si="32"/>
        <v>3.4919623160223829</v>
      </c>
      <c r="K153" s="217">
        <f t="shared" si="32"/>
        <v>2.7340220646350413</v>
      </c>
      <c r="L153" s="217">
        <f t="shared" si="32"/>
        <v>2.8003202930841402</v>
      </c>
      <c r="M153" s="217">
        <f t="shared" si="32"/>
        <v>2.8045862979808489</v>
      </c>
      <c r="N153" s="217">
        <f t="shared" si="32"/>
        <v>2.7285944151073762</v>
      </c>
      <c r="O153" s="217">
        <f t="shared" si="32"/>
        <v>2.6384762096440664</v>
      </c>
      <c r="P153" s="217">
        <f t="shared" si="32"/>
        <v>2.7254734948486932</v>
      </c>
      <c r="Q153" s="217">
        <f t="shared" si="32"/>
        <v>2.9346784789598201</v>
      </c>
      <c r="R153" s="217">
        <f t="shared" si="32"/>
        <v>3.1062003662532534</v>
      </c>
      <c r="S153" s="217">
        <f t="shared" si="32"/>
        <v>3.1942969086380053</v>
      </c>
      <c r="T153" s="217">
        <f t="shared" si="32"/>
        <v>3.258684637128932</v>
      </c>
      <c r="U153" s="217">
        <f t="shared" si="32"/>
        <v>3.0989811481678244</v>
      </c>
      <c r="V153" s="217">
        <f t="shared" si="32"/>
        <v>2.9638798956129651</v>
      </c>
      <c r="W153" s="217">
        <f t="shared" si="32"/>
        <v>3.0919705775297155</v>
      </c>
    </row>
    <row r="154" spans="1:23" ht="12" customHeight="1" x14ac:dyDescent="0.25">
      <c r="A154" s="25" t="s">
        <v>16</v>
      </c>
      <c r="B154" s="218">
        <f>ISI!B65</f>
        <v>6.8391213004335523</v>
      </c>
      <c r="C154" s="218">
        <f>ISI!C65</f>
        <v>6.5547316121874513</v>
      </c>
      <c r="D154" s="218">
        <f>ISI!D65</f>
        <v>6.4551644725357784</v>
      </c>
      <c r="E154" s="218">
        <f>ISI!E65</f>
        <v>6.579530153411457</v>
      </c>
      <c r="F154" s="218">
        <f>ISI!F65</f>
        <v>6.154449631902164</v>
      </c>
      <c r="G154" s="218">
        <f>ISI!G65</f>
        <v>6.3774697175002952</v>
      </c>
      <c r="H154" s="218">
        <f>ISI!H65</f>
        <v>6.5542088703864056</v>
      </c>
      <c r="I154" s="218">
        <f>ISI!I65</f>
        <v>6.1006104360280977</v>
      </c>
      <c r="J154" s="218">
        <f>ISI!J65</f>
        <v>4.7411620660832243</v>
      </c>
      <c r="K154" s="218">
        <f>ISI!K65</f>
        <v>1.6070684807605133</v>
      </c>
      <c r="L154" s="218">
        <f>ISI!L65</f>
        <v>1.4667933044852897</v>
      </c>
      <c r="M154" s="218">
        <f>ISI!M65</f>
        <v>1.5745935379168075</v>
      </c>
      <c r="N154" s="218">
        <f>ISI!N65</f>
        <v>1.5079217462006425</v>
      </c>
      <c r="O154" s="218">
        <f>ISI!O65</f>
        <v>1.3429308526429695</v>
      </c>
      <c r="P154" s="218">
        <f>ISI!P65</f>
        <v>1.418672773287452</v>
      </c>
      <c r="Q154" s="218">
        <f>ISI!Q65</f>
        <v>1.3938920064630422</v>
      </c>
      <c r="R154" s="218">
        <f>ISI!R65</f>
        <v>1.3545979178690783</v>
      </c>
      <c r="S154" s="218">
        <f>ISI!S65</f>
        <v>1.3069747541015833</v>
      </c>
      <c r="T154" s="218">
        <f>ISI!T65</f>
        <v>1.3203907479905643</v>
      </c>
      <c r="U154" s="218">
        <f>ISI!U65</f>
        <v>1.3234163882733134</v>
      </c>
      <c r="V154" s="218">
        <f>ISI!V65</f>
        <v>1.3051919988666532</v>
      </c>
      <c r="W154" s="218">
        <f>ISI!W65</f>
        <v>1.194837583726033</v>
      </c>
    </row>
    <row r="155" spans="1:23" ht="12" customHeight="1" x14ac:dyDescent="0.25">
      <c r="A155" s="14" t="s">
        <v>41</v>
      </c>
      <c r="B155" s="219">
        <f>ISI!B66</f>
        <v>7.751244292646926</v>
      </c>
      <c r="C155" s="219">
        <f>ISI!C66</f>
        <v>7.6237953887414189</v>
      </c>
      <c r="D155" s="219">
        <f>ISI!D66</f>
        <v>7.4550202386916604</v>
      </c>
      <c r="E155" s="219">
        <f>ISI!E66</f>
        <v>7.6393310930010765</v>
      </c>
      <c r="F155" s="219">
        <f>ISI!F66</f>
        <v>7.3162509276761076</v>
      </c>
      <c r="G155" s="219">
        <f>ISI!G66</f>
        <v>7.5863365754344372</v>
      </c>
      <c r="H155" s="219">
        <f>ISI!H66</f>
        <v>8.1460508728098358</v>
      </c>
      <c r="I155" s="219">
        <f>ISI!I66</f>
        <v>7.5435999513491359</v>
      </c>
      <c r="J155" s="219">
        <f>ISI!J66</f>
        <v>6.9633136838149623</v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1.9754477095363239</v>
      </c>
      <c r="C156" s="219">
        <f>ISI!C67</f>
        <v>2.0459348016360139</v>
      </c>
      <c r="D156" s="219">
        <f>ISI!D67</f>
        <v>2.0187594760369696</v>
      </c>
      <c r="E156" s="219">
        <f>ISI!E67</f>
        <v>2.0603168448252007</v>
      </c>
      <c r="F156" s="219">
        <f>ISI!F67</f>
        <v>2.0246582965889703</v>
      </c>
      <c r="G156" s="219">
        <f>ISI!G67</f>
        <v>2.0368529547101346</v>
      </c>
      <c r="H156" s="219">
        <f>ISI!H67</f>
        <v>2.1491264012870044</v>
      </c>
      <c r="I156" s="219">
        <f>ISI!I67</f>
        <v>2.087018104767667</v>
      </c>
      <c r="J156" s="219">
        <f>ISI!J67</f>
        <v>2.0424664700827444</v>
      </c>
      <c r="K156" s="219">
        <f>ISI!K67</f>
        <v>1.6070684807605133</v>
      </c>
      <c r="L156" s="219">
        <f>ISI!L67</f>
        <v>1.4667933044852897</v>
      </c>
      <c r="M156" s="219">
        <f>ISI!M67</f>
        <v>1.5745935379168075</v>
      </c>
      <c r="N156" s="219">
        <f>ISI!N67</f>
        <v>1.5079217462006425</v>
      </c>
      <c r="O156" s="219">
        <f>ISI!O67</f>
        <v>1.3429308526429695</v>
      </c>
      <c r="P156" s="219">
        <f>ISI!P67</f>
        <v>1.418672773287452</v>
      </c>
      <c r="Q156" s="219">
        <f>ISI!Q67</f>
        <v>1.3938920064630422</v>
      </c>
      <c r="R156" s="219">
        <f>ISI!R67</f>
        <v>1.3545979178690783</v>
      </c>
      <c r="S156" s="219">
        <f>ISI!S67</f>
        <v>1.3069747541015833</v>
      </c>
      <c r="T156" s="219">
        <f>ISI!T67</f>
        <v>1.3203907479905643</v>
      </c>
      <c r="U156" s="219">
        <f>ISI!U67</f>
        <v>1.3234163882733134</v>
      </c>
      <c r="V156" s="219">
        <f>ISI!V67</f>
        <v>1.3051919988666532</v>
      </c>
      <c r="W156" s="219">
        <f>ISI!W67</f>
        <v>1.194837583726033</v>
      </c>
    </row>
    <row r="157" spans="1:23" ht="12" customHeight="1" x14ac:dyDescent="0.25">
      <c r="A157" s="13" t="s">
        <v>20</v>
      </c>
      <c r="B157" s="220">
        <f>NFM!B96</f>
        <v>3.5724888730653692</v>
      </c>
      <c r="C157" s="220">
        <f>NFM!C96</f>
        <v>3.5722069880470371</v>
      </c>
      <c r="D157" s="220">
        <f>NFM!D96</f>
        <v>3.7086871062288722</v>
      </c>
      <c r="E157" s="220">
        <f>NFM!E96</f>
        <v>3.4801992822057706</v>
      </c>
      <c r="F157" s="220">
        <f>NFM!F96</f>
        <v>3.6480107718853589</v>
      </c>
      <c r="G157" s="220">
        <f>NFM!G96</f>
        <v>3.5146416626316856</v>
      </c>
      <c r="H157" s="220">
        <f>NFM!H96</f>
        <v>3.3647888172823803</v>
      </c>
      <c r="I157" s="220">
        <f>NFM!I96</f>
        <v>3.5630879608429984</v>
      </c>
      <c r="J157" s="220">
        <f>NFM!J96</f>
        <v>3.0143452637814985</v>
      </c>
      <c r="K157" s="220">
        <f>NFM!K96</f>
        <v>2.639956142922157</v>
      </c>
      <c r="L157" s="220">
        <f>NFM!L96</f>
        <v>2.7022212889758777</v>
      </c>
      <c r="M157" s="220">
        <f>NFM!M96</f>
        <v>2.6904521148031559</v>
      </c>
      <c r="N157" s="220">
        <f>NFM!N96</f>
        <v>2.7095412528421705</v>
      </c>
      <c r="O157" s="220">
        <f>NFM!O96</f>
        <v>2.118132786491155</v>
      </c>
      <c r="P157" s="220">
        <f>NFM!P96</f>
        <v>2.2528476451582473</v>
      </c>
      <c r="Q157" s="220">
        <f>NFM!Q96</f>
        <v>2.2879681542424941</v>
      </c>
      <c r="R157" s="220">
        <f>NFM!R96</f>
        <v>2.3498903819538413</v>
      </c>
      <c r="S157" s="220">
        <f>NFM!S96</f>
        <v>1.7325069791433498</v>
      </c>
      <c r="T157" s="220">
        <f>NFM!T96</f>
        <v>1.7580006533689634</v>
      </c>
      <c r="U157" s="220">
        <f>NFM!U96</f>
        <v>1.6787992860711287</v>
      </c>
      <c r="V157" s="220">
        <f>NFM!V96</f>
        <v>1.5989076713788908</v>
      </c>
      <c r="W157" s="220">
        <f>NFM!W96</f>
        <v>1.6170962466680894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1.4991982680819282</v>
      </c>
      <c r="C159" s="219">
        <f>NFM!C98</f>
        <v>1.4856155723873388</v>
      </c>
      <c r="D159" s="219">
        <f>NFM!D98</f>
        <v>1.5659295931918584</v>
      </c>
      <c r="E159" s="219">
        <f>NFM!E98</f>
        <v>1.3788830565100498</v>
      </c>
      <c r="F159" s="219">
        <f>NFM!F98</f>
        <v>1.301154693817868</v>
      </c>
      <c r="G159" s="219">
        <f>NFM!G98</f>
        <v>1.4225172238174955</v>
      </c>
      <c r="H159" s="219">
        <f>NFM!H98</f>
        <v>1.385337640433671</v>
      </c>
      <c r="I159" s="219">
        <f>NFM!I98</f>
        <v>1.1423270005355</v>
      </c>
      <c r="J159" s="219">
        <f>NFM!J98</f>
        <v>1.1270174168506353</v>
      </c>
      <c r="K159" s="219">
        <f>NFM!K98</f>
        <v>0.85444806499687043</v>
      </c>
      <c r="L159" s="219">
        <f>NFM!L98</f>
        <v>0.96221497901728592</v>
      </c>
      <c r="M159" s="219">
        <f>NFM!M98</f>
        <v>0.89030423961923666</v>
      </c>
      <c r="N159" s="219">
        <f>NFM!N98</f>
        <v>0.80979647602581362</v>
      </c>
      <c r="O159" s="219">
        <f>NFM!O98</f>
        <v>0.73046138279045414</v>
      </c>
      <c r="P159" s="219">
        <f>NFM!P98</f>
        <v>0.72261099519134175</v>
      </c>
      <c r="Q159" s="219">
        <f>NFM!Q98</f>
        <v>0.78461062497882161</v>
      </c>
      <c r="R159" s="219">
        <f>NFM!R98</f>
        <v>0.76257811017814014</v>
      </c>
      <c r="S159" s="219">
        <f>NFM!S98</f>
        <v>0.70777445676473005</v>
      </c>
      <c r="T159" s="219">
        <f>NFM!T98</f>
        <v>0.78535086989794933</v>
      </c>
      <c r="U159" s="219">
        <f>NFM!U98</f>
        <v>0.8264430331588023</v>
      </c>
      <c r="V159" s="219">
        <f>NFM!V98</f>
        <v>0.78886104695085713</v>
      </c>
      <c r="W159" s="219">
        <f>NFM!W98</f>
        <v>0.84427362581032606</v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1.4991982680819282</v>
      </c>
      <c r="C161" s="222">
        <f>NFM!C100</f>
        <v>1.4856155723873388</v>
      </c>
      <c r="D161" s="222">
        <f>NFM!D100</f>
        <v>1.5659295931918584</v>
      </c>
      <c r="E161" s="222">
        <f>NFM!E100</f>
        <v>1.3788830565100498</v>
      </c>
      <c r="F161" s="222">
        <f>NFM!F100</f>
        <v>1.301154693817868</v>
      </c>
      <c r="G161" s="222">
        <f>NFM!G100</f>
        <v>1.4225172238174955</v>
      </c>
      <c r="H161" s="222">
        <f>NFM!H100</f>
        <v>1.385337640433671</v>
      </c>
      <c r="I161" s="222">
        <f>NFM!I100</f>
        <v>1.1423270005355</v>
      </c>
      <c r="J161" s="222">
        <f>NFM!J100</f>
        <v>1.1270174168506353</v>
      </c>
      <c r="K161" s="222">
        <f>NFM!K100</f>
        <v>0.85444806499687043</v>
      </c>
      <c r="L161" s="222">
        <f>NFM!L100</f>
        <v>0.96221497901728592</v>
      </c>
      <c r="M161" s="222">
        <f>NFM!M100</f>
        <v>0.89030423961923666</v>
      </c>
      <c r="N161" s="222">
        <f>NFM!N100</f>
        <v>0.80979647602581362</v>
      </c>
      <c r="O161" s="222">
        <f>NFM!O100</f>
        <v>0.73046138279045414</v>
      </c>
      <c r="P161" s="222">
        <f>NFM!P100</f>
        <v>0.72261099519134175</v>
      </c>
      <c r="Q161" s="222">
        <f>NFM!Q100</f>
        <v>0.78461062497882161</v>
      </c>
      <c r="R161" s="222">
        <f>NFM!R100</f>
        <v>0.76257811017814014</v>
      </c>
      <c r="S161" s="222">
        <f>NFM!S100</f>
        <v>0.70777445676473005</v>
      </c>
      <c r="T161" s="222">
        <f>NFM!T100</f>
        <v>0.78535086989794933</v>
      </c>
      <c r="U161" s="222">
        <f>NFM!U100</f>
        <v>0.8264430331588023</v>
      </c>
      <c r="V161" s="222">
        <f>NFM!V100</f>
        <v>0.78886104695085713</v>
      </c>
      <c r="W161" s="222">
        <f>NFM!W100</f>
        <v>0.84427362581032606</v>
      </c>
    </row>
    <row r="162" spans="1:23" ht="12" customHeight="1" x14ac:dyDescent="0.25">
      <c r="A162" s="14" t="s">
        <v>45</v>
      </c>
      <c r="B162" s="219">
        <f>NFM!B101</f>
        <v>3.5944037365105941</v>
      </c>
      <c r="C162" s="219">
        <f>NFM!C101</f>
        <v>3.5777913821776171</v>
      </c>
      <c r="D162" s="219">
        <f>NFM!D101</f>
        <v>3.7155127965904291</v>
      </c>
      <c r="E162" s="219">
        <f>NFM!E101</f>
        <v>3.4877488892326012</v>
      </c>
      <c r="F162" s="219">
        <f>NFM!F101</f>
        <v>3.6599786314148313</v>
      </c>
      <c r="G162" s="219">
        <f>NFM!G101</f>
        <v>3.5285534318977323</v>
      </c>
      <c r="H162" s="219">
        <f>NFM!H101</f>
        <v>3.3997083164339821</v>
      </c>
      <c r="I162" s="219">
        <f>NFM!I101</f>
        <v>3.6142452097900528</v>
      </c>
      <c r="J162" s="219">
        <f>NFM!J101</f>
        <v>3.0525825962042505</v>
      </c>
      <c r="K162" s="219">
        <f>NFM!K101</f>
        <v>2.6605981215143579</v>
      </c>
      <c r="L162" s="219">
        <f>NFM!L101</f>
        <v>2.7365847696581933</v>
      </c>
      <c r="M162" s="219">
        <f>NFM!M101</f>
        <v>2.7279256085628911</v>
      </c>
      <c r="N162" s="219">
        <f>NFM!N101</f>
        <v>2.752359931584313</v>
      </c>
      <c r="O162" s="219">
        <f>NFM!O101</f>
        <v>2.14726863415259</v>
      </c>
      <c r="P162" s="219">
        <f>NFM!P101</f>
        <v>2.2818169565180089</v>
      </c>
      <c r="Q162" s="219">
        <f>NFM!Q101</f>
        <v>2.3184336111960269</v>
      </c>
      <c r="R162" s="219">
        <f>NFM!R101</f>
        <v>2.3778659101102328</v>
      </c>
      <c r="S162" s="219">
        <f>NFM!S101</f>
        <v>1.750302545918718</v>
      </c>
      <c r="T162" s="219">
        <f>NFM!T101</f>
        <v>1.7733958259797378</v>
      </c>
      <c r="U162" s="219">
        <f>NFM!U101</f>
        <v>1.6911478466552772</v>
      </c>
      <c r="V162" s="219">
        <f>NFM!V101</f>
        <v>1.6069802368073609</v>
      </c>
      <c r="W162" s="219">
        <f>NFM!W101</f>
        <v>1.6250630936729467</v>
      </c>
    </row>
    <row r="163" spans="1:23" ht="12" customHeight="1" x14ac:dyDescent="0.25">
      <c r="A163" s="13" t="s">
        <v>21</v>
      </c>
      <c r="B163" s="220">
        <f>CHI!B100</f>
        <v>3.4373030350021172</v>
      </c>
      <c r="C163" s="220">
        <f>CHI!C100</f>
        <v>3.3689693340794387</v>
      </c>
      <c r="D163" s="220">
        <f>CHI!D100</f>
        <v>3.2092339853152634</v>
      </c>
      <c r="E163" s="220">
        <f>CHI!E100</f>
        <v>3.1472527412303575</v>
      </c>
      <c r="F163" s="220">
        <f>CHI!F100</f>
        <v>3.2935493320813412</v>
      </c>
      <c r="G163" s="220">
        <f>CHI!G100</f>
        <v>3.2274111528421456</v>
      </c>
      <c r="H163" s="220">
        <f>CHI!H100</f>
        <v>3.0522575307100306</v>
      </c>
      <c r="I163" s="220">
        <f>CHI!I100</f>
        <v>3.1098209455763794</v>
      </c>
      <c r="J163" s="220">
        <f>CHI!J100</f>
        <v>3.1200724907333015</v>
      </c>
      <c r="K163" s="220">
        <f>CHI!K100</f>
        <v>2.6192737696469162</v>
      </c>
      <c r="L163" s="220">
        <f>CHI!L100</f>
        <v>2.8772273263246864</v>
      </c>
      <c r="M163" s="220">
        <f>CHI!M100</f>
        <v>3.0457981264291676</v>
      </c>
      <c r="N163" s="220">
        <f>CHI!N100</f>
        <v>2.7825893835319699</v>
      </c>
      <c r="O163" s="220">
        <f>CHI!O100</f>
        <v>2.937802687527622</v>
      </c>
      <c r="P163" s="220">
        <f>CHI!P100</f>
        <v>3.0384708424686466</v>
      </c>
      <c r="Q163" s="220">
        <f>CHI!Q100</f>
        <v>3.2882710875396275</v>
      </c>
      <c r="R163" s="220">
        <f>CHI!R100</f>
        <v>3.5704499949142239</v>
      </c>
      <c r="S163" s="220">
        <f>CHI!S100</f>
        <v>3.941045282463302</v>
      </c>
      <c r="T163" s="220">
        <f>CHI!T100</f>
        <v>4.4046353950568564</v>
      </c>
      <c r="U163" s="220">
        <f>CHI!U100</f>
        <v>4.124093780341064</v>
      </c>
      <c r="V163" s="220">
        <f>CHI!V100</f>
        <v>3.9356283003973611</v>
      </c>
      <c r="W163" s="220">
        <f>CHI!W100</f>
        <v>4.1296909375127173</v>
      </c>
    </row>
    <row r="164" spans="1:23" ht="12" customHeight="1" x14ac:dyDescent="0.25">
      <c r="A164" s="14" t="s">
        <v>89</v>
      </c>
      <c r="B164" s="219">
        <f>CHI!B101</f>
        <v>4.9840708898561878</v>
      </c>
      <c r="C164" s="219">
        <f>CHI!C101</f>
        <v>5.1551603321202908</v>
      </c>
      <c r="D164" s="219">
        <f>CHI!D101</f>
        <v>4.8082221370243348</v>
      </c>
      <c r="E164" s="219">
        <f>CHI!E101</f>
        <v>4.6973671797078422</v>
      </c>
      <c r="F164" s="219">
        <f>CHI!F101</f>
        <v>4.8370596213877048</v>
      </c>
      <c r="G164" s="219">
        <f>CHI!G101</f>
        <v>5.0498091192162775</v>
      </c>
      <c r="H164" s="219">
        <f>CHI!H101</f>
        <v>4.7491580718196991</v>
      </c>
      <c r="I164" s="219">
        <f>CHI!I101</f>
        <v>4.9285046746392949</v>
      </c>
      <c r="J164" s="219">
        <f>CHI!J101</f>
        <v>4.8332927894052444</v>
      </c>
      <c r="K164" s="219">
        <f>CHI!K101</f>
        <v>6.8777618315919407</v>
      </c>
      <c r="L164" s="219">
        <f>CHI!L101</f>
        <v>6.2161825449783761</v>
      </c>
      <c r="M164" s="219">
        <f>CHI!M101</f>
        <v>4.3732093314821254</v>
      </c>
      <c r="N164" s="219">
        <f>CHI!N101</f>
        <v>4.649276385691917</v>
      </c>
      <c r="O164" s="219">
        <f>CHI!O101</f>
        <v>4.7755669952247644</v>
      </c>
      <c r="P164" s="219">
        <f>CHI!P101</f>
        <v>4.39497378189784</v>
      </c>
      <c r="Q164" s="219">
        <f>CHI!Q101</f>
        <v>4.4450121333809109</v>
      </c>
      <c r="R164" s="219">
        <f>CHI!R101</f>
        <v>4.7694939359243138</v>
      </c>
      <c r="S164" s="219">
        <f>CHI!S101</f>
        <v>5.2182784988284068</v>
      </c>
      <c r="T164" s="219">
        <f>CHI!T101</f>
        <v>5.9083948367519783</v>
      </c>
      <c r="U164" s="219">
        <f>CHI!U101</f>
        <v>5.2796928510692807</v>
      </c>
      <c r="V164" s="219">
        <f>CHI!V101</f>
        <v>5.136952517932313</v>
      </c>
      <c r="W164" s="219">
        <f>CHI!W101</f>
        <v>6.0911944585682702</v>
      </c>
    </row>
    <row r="165" spans="1:23" ht="12" customHeight="1" x14ac:dyDescent="0.25">
      <c r="A165" s="14" t="s">
        <v>47</v>
      </c>
      <c r="B165" s="219">
        <f>CHI!B102</f>
        <v>2.0087099651545381</v>
      </c>
      <c r="C165" s="219">
        <f>CHI!C102</f>
        <v>1.9380736678038493</v>
      </c>
      <c r="D165" s="219">
        <f>CHI!D102</f>
        <v>1.8424949652734199</v>
      </c>
      <c r="E165" s="219">
        <f>CHI!E102</f>
        <v>1.8366669666294928</v>
      </c>
      <c r="F165" s="219">
        <f>CHI!F102</f>
        <v>1.8198135061740637</v>
      </c>
      <c r="G165" s="219">
        <f>CHI!G102</f>
        <v>1.6641190976845788</v>
      </c>
      <c r="H165" s="219">
        <f>CHI!H102</f>
        <v>1.6136960594325003</v>
      </c>
      <c r="I165" s="219">
        <f>CHI!I102</f>
        <v>1.6347796645816457</v>
      </c>
      <c r="J165" s="219">
        <f>CHI!J102</f>
        <v>1.5289737370065406</v>
      </c>
      <c r="K165" s="219">
        <f>CHI!K102</f>
        <v>1.0965548153244113</v>
      </c>
      <c r="L165" s="219">
        <f>CHI!L102</f>
        <v>1.1789902994927939</v>
      </c>
      <c r="M165" s="219">
        <f>CHI!M102</f>
        <v>1.2382745548458876</v>
      </c>
      <c r="N165" s="219">
        <f>CHI!N102</f>
        <v>1.1780751654144745</v>
      </c>
      <c r="O165" s="219">
        <f>CHI!O102</f>
        <v>1.2130867974724857</v>
      </c>
      <c r="P165" s="219">
        <f>CHI!P102</f>
        <v>1.2409253124476169</v>
      </c>
      <c r="Q165" s="219">
        <f>CHI!Q102</f>
        <v>1.4140680986011618</v>
      </c>
      <c r="R165" s="219">
        <f>CHI!R102</f>
        <v>1.5657031368152958</v>
      </c>
      <c r="S165" s="219">
        <f>CHI!S102</f>
        <v>2.1686293288010523</v>
      </c>
      <c r="T165" s="219">
        <f>CHI!T102</f>
        <v>2.8691792025107961</v>
      </c>
      <c r="U165" s="219">
        <f>CHI!U102</f>
        <v>2.7676576246305102</v>
      </c>
      <c r="V165" s="219">
        <f>CHI!V102</f>
        <v>2.6310916844006806</v>
      </c>
      <c r="W165" s="219">
        <f>CHI!W102</f>
        <v>2.7468413661805662</v>
      </c>
    </row>
    <row r="166" spans="1:23" ht="12" customHeight="1" x14ac:dyDescent="0.25">
      <c r="A166" s="14" t="s">
        <v>48</v>
      </c>
      <c r="B166" s="219">
        <f>CHI!B103</f>
        <v>1.9318028249185066</v>
      </c>
      <c r="C166" s="219">
        <f>CHI!C103</f>
        <v>1.8696394724452727</v>
      </c>
      <c r="D166" s="219">
        <f>CHI!D103</f>
        <v>1.7828083592680377</v>
      </c>
      <c r="E166" s="219">
        <f>CHI!E103</f>
        <v>1.7810113159260406</v>
      </c>
      <c r="F166" s="219">
        <f>CHI!F103</f>
        <v>1.7660069301528711</v>
      </c>
      <c r="G166" s="219">
        <f>CHI!G103</f>
        <v>1.6283358756350306</v>
      </c>
      <c r="H166" s="219">
        <f>CHI!H103</f>
        <v>1.5739295497004819</v>
      </c>
      <c r="I166" s="219">
        <f>CHI!I103</f>
        <v>1.5890866694180621</v>
      </c>
      <c r="J166" s="219">
        <f>CHI!J103</f>
        <v>1.5031805405561149</v>
      </c>
      <c r="K166" s="219">
        <f>CHI!K103</f>
        <v>1.1116733899887881</v>
      </c>
      <c r="L166" s="219">
        <f>CHI!L103</f>
        <v>1.2394156318280727</v>
      </c>
      <c r="M166" s="219">
        <f>CHI!M103</f>
        <v>1.3016702754251666</v>
      </c>
      <c r="N166" s="219">
        <f>CHI!N103</f>
        <v>1.2240691509312254</v>
      </c>
      <c r="O166" s="219">
        <f>CHI!O103</f>
        <v>1.2342024057017591</v>
      </c>
      <c r="P166" s="219">
        <f>CHI!P103</f>
        <v>1.2662512445066145</v>
      </c>
      <c r="Q166" s="219">
        <f>CHI!Q103</f>
        <v>1.3895152904630788</v>
      </c>
      <c r="R166" s="219">
        <f>CHI!R103</f>
        <v>1.495151221574216</v>
      </c>
      <c r="S166" s="219">
        <f>CHI!S103</f>
        <v>2.0429618396250016</v>
      </c>
      <c r="T166" s="219">
        <f>CHI!T103</f>
        <v>2.5631447530414984</v>
      </c>
      <c r="U166" s="219">
        <f>CHI!U103</f>
        <v>2.579219727934098</v>
      </c>
      <c r="V166" s="219">
        <f>CHI!V103</f>
        <v>2.4561550262270888</v>
      </c>
      <c r="W166" s="219">
        <f>CHI!W103</f>
        <v>2.5665450323395795</v>
      </c>
    </row>
    <row r="167" spans="1:23" ht="12" customHeight="1" x14ac:dyDescent="0.25">
      <c r="A167" s="13" t="s">
        <v>22</v>
      </c>
      <c r="B167" s="220">
        <f>NMM!B76</f>
        <v>6.035783516509067</v>
      </c>
      <c r="C167" s="220">
        <f>NMM!C76</f>
        <v>6.2993128833290895</v>
      </c>
      <c r="D167" s="220">
        <f>NMM!D76</f>
        <v>6.2789077486737064</v>
      </c>
      <c r="E167" s="220">
        <f>NMM!E76</f>
        <v>6.4073874388535659</v>
      </c>
      <c r="F167" s="220">
        <f>NMM!F76</f>
        <v>6.6150167401151192</v>
      </c>
      <c r="G167" s="220">
        <f>NMM!G76</f>
        <v>6.7869104160391123</v>
      </c>
      <c r="H167" s="220">
        <f>NMM!H76</f>
        <v>6.5974938374245786</v>
      </c>
      <c r="I167" s="220">
        <f>NMM!I76</f>
        <v>6.8264258815202705</v>
      </c>
      <c r="J167" s="220">
        <f>NMM!J76</f>
        <v>7.0933255277674085</v>
      </c>
      <c r="K167" s="220">
        <f>NMM!K76</f>
        <v>6.319544625014732</v>
      </c>
      <c r="L167" s="220">
        <f>NMM!L76</f>
        <v>6.0661253053040829</v>
      </c>
      <c r="M167" s="220">
        <f>NMM!M76</f>
        <v>6.6222568120670857</v>
      </c>
      <c r="N167" s="220">
        <f>NMM!N76</f>
        <v>6.9888639784001123</v>
      </c>
      <c r="O167" s="220">
        <f>NMM!O76</f>
        <v>6.5503539155650632</v>
      </c>
      <c r="P167" s="220">
        <f>NMM!P76</f>
        <v>6.4845177747522458</v>
      </c>
      <c r="Q167" s="220">
        <f>NMM!Q76</f>
        <v>7.0238775547685295</v>
      </c>
      <c r="R167" s="220">
        <f>NMM!R76</f>
        <v>7.0727954349011801</v>
      </c>
      <c r="S167" s="220">
        <f>NMM!S76</f>
        <v>6.9572336760641775</v>
      </c>
      <c r="T167" s="220">
        <f>NMM!T76</f>
        <v>6.8474370443279078</v>
      </c>
      <c r="U167" s="220">
        <f>NMM!U76</f>
        <v>6.7068712458734465</v>
      </c>
      <c r="V167" s="220">
        <f>NMM!V76</f>
        <v>6.3603708632565379</v>
      </c>
      <c r="W167" s="220">
        <f>NMM!W76</f>
        <v>6.4267744952458843</v>
      </c>
    </row>
    <row r="168" spans="1:23" ht="12" customHeight="1" x14ac:dyDescent="0.25">
      <c r="A168" s="14" t="s">
        <v>49</v>
      </c>
      <c r="B168" s="219">
        <f>NMM!B77</f>
        <v>8.6040291760877654</v>
      </c>
      <c r="C168" s="219">
        <f>NMM!C77</f>
        <v>9.375856574553195</v>
      </c>
      <c r="D168" s="219">
        <f>NMM!D77</f>
        <v>9.2843367661796918</v>
      </c>
      <c r="E168" s="219">
        <f>NMM!E77</f>
        <v>9.8424612914861616</v>
      </c>
      <c r="F168" s="219">
        <f>NMM!F77</f>
        <v>8.4650941840838172</v>
      </c>
      <c r="G168" s="219">
        <f>NMM!G77</f>
        <v>8.080744030784297</v>
      </c>
      <c r="H168" s="219">
        <f>NMM!H77</f>
        <v>7.6797629792997553</v>
      </c>
      <c r="I168" s="219">
        <f>NMM!I77</f>
        <v>8.184530105800583</v>
      </c>
      <c r="J168" s="219">
        <f>NMM!J77</f>
        <v>9.5331166571383577</v>
      </c>
      <c r="K168" s="219">
        <f>NMM!K77</f>
        <v>7.6126799758404946</v>
      </c>
      <c r="L168" s="219">
        <f>NMM!L77</f>
        <v>8.3323918524688239</v>
      </c>
      <c r="M168" s="219">
        <f>NMM!M77</f>
        <v>8.4717078756194812</v>
      </c>
      <c r="N168" s="219">
        <f>NMM!N77</f>
        <v>9.710643888403121</v>
      </c>
      <c r="O168" s="219">
        <f>NMM!O77</f>
        <v>9.1586872163616615</v>
      </c>
      <c r="P168" s="219">
        <f>NMM!P77</f>
        <v>9.495259602981978</v>
      </c>
      <c r="Q168" s="219">
        <f>NMM!Q77</f>
        <v>9.6836685394920998</v>
      </c>
      <c r="R168" s="219">
        <f>NMM!R77</f>
        <v>10.062292947561939</v>
      </c>
      <c r="S168" s="219">
        <f>NMM!S77</f>
        <v>9.7697341654353735</v>
      </c>
      <c r="T168" s="219">
        <f>NMM!T77</f>
        <v>9.5302077380884143</v>
      </c>
      <c r="U168" s="219">
        <f>NMM!U77</f>
        <v>8.7693520428334253</v>
      </c>
      <c r="V168" s="219">
        <f>NMM!V77</f>
        <v>8.8166893073122701</v>
      </c>
      <c r="W168" s="219">
        <f>NMM!W77</f>
        <v>8.9771103225491355</v>
      </c>
    </row>
    <row r="169" spans="1:23" ht="12" customHeight="1" x14ac:dyDescent="0.25">
      <c r="A169" s="14" t="s">
        <v>50</v>
      </c>
      <c r="B169" s="219">
        <f>NMM!B78</f>
        <v>3.4258370666435329</v>
      </c>
      <c r="C169" s="219">
        <f>NMM!C78</f>
        <v>3.6169245368203184</v>
      </c>
      <c r="D169" s="219">
        <f>NMM!D78</f>
        <v>3.9942803513111969</v>
      </c>
      <c r="E169" s="219">
        <f>NMM!E78</f>
        <v>3.8672798992776971</v>
      </c>
      <c r="F169" s="219">
        <f>NMM!F78</f>
        <v>4.3255879250837781</v>
      </c>
      <c r="G169" s="219">
        <f>NMM!G78</f>
        <v>4.6559431574875223</v>
      </c>
      <c r="H169" s="219">
        <f>NMM!H78</f>
        <v>5.2859737934890445</v>
      </c>
      <c r="I169" s="219">
        <f>NMM!I78</f>
        <v>5.1275758291241775</v>
      </c>
      <c r="J169" s="219">
        <f>NMM!J78</f>
        <v>5.0788273746978589</v>
      </c>
      <c r="K169" s="219">
        <f>NMM!K78</f>
        <v>5.6534779871243632</v>
      </c>
      <c r="L169" s="219">
        <f>NMM!L78</f>
        <v>5.2539162989612995</v>
      </c>
      <c r="M169" s="219">
        <f>NMM!M78</f>
        <v>6.548873544094918</v>
      </c>
      <c r="N169" s="219">
        <f>NMM!N78</f>
        <v>6.4112005381117472</v>
      </c>
      <c r="O169" s="219">
        <f>NMM!O78</f>
        <v>5.9479098994718225</v>
      </c>
      <c r="P169" s="219">
        <f>NMM!P78</f>
        <v>5.8042069097438667</v>
      </c>
      <c r="Q169" s="219">
        <f>NMM!Q78</f>
        <v>6.5616711086707706</v>
      </c>
      <c r="R169" s="219">
        <f>NMM!R78</f>
        <v>6.6816688345958175</v>
      </c>
      <c r="S169" s="219">
        <f>NMM!S78</f>
        <v>6.3450329024089003</v>
      </c>
      <c r="T169" s="219">
        <f>NMM!T78</f>
        <v>6.2688342373553114</v>
      </c>
      <c r="U169" s="219">
        <f>NMM!U78</f>
        <v>6.5651162209395419</v>
      </c>
      <c r="V169" s="219">
        <f>NMM!V78</f>
        <v>5.9308630031274623</v>
      </c>
      <c r="W169" s="219">
        <f>NMM!W78</f>
        <v>5.9033578896153998</v>
      </c>
    </row>
    <row r="170" spans="1:23" ht="12" customHeight="1" x14ac:dyDescent="0.25">
      <c r="A170" s="14" t="s">
        <v>58</v>
      </c>
      <c r="B170" s="219">
        <f>NMM!B79</f>
        <v>2.8136005027154178</v>
      </c>
      <c r="C170" s="219">
        <f>NMM!C79</f>
        <v>3.1231218755173034</v>
      </c>
      <c r="D170" s="219">
        <f>NMM!D79</f>
        <v>3.1251740561193997</v>
      </c>
      <c r="E170" s="219">
        <f>NMM!E79</f>
        <v>3.2461237695143463</v>
      </c>
      <c r="F170" s="219">
        <f>NMM!F79</f>
        <v>3.2673870543810097</v>
      </c>
      <c r="G170" s="219">
        <f>NMM!G79</f>
        <v>3.1087232481948281</v>
      </c>
      <c r="H170" s="219">
        <f>NMM!H79</f>
        <v>3.0139968986514161</v>
      </c>
      <c r="I170" s="219">
        <f>NMM!I79</f>
        <v>3.1699093791831796</v>
      </c>
      <c r="J170" s="219">
        <f>NMM!J79</f>
        <v>3.1105142185465788</v>
      </c>
      <c r="K170" s="219">
        <f>NMM!K79</f>
        <v>3.0466062860255669</v>
      </c>
      <c r="L170" s="219">
        <f>NMM!L79</f>
        <v>3.1949251581709373</v>
      </c>
      <c r="M170" s="219">
        <f>NMM!M79</f>
        <v>2.991608138490998</v>
      </c>
      <c r="N170" s="219">
        <f>NMM!N79</f>
        <v>2.8918751158812301</v>
      </c>
      <c r="O170" s="219">
        <f>NMM!O79</f>
        <v>2.8522005567052999</v>
      </c>
      <c r="P170" s="219">
        <f>NMM!P79</f>
        <v>2.8111567210429618</v>
      </c>
      <c r="Q170" s="219">
        <f>NMM!Q79</f>
        <v>2.8720174657839466</v>
      </c>
      <c r="R170" s="219">
        <f>NMM!R79</f>
        <v>2.7558163498376267</v>
      </c>
      <c r="S170" s="219">
        <f>NMM!S79</f>
        <v>2.7671724596110288</v>
      </c>
      <c r="T170" s="219">
        <f>NMM!T79</f>
        <v>2.6757176743063162</v>
      </c>
      <c r="U170" s="219">
        <f>NMM!U79</f>
        <v>2.5914480126225974</v>
      </c>
      <c r="V170" s="219">
        <f>NMM!V79</f>
        <v>2.6175698538224914</v>
      </c>
      <c r="W170" s="219">
        <f>NMM!W79</f>
        <v>2.8684074455404516</v>
      </c>
    </row>
    <row r="171" spans="1:23" ht="12" customHeight="1" x14ac:dyDescent="0.25">
      <c r="A171" s="13" t="s">
        <v>23</v>
      </c>
      <c r="B171" s="220">
        <f>PPA!B74</f>
        <v>2.3656872611090125</v>
      </c>
      <c r="C171" s="220">
        <f>PPA!C74</f>
        <v>1.9365775611228926</v>
      </c>
      <c r="D171" s="220">
        <f>PPA!D74</f>
        <v>2.6770141282842976</v>
      </c>
      <c r="E171" s="220">
        <f>PPA!E74</f>
        <v>2.674346150333935</v>
      </c>
      <c r="F171" s="220">
        <f>PPA!F74</f>
        <v>2.0309498409979856</v>
      </c>
      <c r="G171" s="220">
        <f>PPA!G74</f>
        <v>2.6477313015733124</v>
      </c>
      <c r="H171" s="220">
        <f>PPA!H74</f>
        <v>2.7325461643395506</v>
      </c>
      <c r="I171" s="220">
        <f>PPA!I74</f>
        <v>3.0392149489045006</v>
      </c>
      <c r="J171" s="220">
        <f>PPA!J74</f>
        <v>0.98279832965409708</v>
      </c>
      <c r="K171" s="220">
        <f>PPA!K74</f>
        <v>1.1566839572131045</v>
      </c>
      <c r="L171" s="220">
        <f>PPA!L74</f>
        <v>0.54623412356143086</v>
      </c>
      <c r="M171" s="220">
        <f>PPA!M74</f>
        <v>0.51935885753114919</v>
      </c>
      <c r="N171" s="220">
        <f>PPA!N74</f>
        <v>0.50541032556018251</v>
      </c>
      <c r="O171" s="220">
        <f>PPA!O74</f>
        <v>0.4964963274891615</v>
      </c>
      <c r="P171" s="220">
        <f>PPA!P74</f>
        <v>0.53955494734147247</v>
      </c>
      <c r="Q171" s="220">
        <f>PPA!Q74</f>
        <v>0.45867479378529913</v>
      </c>
      <c r="R171" s="220">
        <f>PPA!R74</f>
        <v>0.48751643843136855</v>
      </c>
      <c r="S171" s="220">
        <f>PPA!S74</f>
        <v>0.48476705920930718</v>
      </c>
      <c r="T171" s="220">
        <f>PPA!T74</f>
        <v>0.53691048620161286</v>
      </c>
      <c r="U171" s="220">
        <f>PPA!U74</f>
        <v>0.49400899190958192</v>
      </c>
      <c r="V171" s="220">
        <f>PPA!V74</f>
        <v>0.4994757654952266</v>
      </c>
      <c r="W171" s="220">
        <f>PPA!W74</f>
        <v>0.62869872873568222</v>
      </c>
    </row>
    <row r="172" spans="1:23" ht="12" customHeight="1" x14ac:dyDescent="0.25">
      <c r="A172" s="14" t="s">
        <v>52</v>
      </c>
      <c r="B172" s="219">
        <f>PPA!B75</f>
        <v>2.2237533049906504</v>
      </c>
      <c r="C172" s="219">
        <f>PPA!C75</f>
        <v>1.6427252169221311</v>
      </c>
      <c r="D172" s="219">
        <f>PPA!D75</f>
        <v>2.4605400906784345</v>
      </c>
      <c r="E172" s="219">
        <f>PPA!E75</f>
        <v>2.4998257985175711</v>
      </c>
      <c r="F172" s="219">
        <f>PPA!F75</f>
        <v>1.7375934568468248</v>
      </c>
      <c r="G172" s="219">
        <f>PPA!G75</f>
        <v>2.4391973715211681</v>
      </c>
      <c r="H172" s="219">
        <f>PPA!H75</f>
        <v>2.5572121132728038</v>
      </c>
      <c r="I172" s="219">
        <f>PPA!I75</f>
        <v>2.9413595367898342</v>
      </c>
      <c r="J172" s="219">
        <f>PPA!J75</f>
        <v>0.92656854459279803</v>
      </c>
      <c r="K172" s="219">
        <f>PPA!K75</f>
        <v>1.1275779552801357</v>
      </c>
      <c r="L172" s="219">
        <f>PPA!L75</f>
        <v>0.51371773269880183</v>
      </c>
      <c r="M172" s="219">
        <f>PPA!M75</f>
        <v>0.48564567513716422</v>
      </c>
      <c r="N172" s="219">
        <f>PPA!N75</f>
        <v>0.47166159053860202</v>
      </c>
      <c r="O172" s="219">
        <f>PPA!O75</f>
        <v>0.4651063755457191</v>
      </c>
      <c r="P172" s="219">
        <f>PPA!P75</f>
        <v>0.5030904732894248</v>
      </c>
      <c r="Q172" s="219">
        <f>PPA!Q75</f>
        <v>0.4308215302585911</v>
      </c>
      <c r="R172" s="219">
        <f>PPA!R75</f>
        <v>0.45651181609064628</v>
      </c>
      <c r="S172" s="219">
        <f>PPA!S75</f>
        <v>0.45127416433641604</v>
      </c>
      <c r="T172" s="219">
        <f>PPA!T75</f>
        <v>0.49969204819438379</v>
      </c>
      <c r="U172" s="219">
        <f>PPA!U75</f>
        <v>0.45902741163152982</v>
      </c>
      <c r="V172" s="219">
        <f>PPA!V75</f>
        <v>0.46139556575486923</v>
      </c>
      <c r="W172" s="219">
        <f>PPA!W75</f>
        <v>0.58397843480470146</v>
      </c>
    </row>
    <row r="173" spans="1:23" ht="12" customHeight="1" x14ac:dyDescent="0.25">
      <c r="A173" s="14" t="s">
        <v>59</v>
      </c>
      <c r="B173" s="219">
        <f>PPA!B76</f>
        <v>2.6063107253675111</v>
      </c>
      <c r="C173" s="219">
        <f>PPA!C76</f>
        <v>2.1619226716091053</v>
      </c>
      <c r="D173" s="219">
        <f>PPA!D76</f>
        <v>2.9668665665685525</v>
      </c>
      <c r="E173" s="219">
        <f>PPA!E76</f>
        <v>3.0124983174875628</v>
      </c>
      <c r="F173" s="219">
        <f>PPA!F76</f>
        <v>2.3010590737998426</v>
      </c>
      <c r="G173" s="219">
        <f>PPA!G76</f>
        <v>2.8894163556021297</v>
      </c>
      <c r="H173" s="219">
        <f>PPA!H76</f>
        <v>2.975048749518046</v>
      </c>
      <c r="I173" s="219">
        <f>PPA!I76</f>
        <v>3.2240908483646193</v>
      </c>
      <c r="J173" s="219">
        <f>PPA!J76</f>
        <v>1.0499289396731346</v>
      </c>
      <c r="K173" s="219">
        <f>PPA!K76</f>
        <v>1.3337368417993327</v>
      </c>
      <c r="L173" s="219">
        <f>PPA!L76</f>
        <v>0.54344273951323951</v>
      </c>
      <c r="M173" s="219">
        <f>PPA!M76</f>
        <v>0.50507251821296428</v>
      </c>
      <c r="N173" s="219">
        <f>PPA!N76</f>
        <v>0.49611989142341711</v>
      </c>
      <c r="O173" s="219">
        <f>PPA!O76</f>
        <v>0.48657150818250461</v>
      </c>
      <c r="P173" s="219">
        <f>PPA!P76</f>
        <v>0.54489158027068885</v>
      </c>
      <c r="Q173" s="219">
        <f>PPA!Q76</f>
        <v>0.45020932245241224</v>
      </c>
      <c r="R173" s="219">
        <f>PPA!R76</f>
        <v>0.48796249010992132</v>
      </c>
      <c r="S173" s="219">
        <f>PPA!S76</f>
        <v>0.48975500897390772</v>
      </c>
      <c r="T173" s="219">
        <f>PPA!T76</f>
        <v>0.55357411060477524</v>
      </c>
      <c r="U173" s="219">
        <f>PPA!U76</f>
        <v>0.5045354717627607</v>
      </c>
      <c r="V173" s="219">
        <f>PPA!V76</f>
        <v>0.51266224893180723</v>
      </c>
      <c r="W173" s="219">
        <f>PPA!W76</f>
        <v>0.66839666539859977</v>
      </c>
    </row>
    <row r="174" spans="1:23" ht="12" customHeight="1" x14ac:dyDescent="0.25">
      <c r="A174" s="14" t="s">
        <v>60</v>
      </c>
      <c r="B174" s="219">
        <f>PPA!B77</f>
        <v>0.65231798332011182</v>
      </c>
      <c r="C174" s="219">
        <f>PPA!C77</f>
        <v>0.35245522555546333</v>
      </c>
      <c r="D174" s="219">
        <f>PPA!D77</f>
        <v>0.41454132750676148</v>
      </c>
      <c r="E174" s="219">
        <f>PPA!E77</f>
        <v>0.52026481813264014</v>
      </c>
      <c r="F174" s="219">
        <f>PPA!F77</f>
        <v>0.27943194974741231</v>
      </c>
      <c r="G174" s="219">
        <f>PPA!G77</f>
        <v>0.56657628398992654</v>
      </c>
      <c r="H174" s="219">
        <f>PPA!H77</f>
        <v>0.66338813705262523</v>
      </c>
      <c r="I174" s="219">
        <f>PPA!I77</f>
        <v>0.92710619123399163</v>
      </c>
      <c r="J174" s="219">
        <f>PPA!J77</f>
        <v>0.71155914515214724</v>
      </c>
      <c r="K174" s="219">
        <f>PPA!K77</f>
        <v>0.56269697210925418</v>
      </c>
      <c r="L174" s="219">
        <f>PPA!L77</f>
        <v>0.99978479829150202</v>
      </c>
      <c r="M174" s="219">
        <f>PPA!M77</f>
        <v>1.1179214040872019</v>
      </c>
      <c r="N174" s="219">
        <f>PPA!N77</f>
        <v>1.0453579077837609</v>
      </c>
      <c r="O174" s="219">
        <f>PPA!O77</f>
        <v>1.0935422703140081</v>
      </c>
      <c r="P174" s="219">
        <f>PPA!P77</f>
        <v>0.87023130516221803</v>
      </c>
      <c r="Q174" s="219">
        <f>PPA!Q77</f>
        <v>1.0857766051074229</v>
      </c>
      <c r="R174" s="219">
        <f>PPA!R77</f>
        <v>0.94330336957961292</v>
      </c>
      <c r="S174" s="219">
        <f>PPA!S77</f>
        <v>0.84613146246553861</v>
      </c>
      <c r="T174" s="219">
        <f>PPA!T77</f>
        <v>0.75407404385924792</v>
      </c>
      <c r="U174" s="219">
        <f>PPA!U77</f>
        <v>0.7813356820426679</v>
      </c>
      <c r="V174" s="219">
        <f>PPA!V77</f>
        <v>0.72930954880869081</v>
      </c>
      <c r="W174" s="219">
        <f>PPA!W77</f>
        <v>0.63119895868537501</v>
      </c>
    </row>
    <row r="175" spans="1:23" ht="12" customHeight="1" x14ac:dyDescent="0.25">
      <c r="A175" s="15" t="s">
        <v>61</v>
      </c>
      <c r="B175" s="223">
        <f>FBT!B$38</f>
        <v>2.1548560320258212</v>
      </c>
      <c r="C175" s="223">
        <f>FBT!C$38</f>
        <v>1.9469082992100415</v>
      </c>
      <c r="D175" s="223">
        <f>FBT!D$38</f>
        <v>1.9095628947692536</v>
      </c>
      <c r="E175" s="223">
        <f>FBT!E$38</f>
        <v>1.8668651689085576</v>
      </c>
      <c r="F175" s="223">
        <f>FBT!F$38</f>
        <v>1.7583088080902138</v>
      </c>
      <c r="G175" s="223">
        <f>FBT!G$38</f>
        <v>1.631089037444357</v>
      </c>
      <c r="H175" s="223">
        <f>FBT!H$38</f>
        <v>1.7700599425087613</v>
      </c>
      <c r="I175" s="223">
        <f>FBT!I$38</f>
        <v>1.7912464460717734</v>
      </c>
      <c r="J175" s="223">
        <f>FBT!J$38</f>
        <v>1.5424406935026076</v>
      </c>
      <c r="K175" s="223">
        <f>FBT!K$38</f>
        <v>1.4387353739746453</v>
      </c>
      <c r="L175" s="223">
        <f>FBT!L$38</f>
        <v>1.430659998091028</v>
      </c>
      <c r="M175" s="223">
        <f>FBT!M$38</f>
        <v>1.3739389346310169</v>
      </c>
      <c r="N175" s="223">
        <f>FBT!N$38</f>
        <v>1.2637673294722258</v>
      </c>
      <c r="O175" s="223">
        <f>FBT!O$38</f>
        <v>1.2215881335579801</v>
      </c>
      <c r="P175" s="223">
        <f>FBT!P$38</f>
        <v>1.1093695561081967</v>
      </c>
      <c r="Q175" s="223">
        <f>FBT!Q$38</f>
        <v>1.0505260631470483</v>
      </c>
      <c r="R175" s="223">
        <f>FBT!R$38</f>
        <v>1.0187665361979814</v>
      </c>
      <c r="S175" s="223">
        <f>FBT!S$38</f>
        <v>1.0655602809312597</v>
      </c>
      <c r="T175" s="223">
        <f>FBT!T$38</f>
        <v>0.96007126448637181</v>
      </c>
      <c r="U175" s="223">
        <f>FBT!U$38</f>
        <v>0.95179711247715382</v>
      </c>
      <c r="V175" s="223">
        <f>FBT!V$38</f>
        <v>0.90164674541529433</v>
      </c>
      <c r="W175" s="223">
        <f>FBT!W$38</f>
        <v>1.1586716890250375</v>
      </c>
    </row>
    <row r="176" spans="1:23" ht="12" customHeight="1" x14ac:dyDescent="0.25">
      <c r="A176" s="12" t="s">
        <v>62</v>
      </c>
      <c r="B176" s="219">
        <f>TRE!B$38</f>
        <v>0.7835237085786424</v>
      </c>
      <c r="C176" s="219">
        <f>TRE!C$38</f>
        <v>0.93420312974313335</v>
      </c>
      <c r="D176" s="219">
        <f>TRE!D$38</f>
        <v>0.36825324987857538</v>
      </c>
      <c r="E176" s="219">
        <f>TRE!E$38</f>
        <v>0.57217144848704327</v>
      </c>
      <c r="F176" s="219">
        <f>TRE!F$38</f>
        <v>0.35514193497645463</v>
      </c>
      <c r="G176" s="219">
        <f>TRE!G$38</f>
        <v>0.36074374415895516</v>
      </c>
      <c r="H176" s="219">
        <f>TRE!H$38</f>
        <v>0.45460117394706329</v>
      </c>
      <c r="I176" s="219">
        <f>TRE!I$38</f>
        <v>0.44848962163918688</v>
      </c>
      <c r="J176" s="219">
        <f>TRE!J$38</f>
        <v>0.43509895183275377</v>
      </c>
      <c r="K176" s="219">
        <f>TRE!K$38</f>
        <v>0.59011726453432756</v>
      </c>
      <c r="L176" s="219">
        <f>TRE!L$38</f>
        <v>0.77676443462781797</v>
      </c>
      <c r="M176" s="219">
        <f>TRE!M$38</f>
        <v>0.87431837926610856</v>
      </c>
      <c r="N176" s="219">
        <f>TRE!N$38</f>
        <v>0.97124568494970065</v>
      </c>
      <c r="O176" s="219">
        <f>TRE!O$38</f>
        <v>1.0100244951918724</v>
      </c>
      <c r="P176" s="219">
        <f>TRE!P$38</f>
        <v>1.0019524966399775</v>
      </c>
      <c r="Q176" s="219">
        <f>TRE!Q$38</f>
        <v>0.98615325303227919</v>
      </c>
      <c r="R176" s="219">
        <f>TRE!R$38</f>
        <v>1.0560703248602556</v>
      </c>
      <c r="S176" s="219">
        <f>TRE!S$38</f>
        <v>1.1031713591456873</v>
      </c>
      <c r="T176" s="219">
        <f>TRE!T$38</f>
        <v>0.96547112671892044</v>
      </c>
      <c r="U176" s="219">
        <f>TRE!U$38</f>
        <v>0.87795681030641737</v>
      </c>
      <c r="V176" s="219">
        <f>TRE!V$38</f>
        <v>0.85721793745240193</v>
      </c>
      <c r="W176" s="219">
        <f>TRE!W$38</f>
        <v>0.84505763103255771</v>
      </c>
    </row>
    <row r="177" spans="1:23" ht="12" customHeight="1" x14ac:dyDescent="0.25">
      <c r="A177" s="12" t="s">
        <v>63</v>
      </c>
      <c r="B177" s="219">
        <f>MAE!B$38</f>
        <v>1.4712935559219007</v>
      </c>
      <c r="C177" s="219">
        <f>MAE!C$38</f>
        <v>1.2783038924633296</v>
      </c>
      <c r="D177" s="219">
        <f>MAE!D$38</f>
        <v>1.212914508277555</v>
      </c>
      <c r="E177" s="219">
        <f>MAE!E$38</f>
        <v>1.1222792719849328</v>
      </c>
      <c r="F177" s="219">
        <f>MAE!F$38</f>
        <v>1.0917366558641368</v>
      </c>
      <c r="G177" s="219">
        <f>MAE!G$38</f>
        <v>1.1017756584743199</v>
      </c>
      <c r="H177" s="219">
        <f>MAE!H$38</f>
        <v>1.100237241048071</v>
      </c>
      <c r="I177" s="219">
        <f>MAE!I$38</f>
        <v>1.012702014845051</v>
      </c>
      <c r="J177" s="219">
        <f>MAE!J$38</f>
        <v>1.0503978943704317</v>
      </c>
      <c r="K177" s="219">
        <f>MAE!K$38</f>
        <v>0.89072953437587343</v>
      </c>
      <c r="L177" s="219">
        <f>MAE!L$38</f>
        <v>0.82950252569752481</v>
      </c>
      <c r="M177" s="219">
        <f>MAE!M$38</f>
        <v>0.90556562274369545</v>
      </c>
      <c r="N177" s="219">
        <f>MAE!N$38</f>
        <v>0.84558933301392059</v>
      </c>
      <c r="O177" s="219">
        <f>MAE!O$38</f>
        <v>0.79268769162411368</v>
      </c>
      <c r="P177" s="219">
        <f>MAE!P$38</f>
        <v>0.79914428230049328</v>
      </c>
      <c r="Q177" s="219">
        <f>MAE!Q$38</f>
        <v>0.84434048022996488</v>
      </c>
      <c r="R177" s="219">
        <f>MAE!R$38</f>
        <v>0.86464193165842262</v>
      </c>
      <c r="S177" s="219">
        <f>MAE!S$38</f>
        <v>0.87111876071016769</v>
      </c>
      <c r="T177" s="219">
        <f>MAE!T$38</f>
        <v>0.82292507148840288</v>
      </c>
      <c r="U177" s="219">
        <f>MAE!U$38</f>
        <v>0.8168052747758261</v>
      </c>
      <c r="V177" s="219">
        <f>MAE!V$38</f>
        <v>0.84784159843024709</v>
      </c>
      <c r="W177" s="219">
        <f>MAE!W$38</f>
        <v>0.8783274135811342</v>
      </c>
    </row>
    <row r="178" spans="1:23" ht="12" customHeight="1" x14ac:dyDescent="0.25">
      <c r="A178" s="12" t="s">
        <v>64</v>
      </c>
      <c r="B178" s="219">
        <f>TEL!B$38</f>
        <v>1.8268814728171399</v>
      </c>
      <c r="C178" s="219">
        <f>TEL!C$38</f>
        <v>1.6935977426179185</v>
      </c>
      <c r="D178" s="219">
        <f>TEL!D$38</f>
        <v>1.6992193981195409</v>
      </c>
      <c r="E178" s="219">
        <f>TEL!E$38</f>
        <v>1.5768523926994875</v>
      </c>
      <c r="F178" s="219">
        <f>TEL!F$38</f>
        <v>1.5149819351480167</v>
      </c>
      <c r="G178" s="219">
        <f>TEL!G$38</f>
        <v>1.4137062923637509</v>
      </c>
      <c r="H178" s="219">
        <f>TEL!H$38</f>
        <v>1.4150761966166125</v>
      </c>
      <c r="I178" s="219">
        <f>TEL!I$38</f>
        <v>1.2349997129544201</v>
      </c>
      <c r="J178" s="219">
        <f>TEL!J$38</f>
        <v>1.2199389632254809</v>
      </c>
      <c r="K178" s="219">
        <f>TEL!K$38</f>
        <v>1.064008876484078</v>
      </c>
      <c r="L178" s="219">
        <f>TEL!L$38</f>
        <v>1.0702994878130065</v>
      </c>
      <c r="M178" s="219">
        <f>TEL!M$38</f>
        <v>1.0124205958568757</v>
      </c>
      <c r="N178" s="219">
        <f>TEL!N$38</f>
        <v>0.92417935324872358</v>
      </c>
      <c r="O178" s="219">
        <f>TEL!O$38</f>
        <v>0.9109119056446372</v>
      </c>
      <c r="P178" s="219">
        <f>TEL!P$38</f>
        <v>0.88299037523616541</v>
      </c>
      <c r="Q178" s="219">
        <f>TEL!Q$38</f>
        <v>0.93746489745866801</v>
      </c>
      <c r="R178" s="219">
        <f>TEL!R$38</f>
        <v>0.8853932006387828</v>
      </c>
      <c r="S178" s="219">
        <f>TEL!S$38</f>
        <v>0.85520889744705197</v>
      </c>
      <c r="T178" s="219">
        <f>TEL!T$38</f>
        <v>0.78644650073292777</v>
      </c>
      <c r="U178" s="219">
        <f>TEL!U$38</f>
        <v>0.77205675898823256</v>
      </c>
      <c r="V178" s="219">
        <f>TEL!V$38</f>
        <v>0.7738291840639081</v>
      </c>
      <c r="W178" s="219">
        <f>TEL!W$38</f>
        <v>0.83235065680855835</v>
      </c>
    </row>
    <row r="179" spans="1:23" ht="12" customHeight="1" x14ac:dyDescent="0.25">
      <c r="A179" s="12" t="s">
        <v>65</v>
      </c>
      <c r="B179" s="219">
        <f>WWP!B$38</f>
        <v>2.0960339793169607</v>
      </c>
      <c r="C179" s="219">
        <f>WWP!C$38</f>
        <v>1.7020593373681026</v>
      </c>
      <c r="D179" s="219">
        <f>WWP!D$38</f>
        <v>1.6953102845229693</v>
      </c>
      <c r="E179" s="219">
        <f>WWP!E$38</f>
        <v>1.6249834650661192</v>
      </c>
      <c r="F179" s="219">
        <f>WWP!F$38</f>
        <v>1.5629000911398272</v>
      </c>
      <c r="G179" s="219">
        <f>WWP!G$38</f>
        <v>1.9055887690818252</v>
      </c>
      <c r="H179" s="219">
        <f>WWP!H$38</f>
        <v>1.9548696457446222</v>
      </c>
      <c r="I179" s="219">
        <f>WWP!I$38</f>
        <v>2.1453656116856363</v>
      </c>
      <c r="J179" s="219">
        <f>WWP!J$38</f>
        <v>0.44397780708005685</v>
      </c>
      <c r="K179" s="219">
        <f>WWP!K$38</f>
        <v>0.4487747795245825</v>
      </c>
      <c r="L179" s="219">
        <f>WWP!L$38</f>
        <v>0.6440205208188261</v>
      </c>
      <c r="M179" s="219">
        <f>WWP!M$38</f>
        <v>0.66129257031127775</v>
      </c>
      <c r="N179" s="219">
        <f>WWP!N$38</f>
        <v>0.5203551428534966</v>
      </c>
      <c r="O179" s="219">
        <f>WWP!O$38</f>
        <v>0.20983053739799173</v>
      </c>
      <c r="P179" s="219">
        <f>WWP!P$38</f>
        <v>0.1882649200059657</v>
      </c>
      <c r="Q179" s="219">
        <f>WWP!Q$38</f>
        <v>0.18271355196474962</v>
      </c>
      <c r="R179" s="219">
        <f>WWP!R$38</f>
        <v>6.7224862805893085E-2</v>
      </c>
      <c r="S179" s="219">
        <f>WWP!S$38</f>
        <v>0.1820219728260809</v>
      </c>
      <c r="T179" s="219">
        <f>WWP!T$38</f>
        <v>0.20835460250133842</v>
      </c>
      <c r="U179" s="219">
        <f>WWP!U$38</f>
        <v>0.28467815050754652</v>
      </c>
      <c r="V179" s="219">
        <f>WWP!V$38</f>
        <v>0.29310978315231356</v>
      </c>
      <c r="W179" s="219">
        <f>WWP!W$38</f>
        <v>0.23647432386531214</v>
      </c>
    </row>
    <row r="180" spans="1:23" ht="12" customHeight="1" x14ac:dyDescent="0.25">
      <c r="A180" s="16" t="s">
        <v>66</v>
      </c>
      <c r="B180" s="224">
        <f>OIS!B$38</f>
        <v>1.3041048874011636</v>
      </c>
      <c r="C180" s="224">
        <f>OIS!C$38</f>
        <v>1.2189354003778041</v>
      </c>
      <c r="D180" s="224">
        <f>OIS!D$38</f>
        <v>1.2057986968148364</v>
      </c>
      <c r="E180" s="224">
        <f>OIS!E$38</f>
        <v>1.1317658046606109</v>
      </c>
      <c r="F180" s="224">
        <f>OIS!F$38</f>
        <v>1.4433893883807454</v>
      </c>
      <c r="G180" s="224">
        <f>OIS!G$38</f>
        <v>1.6805018575053392</v>
      </c>
      <c r="H180" s="224">
        <f>OIS!H$38</f>
        <v>1.7159211229527647</v>
      </c>
      <c r="I180" s="224">
        <f>OIS!I$38</f>
        <v>1.8702459485860357</v>
      </c>
      <c r="J180" s="224">
        <f>OIS!J$38</f>
        <v>0.83070365849702321</v>
      </c>
      <c r="K180" s="224">
        <f>OIS!K$38</f>
        <v>0.78328101105572501</v>
      </c>
      <c r="L180" s="224">
        <f>OIS!L$38</f>
        <v>0.56521787098858667</v>
      </c>
      <c r="M180" s="224">
        <f>OIS!M$38</f>
        <v>0.5908007814137497</v>
      </c>
      <c r="N180" s="224">
        <f>OIS!N$38</f>
        <v>0.47861086757199728</v>
      </c>
      <c r="O180" s="224">
        <f>OIS!O$38</f>
        <v>0.52077810913694189</v>
      </c>
      <c r="P180" s="224">
        <f>OIS!P$38</f>
        <v>0.59932529859392558</v>
      </c>
      <c r="Q180" s="224">
        <f>OIS!Q$38</f>
        <v>0.89824167251417364</v>
      </c>
      <c r="R180" s="224">
        <f>OIS!R$38</f>
        <v>0.80595636931875003</v>
      </c>
      <c r="S180" s="224">
        <f>OIS!S$38</f>
        <v>0.77256092413083632</v>
      </c>
      <c r="T180" s="224">
        <f>OIS!T$38</f>
        <v>0.8091643939695925</v>
      </c>
      <c r="U180" s="224">
        <f>OIS!U$38</f>
        <v>0.78376742283191048</v>
      </c>
      <c r="V180" s="224">
        <f>OIS!V$38</f>
        <v>0.8448517106680421</v>
      </c>
      <c r="W180" s="224">
        <f>OIS!W$38</f>
        <v>1.0104463586249877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BG: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3589.5266552015505</v>
      </c>
      <c r="C5" s="225">
        <f t="shared" si="0"/>
        <v>3587.9376612204032</v>
      </c>
      <c r="D5" s="225">
        <f t="shared" si="0"/>
        <v>3370.852192604737</v>
      </c>
      <c r="E5" s="225">
        <f t="shared" si="0"/>
        <v>3620.1042992256021</v>
      </c>
      <c r="F5" s="225">
        <f t="shared" si="0"/>
        <v>3656.9488392078538</v>
      </c>
      <c r="G5" s="225">
        <f t="shared" si="0"/>
        <v>3649.898882200916</v>
      </c>
      <c r="H5" s="225">
        <f t="shared" si="0"/>
        <v>3680.9521926048837</v>
      </c>
      <c r="I5" s="225">
        <f t="shared" si="0"/>
        <v>3811.0181427338744</v>
      </c>
      <c r="J5" s="225">
        <f t="shared" si="0"/>
        <v>3453.8423043837893</v>
      </c>
      <c r="K5" s="225">
        <f t="shared" si="0"/>
        <v>2442.0633705911669</v>
      </c>
      <c r="L5" s="225">
        <f t="shared" si="0"/>
        <v>2549.9612209784336</v>
      </c>
      <c r="M5" s="225">
        <f t="shared" si="0"/>
        <v>2696.4403267388398</v>
      </c>
      <c r="N5" s="225">
        <f t="shared" si="0"/>
        <v>2566.5761822854511</v>
      </c>
      <c r="O5" s="225">
        <f t="shared" si="0"/>
        <v>2595.5269131541545</v>
      </c>
      <c r="P5" s="225">
        <f t="shared" si="0"/>
        <v>2617.5229578660574</v>
      </c>
      <c r="Q5" s="225">
        <f t="shared" si="0"/>
        <v>2719.641358553904</v>
      </c>
      <c r="R5" s="225">
        <f t="shared" si="0"/>
        <v>2655.4590713659682</v>
      </c>
      <c r="S5" s="225">
        <f t="shared" si="0"/>
        <v>2757.5159071357234</v>
      </c>
      <c r="T5" s="225">
        <f t="shared" si="0"/>
        <v>2736.1439380902502</v>
      </c>
      <c r="U5" s="225">
        <f t="shared" si="0"/>
        <v>2678.8060189158623</v>
      </c>
      <c r="V5" s="225">
        <f t="shared" si="0"/>
        <v>2646.3507308674798</v>
      </c>
      <c r="W5" s="225">
        <f t="shared" si="0"/>
        <v>2823.8203783310687</v>
      </c>
    </row>
    <row r="6" spans="1:23" ht="12" customHeight="1" x14ac:dyDescent="0.25">
      <c r="A6" s="202" t="s">
        <v>92</v>
      </c>
      <c r="B6" s="226">
        <v>28.591548595038397</v>
      </c>
      <c r="C6" s="226">
        <v>29.605326179239796</v>
      </c>
      <c r="D6" s="226">
        <v>29.03553891924399</v>
      </c>
      <c r="E6" s="226">
        <v>30.169033720296504</v>
      </c>
      <c r="F6" s="226">
        <v>30.799356085803421</v>
      </c>
      <c r="G6" s="226">
        <v>32.303207507206409</v>
      </c>
      <c r="H6" s="226">
        <v>32.958551698244236</v>
      </c>
      <c r="I6" s="226">
        <v>34.783645885972156</v>
      </c>
      <c r="J6" s="226">
        <v>35.923500452451627</v>
      </c>
      <c r="K6" s="226">
        <v>29.453403033819885</v>
      </c>
      <c r="L6" s="226">
        <v>28.446424139075479</v>
      </c>
      <c r="M6" s="226">
        <v>30.741537741048148</v>
      </c>
      <c r="N6" s="226">
        <v>30.044054252338672</v>
      </c>
      <c r="O6" s="226">
        <v>31.055428628612354</v>
      </c>
      <c r="P6" s="226">
        <v>30.499768973609669</v>
      </c>
      <c r="Q6" s="226">
        <v>32.778517318338686</v>
      </c>
      <c r="R6" s="226">
        <v>33.156340318255786</v>
      </c>
      <c r="S6" s="226">
        <v>34.119901982898412</v>
      </c>
      <c r="T6" s="226">
        <v>34.380226386157027</v>
      </c>
      <c r="U6" s="226">
        <v>34.796660741833819</v>
      </c>
      <c r="V6" s="226">
        <v>33.521298750242543</v>
      </c>
      <c r="W6" s="226">
        <v>34.963052033976808</v>
      </c>
    </row>
    <row r="7" spans="1:23" ht="12" customHeight="1" x14ac:dyDescent="0.25">
      <c r="A7" s="202" t="s">
        <v>93</v>
      </c>
      <c r="B7" s="226">
        <v>48.203324062584137</v>
      </c>
      <c r="C7" s="226">
        <v>49.595468515184386</v>
      </c>
      <c r="D7" s="226">
        <v>45.582891144108963</v>
      </c>
      <c r="E7" s="226">
        <v>45.522731937114543</v>
      </c>
      <c r="F7" s="226">
        <v>46.766228085184096</v>
      </c>
      <c r="G7" s="226">
        <v>49.697380758555703</v>
      </c>
      <c r="H7" s="226">
        <v>51.042905874754481</v>
      </c>
      <c r="I7" s="226">
        <v>53.266105246909838</v>
      </c>
      <c r="J7" s="226">
        <v>51.623465380268769</v>
      </c>
      <c r="K7" s="226">
        <v>38.688811954833405</v>
      </c>
      <c r="L7" s="226">
        <v>34.049563525358195</v>
      </c>
      <c r="M7" s="226">
        <v>37.162988234607461</v>
      </c>
      <c r="N7" s="226">
        <v>39.230043359537454</v>
      </c>
      <c r="O7" s="226">
        <v>42.511222587102701</v>
      </c>
      <c r="P7" s="226">
        <v>41.470055220508655</v>
      </c>
      <c r="Q7" s="226">
        <v>45.381883930829815</v>
      </c>
      <c r="R7" s="226">
        <v>46.216427418737588</v>
      </c>
      <c r="S7" s="226">
        <v>47.934557285630213</v>
      </c>
      <c r="T7" s="226">
        <v>46.848821059781933</v>
      </c>
      <c r="U7" s="226">
        <v>46.984546751671758</v>
      </c>
      <c r="V7" s="226">
        <v>45.942210956457323</v>
      </c>
      <c r="W7" s="226">
        <v>47.724752457818738</v>
      </c>
    </row>
    <row r="8" spans="1:23" ht="12" customHeight="1" x14ac:dyDescent="0.25">
      <c r="A8" s="202" t="s">
        <v>94</v>
      </c>
      <c r="B8" s="226">
        <v>90.349090804634386</v>
      </c>
      <c r="C8" s="226">
        <v>91.052462725322769</v>
      </c>
      <c r="D8" s="226">
        <v>84.771069314078133</v>
      </c>
      <c r="E8" s="226">
        <v>90.189265632472726</v>
      </c>
      <c r="F8" s="226">
        <v>92.06190554253547</v>
      </c>
      <c r="G8" s="226">
        <v>96.21541349363865</v>
      </c>
      <c r="H8" s="226">
        <v>97.744788981434183</v>
      </c>
      <c r="I8" s="226">
        <v>98.96073813245691</v>
      </c>
      <c r="J8" s="226">
        <v>93.478079418646303</v>
      </c>
      <c r="K8" s="226">
        <v>68.051857280306351</v>
      </c>
      <c r="L8" s="226">
        <v>61.9504835408449</v>
      </c>
      <c r="M8" s="226">
        <v>67.744009309223216</v>
      </c>
      <c r="N8" s="226">
        <v>68.399225252053171</v>
      </c>
      <c r="O8" s="226">
        <v>72.471076772988866</v>
      </c>
      <c r="P8" s="226">
        <v>71.519485961093309</v>
      </c>
      <c r="Q8" s="226">
        <v>77.518265313299153</v>
      </c>
      <c r="R8" s="226">
        <v>77.90052903368111</v>
      </c>
      <c r="S8" s="226">
        <v>81.331472513150999</v>
      </c>
      <c r="T8" s="226">
        <v>81.105451222242436</v>
      </c>
      <c r="U8" s="226">
        <v>81.287780518690923</v>
      </c>
      <c r="V8" s="226">
        <v>78.333698806592054</v>
      </c>
      <c r="W8" s="226">
        <v>80.958495383726273</v>
      </c>
    </row>
    <row r="9" spans="1:23" ht="12" customHeight="1" x14ac:dyDescent="0.25">
      <c r="A9" s="202" t="s">
        <v>95</v>
      </c>
      <c r="B9" s="226">
        <v>76.465930344225313</v>
      </c>
      <c r="C9" s="226">
        <v>79.109341499369947</v>
      </c>
      <c r="D9" s="226">
        <v>72.635002799047641</v>
      </c>
      <c r="E9" s="226">
        <v>72.394990764355285</v>
      </c>
      <c r="F9" s="226">
        <v>75.527606373835596</v>
      </c>
      <c r="G9" s="226">
        <v>79.717377176233725</v>
      </c>
      <c r="H9" s="226">
        <v>82.101446432759715</v>
      </c>
      <c r="I9" s="226">
        <v>85.411895771945865</v>
      </c>
      <c r="J9" s="226">
        <v>81.897567510260799</v>
      </c>
      <c r="K9" s="226">
        <v>60.261679313004414</v>
      </c>
      <c r="L9" s="226">
        <v>52.987206167551484</v>
      </c>
      <c r="M9" s="226">
        <v>57.838424709412358</v>
      </c>
      <c r="N9" s="226">
        <v>62.075220190129919</v>
      </c>
      <c r="O9" s="226">
        <v>68.095833611535653</v>
      </c>
      <c r="P9" s="226">
        <v>66.266552931501337</v>
      </c>
      <c r="Q9" s="226">
        <v>72.949085925903788</v>
      </c>
      <c r="R9" s="226">
        <v>73.946040216362974</v>
      </c>
      <c r="S9" s="226">
        <v>76.75416851708269</v>
      </c>
      <c r="T9" s="226">
        <v>75.123785544381633</v>
      </c>
      <c r="U9" s="226">
        <v>75.504408482264679</v>
      </c>
      <c r="V9" s="226">
        <v>74.616055457003057</v>
      </c>
      <c r="W9" s="226">
        <v>77.684925817065718</v>
      </c>
    </row>
    <row r="10" spans="1:23" ht="12" customHeight="1" x14ac:dyDescent="0.25">
      <c r="A10" s="36" t="s">
        <v>96</v>
      </c>
      <c r="B10" s="227">
        <f t="shared" ref="B10:W10" si="1">SUM(B11:B15)</f>
        <v>81.502048117239582</v>
      </c>
      <c r="C10" s="227">
        <f t="shared" si="1"/>
        <v>78.792365383929948</v>
      </c>
      <c r="D10" s="227">
        <f t="shared" si="1"/>
        <v>70.795752506219799</v>
      </c>
      <c r="E10" s="227">
        <f t="shared" si="1"/>
        <v>70.367894084803879</v>
      </c>
      <c r="F10" s="227">
        <f t="shared" si="1"/>
        <v>70.581704027847408</v>
      </c>
      <c r="G10" s="227">
        <f t="shared" si="1"/>
        <v>73.04407475444718</v>
      </c>
      <c r="H10" s="227">
        <f t="shared" si="1"/>
        <v>71.852233004774405</v>
      </c>
      <c r="I10" s="227">
        <f t="shared" si="1"/>
        <v>73.321517352140006</v>
      </c>
      <c r="J10" s="227">
        <f t="shared" si="1"/>
        <v>71.379644137579817</v>
      </c>
      <c r="K10" s="227">
        <f t="shared" si="1"/>
        <v>50.100789136477388</v>
      </c>
      <c r="L10" s="227">
        <f t="shared" si="1"/>
        <v>55.703737862543193</v>
      </c>
      <c r="M10" s="227">
        <f t="shared" si="1"/>
        <v>64.314479332904412</v>
      </c>
      <c r="N10" s="227">
        <f t="shared" si="1"/>
        <v>59.30699781493297</v>
      </c>
      <c r="O10" s="227">
        <f t="shared" si="1"/>
        <v>59.147313052817609</v>
      </c>
      <c r="P10" s="227">
        <f t="shared" si="1"/>
        <v>58.505848042950554</v>
      </c>
      <c r="Q10" s="227">
        <f t="shared" si="1"/>
        <v>64.692862341683835</v>
      </c>
      <c r="R10" s="227">
        <f t="shared" si="1"/>
        <v>63.985882165313598</v>
      </c>
      <c r="S10" s="227">
        <f t="shared" si="1"/>
        <v>65.819220913595359</v>
      </c>
      <c r="T10" s="227">
        <f t="shared" si="1"/>
        <v>64.45543970904852</v>
      </c>
      <c r="U10" s="227">
        <f t="shared" si="1"/>
        <v>61.343478719421157</v>
      </c>
      <c r="V10" s="227">
        <f t="shared" si="1"/>
        <v>59.422384047566887</v>
      </c>
      <c r="W10" s="227">
        <f t="shared" si="1"/>
        <v>61.473350449085302</v>
      </c>
    </row>
    <row r="11" spans="1:23" ht="12" customHeight="1" x14ac:dyDescent="0.25">
      <c r="A11" s="37" t="s">
        <v>83</v>
      </c>
      <c r="B11" s="228">
        <v>7.4259929071466377</v>
      </c>
      <c r="C11" s="228">
        <v>6.1541868745288077</v>
      </c>
      <c r="D11" s="228">
        <v>5.3781847381053955</v>
      </c>
      <c r="E11" s="228">
        <v>4.7909348486054784</v>
      </c>
      <c r="F11" s="228">
        <v>4.5534516601537121</v>
      </c>
      <c r="G11" s="228">
        <v>3.8622234278807968</v>
      </c>
      <c r="H11" s="228">
        <v>3.334295181778308</v>
      </c>
      <c r="I11" s="228">
        <v>1.944114352926932</v>
      </c>
      <c r="J11" s="228">
        <v>1.4078533366304133</v>
      </c>
      <c r="K11" s="228">
        <v>0.89499647932121307</v>
      </c>
      <c r="L11" s="228">
        <v>0.58719942698666527</v>
      </c>
      <c r="M11" s="228">
        <v>0.54952655848121756</v>
      </c>
      <c r="N11" s="228">
        <v>0.66581914194402325</v>
      </c>
      <c r="O11" s="228">
        <v>0.55768307201752898</v>
      </c>
      <c r="P11" s="228">
        <v>0.67978655364390772</v>
      </c>
      <c r="Q11" s="228">
        <v>0.82409410717347775</v>
      </c>
      <c r="R11" s="228">
        <v>0.5785153156704419</v>
      </c>
      <c r="S11" s="228">
        <v>0.75822071020217274</v>
      </c>
      <c r="T11" s="228">
        <v>0.73460801384264074</v>
      </c>
      <c r="U11" s="228">
        <v>0.74943603191292374</v>
      </c>
      <c r="V11" s="228">
        <v>0.72020984360785212</v>
      </c>
      <c r="W11" s="228">
        <v>0.73046539794568699</v>
      </c>
    </row>
    <row r="12" spans="1:23" ht="12" customHeight="1" x14ac:dyDescent="0.25">
      <c r="A12" s="37" t="s">
        <v>72</v>
      </c>
      <c r="B12" s="228">
        <v>57.573042984331032</v>
      </c>
      <c r="C12" s="228">
        <v>54.167777317146651</v>
      </c>
      <c r="D12" s="228">
        <v>47.547569329669663</v>
      </c>
      <c r="E12" s="228">
        <v>47.115004855781173</v>
      </c>
      <c r="F12" s="228">
        <v>45.638322991643811</v>
      </c>
      <c r="G12" s="228">
        <v>48.328823061364453</v>
      </c>
      <c r="H12" s="228">
        <v>48.026200904443535</v>
      </c>
      <c r="I12" s="228">
        <v>49.455773912537246</v>
      </c>
      <c r="J12" s="228">
        <v>44.687012103936738</v>
      </c>
      <c r="K12" s="228">
        <v>26.683201280871952</v>
      </c>
      <c r="L12" s="228">
        <v>34.980433313493904</v>
      </c>
      <c r="M12" s="228">
        <v>41.545859648754551</v>
      </c>
      <c r="N12" s="228">
        <v>36.488756671245831</v>
      </c>
      <c r="O12" s="228">
        <v>35.861594661814244</v>
      </c>
      <c r="P12" s="228">
        <v>35.042103107921257</v>
      </c>
      <c r="Q12" s="228">
        <v>40.66104711123522</v>
      </c>
      <c r="R12" s="228">
        <v>39.434219753532581</v>
      </c>
      <c r="S12" s="228">
        <v>40.205145236739568</v>
      </c>
      <c r="T12" s="228">
        <v>38.100175356880051</v>
      </c>
      <c r="U12" s="228">
        <v>33.94847450960178</v>
      </c>
      <c r="V12" s="228">
        <v>33.972138414842547</v>
      </c>
      <c r="W12" s="228">
        <v>36.533718555503363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16.503012225761914</v>
      </c>
      <c r="C15" s="229">
        <v>18.470401192254485</v>
      </c>
      <c r="D15" s="229">
        <v>17.869998438444732</v>
      </c>
      <c r="E15" s="229">
        <v>18.461954380417218</v>
      </c>
      <c r="F15" s="229">
        <v>20.389929376049889</v>
      </c>
      <c r="G15" s="229">
        <v>20.853028265201932</v>
      </c>
      <c r="H15" s="229">
        <v>20.491736918552569</v>
      </c>
      <c r="I15" s="229">
        <v>21.921629086675829</v>
      </c>
      <c r="J15" s="229">
        <v>25.284778697012676</v>
      </c>
      <c r="K15" s="229">
        <v>22.522591376284218</v>
      </c>
      <c r="L15" s="229">
        <v>20.13610512206262</v>
      </c>
      <c r="M15" s="229">
        <v>22.219093125668643</v>
      </c>
      <c r="N15" s="229">
        <v>22.152422001743115</v>
      </c>
      <c r="O15" s="229">
        <v>22.728035318985835</v>
      </c>
      <c r="P15" s="229">
        <v>22.783958381385389</v>
      </c>
      <c r="Q15" s="229">
        <v>23.207721123275132</v>
      </c>
      <c r="R15" s="229">
        <v>23.973147096110576</v>
      </c>
      <c r="S15" s="229">
        <v>24.855854966653609</v>
      </c>
      <c r="T15" s="229">
        <v>25.62065633832583</v>
      </c>
      <c r="U15" s="229">
        <v>26.645568177906451</v>
      </c>
      <c r="V15" s="229">
        <v>24.730035789116485</v>
      </c>
      <c r="W15" s="229">
        <v>24.209166495636254</v>
      </c>
    </row>
    <row r="16" spans="1:23" ht="12" customHeight="1" x14ac:dyDescent="0.25">
      <c r="A16" s="39" t="s">
        <v>98</v>
      </c>
      <c r="B16" s="230">
        <f t="shared" ref="B16:W16" si="2">SUM(B17:B26)</f>
        <v>1222.6381548920638</v>
      </c>
      <c r="C16" s="230">
        <f t="shared" si="2"/>
        <v>1202.9508606088075</v>
      </c>
      <c r="D16" s="230">
        <f t="shared" si="2"/>
        <v>1114.8535178740044</v>
      </c>
      <c r="E16" s="230">
        <f t="shared" si="2"/>
        <v>1234.6237675696996</v>
      </c>
      <c r="F16" s="230">
        <f t="shared" si="2"/>
        <v>1236.8440621916329</v>
      </c>
      <c r="G16" s="230">
        <f t="shared" si="2"/>
        <v>1217.9048029741075</v>
      </c>
      <c r="H16" s="230">
        <f t="shared" si="2"/>
        <v>1177.1337224292836</v>
      </c>
      <c r="I16" s="230">
        <f t="shared" si="2"/>
        <v>1209.394888614275</v>
      </c>
      <c r="J16" s="230">
        <f t="shared" si="2"/>
        <v>1155.5931398013258</v>
      </c>
      <c r="K16" s="230">
        <f t="shared" si="2"/>
        <v>834.71793090705137</v>
      </c>
      <c r="L16" s="230">
        <f t="shared" si="2"/>
        <v>939.09264382732079</v>
      </c>
      <c r="M16" s="230">
        <f t="shared" si="2"/>
        <v>1039.7350185037149</v>
      </c>
      <c r="N16" s="230">
        <f t="shared" si="2"/>
        <v>1005.7953958277697</v>
      </c>
      <c r="O16" s="230">
        <f t="shared" si="2"/>
        <v>1008.6256562927035</v>
      </c>
      <c r="P16" s="230">
        <f t="shared" si="2"/>
        <v>985.33302648205336</v>
      </c>
      <c r="Q16" s="230">
        <f t="shared" si="2"/>
        <v>981.2075369724721</v>
      </c>
      <c r="R16" s="230">
        <f t="shared" si="2"/>
        <v>921.15817055790228</v>
      </c>
      <c r="S16" s="230">
        <f t="shared" si="2"/>
        <v>935.20281922143113</v>
      </c>
      <c r="T16" s="230">
        <f t="shared" si="2"/>
        <v>897.36965920950354</v>
      </c>
      <c r="U16" s="230">
        <f t="shared" si="2"/>
        <v>884.37297961158561</v>
      </c>
      <c r="V16" s="230">
        <f t="shared" si="2"/>
        <v>877.03440299915758</v>
      </c>
      <c r="W16" s="230">
        <f t="shared" si="2"/>
        <v>934.93006263529207</v>
      </c>
    </row>
    <row r="17" spans="1:23" ht="12" customHeight="1" x14ac:dyDescent="0.25">
      <c r="A17" s="46" t="s">
        <v>30</v>
      </c>
      <c r="B17" s="231">
        <v>98.013103894426365</v>
      </c>
      <c r="C17" s="231">
        <v>99.902975718931913</v>
      </c>
      <c r="D17" s="231">
        <v>127.79965593407999</v>
      </c>
      <c r="E17" s="231">
        <v>75.434510586168059</v>
      </c>
      <c r="F17" s="231">
        <v>76.129395455483888</v>
      </c>
      <c r="G17" s="231">
        <v>75.588648878113474</v>
      </c>
      <c r="H17" s="231">
        <v>79.018357688668843</v>
      </c>
      <c r="I17" s="231">
        <v>79.617281379733825</v>
      </c>
      <c r="J17" s="231">
        <v>50.520162828761606</v>
      </c>
      <c r="K17" s="231">
        <v>27.167624429146549</v>
      </c>
      <c r="L17" s="231">
        <v>39.046626348437272</v>
      </c>
      <c r="M17" s="231">
        <v>39.122953744987704</v>
      </c>
      <c r="N17" s="231">
        <v>37.434317091421597</v>
      </c>
      <c r="O17" s="231">
        <v>38.596780156540973</v>
      </c>
      <c r="P17" s="231">
        <v>42.463096845980253</v>
      </c>
      <c r="Q17" s="231">
        <v>51.96069464497851</v>
      </c>
      <c r="R17" s="231">
        <v>52.49229626705381</v>
      </c>
      <c r="S17" s="231">
        <v>66.47338903731702</v>
      </c>
      <c r="T17" s="231">
        <v>83.975399464004781</v>
      </c>
      <c r="U17" s="231">
        <v>64.879275076755022</v>
      </c>
      <c r="V17" s="231">
        <v>68.309154272188763</v>
      </c>
      <c r="W17" s="231">
        <v>87.519620341832663</v>
      </c>
    </row>
    <row r="18" spans="1:23" ht="12" customHeight="1" x14ac:dyDescent="0.25">
      <c r="A18" s="46" t="s">
        <v>32</v>
      </c>
      <c r="B18" s="231">
        <v>101.67669819424263</v>
      </c>
      <c r="C18" s="231">
        <v>104.04127257086138</v>
      </c>
      <c r="D18" s="231">
        <v>78.030954428129277</v>
      </c>
      <c r="E18" s="231">
        <v>120.59329320713789</v>
      </c>
      <c r="F18" s="231">
        <v>121.01496130685224</v>
      </c>
      <c r="G18" s="231">
        <v>121.01496130688896</v>
      </c>
      <c r="H18" s="231">
        <v>125.33697334468322</v>
      </c>
      <c r="I18" s="231">
        <v>170.77480653469101</v>
      </c>
      <c r="J18" s="231">
        <v>148.08443680126453</v>
      </c>
      <c r="K18" s="231">
        <v>42.992261392885965</v>
      </c>
      <c r="L18" s="231">
        <v>3.5827171109162075</v>
      </c>
      <c r="M18" s="231">
        <v>3.5827171109168043</v>
      </c>
      <c r="N18" s="231">
        <v>0</v>
      </c>
      <c r="O18" s="231">
        <v>10.804901117788962</v>
      </c>
      <c r="P18" s="231">
        <v>10.804901117788434</v>
      </c>
      <c r="Q18" s="231">
        <v>12.965864144437221</v>
      </c>
      <c r="R18" s="231">
        <v>34.575752364542119</v>
      </c>
      <c r="S18" s="231">
        <v>43.632416165045306</v>
      </c>
      <c r="T18" s="231">
        <v>29.588134135817111</v>
      </c>
      <c r="U18" s="231">
        <v>39.677644024020104</v>
      </c>
      <c r="V18" s="231">
        <v>57.557953568301407</v>
      </c>
      <c r="W18" s="231">
        <v>59.660017196848187</v>
      </c>
    </row>
    <row r="19" spans="1:23" ht="12" customHeight="1" x14ac:dyDescent="0.25">
      <c r="A19" s="46" t="s">
        <v>33</v>
      </c>
      <c r="B19" s="231">
        <v>1.3701777687716987</v>
      </c>
      <c r="C19" s="231">
        <v>2.2903494543089358</v>
      </c>
      <c r="D19" s="231">
        <v>3.2259832341981687</v>
      </c>
      <c r="E19" s="231">
        <v>2.663311157835814</v>
      </c>
      <c r="F19" s="231">
        <v>5.7646937238388514</v>
      </c>
      <c r="G19" s="231">
        <v>6.1163662162553045</v>
      </c>
      <c r="H19" s="231">
        <v>5.865803808548895</v>
      </c>
      <c r="I19" s="231">
        <v>4.3057867294872096</v>
      </c>
      <c r="J19" s="231">
        <v>6.6463359168692229</v>
      </c>
      <c r="K19" s="231">
        <v>6.8612106093891079</v>
      </c>
      <c r="L19" s="231">
        <v>5.4865210828946926</v>
      </c>
      <c r="M19" s="231">
        <v>6.4037225599563277</v>
      </c>
      <c r="N19" s="231">
        <v>3.4742022961357049</v>
      </c>
      <c r="O19" s="231">
        <v>2.5860447130233855</v>
      </c>
      <c r="P19" s="231">
        <v>2.6101843507937343</v>
      </c>
      <c r="Q19" s="231">
        <v>2.6902690744421749</v>
      </c>
      <c r="R19" s="231">
        <v>4.8063385082161778</v>
      </c>
      <c r="S19" s="231">
        <v>6.3538562496003168</v>
      </c>
      <c r="T19" s="231">
        <v>5.2923698327650159</v>
      </c>
      <c r="U19" s="231">
        <v>5.3147184911822265</v>
      </c>
      <c r="V19" s="231">
        <v>5.0838134639790384</v>
      </c>
      <c r="W19" s="231">
        <v>5.3579330099676001</v>
      </c>
    </row>
    <row r="20" spans="1:23" ht="12" customHeight="1" x14ac:dyDescent="0.25">
      <c r="A20" s="46" t="s">
        <v>83</v>
      </c>
      <c r="B20" s="231">
        <v>46.082768817666739</v>
      </c>
      <c r="C20" s="231">
        <v>43.818897848374604</v>
      </c>
      <c r="D20" s="231">
        <v>39.317403887600136</v>
      </c>
      <c r="E20" s="231">
        <v>37.454313802055587</v>
      </c>
      <c r="F20" s="231">
        <v>35.394190483339301</v>
      </c>
      <c r="G20" s="231">
        <v>29.364987864325006</v>
      </c>
      <c r="H20" s="231">
        <v>24.472386284850849</v>
      </c>
      <c r="I20" s="231">
        <v>19.431843033487262</v>
      </c>
      <c r="J20" s="231">
        <v>10.471719284571744</v>
      </c>
      <c r="K20" s="231">
        <v>10.21015260972921</v>
      </c>
      <c r="L20" s="231">
        <v>6.9131175233826037</v>
      </c>
      <c r="M20" s="231">
        <v>6.8803300482996272</v>
      </c>
      <c r="N20" s="231">
        <v>7.0713457269733402</v>
      </c>
      <c r="O20" s="231">
        <v>6.3103705221199622</v>
      </c>
      <c r="P20" s="231">
        <v>8.7673004248632154</v>
      </c>
      <c r="Q20" s="231">
        <v>9.8378733434552483</v>
      </c>
      <c r="R20" s="231">
        <v>8.5349020862527052</v>
      </c>
      <c r="S20" s="231">
        <v>9.7463124730872988</v>
      </c>
      <c r="T20" s="231">
        <v>8.7177120442077243</v>
      </c>
      <c r="U20" s="231">
        <v>9.2165275423848598</v>
      </c>
      <c r="V20" s="231">
        <v>8.7431455319860767</v>
      </c>
      <c r="W20" s="231">
        <v>8.7258890778836538</v>
      </c>
    </row>
    <row r="21" spans="1:23" ht="12" customHeight="1" x14ac:dyDescent="0.25">
      <c r="A21" s="46" t="s">
        <v>70</v>
      </c>
      <c r="B21" s="231">
        <v>251.49546596286243</v>
      </c>
      <c r="C21" s="231">
        <v>197.18414911801497</v>
      </c>
      <c r="D21" s="231">
        <v>203.12138480870652</v>
      </c>
      <c r="E21" s="231">
        <v>125.48034006154082</v>
      </c>
      <c r="F21" s="231">
        <v>123.002287721588</v>
      </c>
      <c r="G21" s="231">
        <v>115.30452097451899</v>
      </c>
      <c r="H21" s="231">
        <v>101.15080818433835</v>
      </c>
      <c r="I21" s="231">
        <v>99.389948449597185</v>
      </c>
      <c r="J21" s="231">
        <v>67.836105083872866</v>
      </c>
      <c r="K21" s="231">
        <v>41.916308667583287</v>
      </c>
      <c r="L21" s="231">
        <v>31.391765927633152</v>
      </c>
      <c r="M21" s="231">
        <v>25.944130131153173</v>
      </c>
      <c r="N21" s="231">
        <v>17.211134440130294</v>
      </c>
      <c r="O21" s="231">
        <v>8.9378009661022286</v>
      </c>
      <c r="P21" s="231">
        <v>9.7374415287230054</v>
      </c>
      <c r="Q21" s="231">
        <v>5.7393851096805282</v>
      </c>
      <c r="R21" s="231">
        <v>3.8811994142989539</v>
      </c>
      <c r="S21" s="231">
        <v>3.1071123745525018</v>
      </c>
      <c r="T21" s="231">
        <v>2.7498981601341148</v>
      </c>
      <c r="U21" s="231">
        <v>2.8300671086146778</v>
      </c>
      <c r="V21" s="231">
        <v>2.710691809766304</v>
      </c>
      <c r="W21" s="231">
        <v>4.9258906449451949</v>
      </c>
    </row>
    <row r="22" spans="1:23" ht="12" customHeight="1" x14ac:dyDescent="0.25">
      <c r="A22" s="46" t="s">
        <v>34</v>
      </c>
      <c r="B22" s="231">
        <v>59.036755638637175</v>
      </c>
      <c r="C22" s="231">
        <v>87.251321284885464</v>
      </c>
      <c r="D22" s="231">
        <v>59.435562815168886</v>
      </c>
      <c r="E22" s="231">
        <v>223.83081439579644</v>
      </c>
      <c r="F22" s="231">
        <v>187.11495363825514</v>
      </c>
      <c r="G22" s="231">
        <v>117.27832896626195</v>
      </c>
      <c r="H22" s="231">
        <v>86.941412934441914</v>
      </c>
      <c r="I22" s="231">
        <v>99.9117083023216</v>
      </c>
      <c r="J22" s="231">
        <v>37.175557996868008</v>
      </c>
      <c r="K22" s="231">
        <v>2.3649561399775529</v>
      </c>
      <c r="L22" s="231">
        <v>4.1835678471831859</v>
      </c>
      <c r="M22" s="231">
        <v>1.8206969748142057</v>
      </c>
      <c r="N22" s="231">
        <v>2.2502153124394844</v>
      </c>
      <c r="O22" s="231">
        <v>2.3554305016219055</v>
      </c>
      <c r="P22" s="231">
        <v>2.2011880078443049</v>
      </c>
      <c r="Q22" s="231">
        <v>1.7007067059560241</v>
      </c>
      <c r="R22" s="231">
        <v>1.7769328107391833</v>
      </c>
      <c r="S22" s="231">
        <v>125.02283781649206</v>
      </c>
      <c r="T22" s="231">
        <v>228.75620683521856</v>
      </c>
      <c r="U22" s="231">
        <v>230.33039185952629</v>
      </c>
      <c r="V22" s="231">
        <v>178.35645324011125</v>
      </c>
      <c r="W22" s="231">
        <v>205.56760055713758</v>
      </c>
    </row>
    <row r="23" spans="1:23" ht="12" customHeight="1" x14ac:dyDescent="0.25">
      <c r="A23" s="46" t="s">
        <v>72</v>
      </c>
      <c r="B23" s="231">
        <v>339.16826155597482</v>
      </c>
      <c r="C23" s="231">
        <v>281.77915931495579</v>
      </c>
      <c r="D23" s="231">
        <v>231.08991844057672</v>
      </c>
      <c r="E23" s="231">
        <v>230.54214014236808</v>
      </c>
      <c r="F23" s="231">
        <v>247.6577820680636</v>
      </c>
      <c r="G23" s="231">
        <v>282.64603885381115</v>
      </c>
      <c r="H23" s="231">
        <v>292.2184815118527</v>
      </c>
      <c r="I23" s="231">
        <v>297.40531286923886</v>
      </c>
      <c r="J23" s="231">
        <v>277.75801759136198</v>
      </c>
      <c r="K23" s="231">
        <v>179.15793783032424</v>
      </c>
      <c r="L23" s="231">
        <v>212.37384840453748</v>
      </c>
      <c r="M23" s="231">
        <v>257.81970048081115</v>
      </c>
      <c r="N23" s="231">
        <v>230.78538448475851</v>
      </c>
      <c r="O23" s="231">
        <v>239.3023767956945</v>
      </c>
      <c r="P23" s="231">
        <v>223.08801834242792</v>
      </c>
      <c r="Q23" s="231">
        <v>277.35880721757047</v>
      </c>
      <c r="R23" s="231">
        <v>283.41645832315413</v>
      </c>
      <c r="S23" s="231">
        <v>279.55905774157844</v>
      </c>
      <c r="T23" s="231">
        <v>266.4788751838405</v>
      </c>
      <c r="U23" s="231">
        <v>230.95574533461109</v>
      </c>
      <c r="V23" s="231">
        <v>227.39750977520865</v>
      </c>
      <c r="W23" s="231">
        <v>266.4008023520235</v>
      </c>
    </row>
    <row r="24" spans="1:23" ht="12" customHeight="1" x14ac:dyDescent="0.25">
      <c r="A24" s="46" t="s">
        <v>36</v>
      </c>
      <c r="B24" s="231">
        <v>11.63878809560701</v>
      </c>
      <c r="C24" s="231">
        <v>11.669488585309397</v>
      </c>
      <c r="D24" s="231">
        <v>11.218636793247043</v>
      </c>
      <c r="E24" s="231">
        <v>13.014573000975059</v>
      </c>
      <c r="F24" s="231">
        <v>12.108962025626129</v>
      </c>
      <c r="G24" s="231">
        <v>9.6389410500375252</v>
      </c>
      <c r="H24" s="231">
        <v>10.229798865287174</v>
      </c>
      <c r="I24" s="231">
        <v>8.896409503871471</v>
      </c>
      <c r="J24" s="231">
        <v>4.9456906141192594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41.991302634124736</v>
      </c>
      <c r="C25" s="231">
        <v>58.25580905244464</v>
      </c>
      <c r="D25" s="231">
        <v>62.650646939524577</v>
      </c>
      <c r="E25" s="231">
        <v>103.70926743295483</v>
      </c>
      <c r="F25" s="231">
        <v>110.58572656856374</v>
      </c>
      <c r="G25" s="231">
        <v>125.85123500340202</v>
      </c>
      <c r="H25" s="231">
        <v>134.23469550771779</v>
      </c>
      <c r="I25" s="231">
        <v>116.84528278377184</v>
      </c>
      <c r="J25" s="231">
        <v>89.534305430432397</v>
      </c>
      <c r="K25" s="231">
        <v>67.971124973844397</v>
      </c>
      <c r="L25" s="231">
        <v>154.48163349641794</v>
      </c>
      <c r="M25" s="231">
        <v>175.42276229604823</v>
      </c>
      <c r="N25" s="231">
        <v>186.45469501591066</v>
      </c>
      <c r="O25" s="231">
        <v>223.42533071302458</v>
      </c>
      <c r="P25" s="231">
        <v>205.84326903797762</v>
      </c>
      <c r="Q25" s="231">
        <v>248.90991265782463</v>
      </c>
      <c r="R25" s="231">
        <v>227.93405002813438</v>
      </c>
      <c r="S25" s="231">
        <v>203.25977201646759</v>
      </c>
      <c r="T25" s="231">
        <v>198.00495865325209</v>
      </c>
      <c r="U25" s="231">
        <v>198.79431954748145</v>
      </c>
      <c r="V25" s="231">
        <v>218.38204419320925</v>
      </c>
      <c r="W25" s="231">
        <v>192.31160438234176</v>
      </c>
    </row>
    <row r="26" spans="1:23" ht="12" customHeight="1" x14ac:dyDescent="0.25">
      <c r="A26" s="46" t="s">
        <v>79</v>
      </c>
      <c r="B26" s="231">
        <v>272.16483232975025</v>
      </c>
      <c r="C26" s="231">
        <v>316.75743766072037</v>
      </c>
      <c r="D26" s="231">
        <v>298.963370592773</v>
      </c>
      <c r="E26" s="231">
        <v>301.90120378286701</v>
      </c>
      <c r="F26" s="231">
        <v>318.07110920002191</v>
      </c>
      <c r="G26" s="231">
        <v>335.10077386049318</v>
      </c>
      <c r="H26" s="231">
        <v>317.66500429889379</v>
      </c>
      <c r="I26" s="231">
        <v>312.8165090280749</v>
      </c>
      <c r="J26" s="231">
        <v>462.62080825320425</v>
      </c>
      <c r="K26" s="231">
        <v>456.07635425417101</v>
      </c>
      <c r="L26" s="231">
        <v>481.63284608591829</v>
      </c>
      <c r="M26" s="231">
        <v>522.7380051567277</v>
      </c>
      <c r="N26" s="231">
        <v>521.11410146000014</v>
      </c>
      <c r="O26" s="231">
        <v>476.30662080678707</v>
      </c>
      <c r="P26" s="231">
        <v>479.81762682565488</v>
      </c>
      <c r="Q26" s="231">
        <v>370.04402407412732</v>
      </c>
      <c r="R26" s="231">
        <v>303.74024075551085</v>
      </c>
      <c r="S26" s="231">
        <v>198.04806534729053</v>
      </c>
      <c r="T26" s="231">
        <v>73.806104900263705</v>
      </c>
      <c r="U26" s="231">
        <v>102.37429062700987</v>
      </c>
      <c r="V26" s="231">
        <v>110.49363714440692</v>
      </c>
      <c r="W26" s="231">
        <v>104.460705072312</v>
      </c>
    </row>
    <row r="27" spans="1:23" ht="12" customHeight="1" x14ac:dyDescent="0.25">
      <c r="A27" s="39" t="s">
        <v>99</v>
      </c>
      <c r="B27" s="230">
        <f t="shared" ref="B27:W27" si="3">SUM(B28:B37)</f>
        <v>2041.7765583857649</v>
      </c>
      <c r="C27" s="230">
        <f t="shared" si="3"/>
        <v>2056.8318363085491</v>
      </c>
      <c r="D27" s="230">
        <f t="shared" si="3"/>
        <v>1953.1784200480342</v>
      </c>
      <c r="E27" s="230">
        <f t="shared" si="3"/>
        <v>2076.8366155168596</v>
      </c>
      <c r="F27" s="230">
        <f t="shared" si="3"/>
        <v>2104.367976901015</v>
      </c>
      <c r="G27" s="230">
        <f t="shared" si="3"/>
        <v>2101.0166255367267</v>
      </c>
      <c r="H27" s="230">
        <f t="shared" si="3"/>
        <v>2168.1185441836333</v>
      </c>
      <c r="I27" s="230">
        <f t="shared" si="3"/>
        <v>2255.8793517301747</v>
      </c>
      <c r="J27" s="230">
        <f t="shared" si="3"/>
        <v>1963.9469076832561</v>
      </c>
      <c r="K27" s="230">
        <f t="shared" si="3"/>
        <v>1360.7888989656742</v>
      </c>
      <c r="L27" s="230">
        <f t="shared" si="3"/>
        <v>1377.7311619157394</v>
      </c>
      <c r="M27" s="230">
        <f t="shared" si="3"/>
        <v>1398.9038689079291</v>
      </c>
      <c r="N27" s="230">
        <f t="shared" si="3"/>
        <v>1301.7252455886894</v>
      </c>
      <c r="O27" s="230">
        <f t="shared" si="3"/>
        <v>1313.6203822083939</v>
      </c>
      <c r="P27" s="230">
        <f t="shared" si="3"/>
        <v>1363.9282202543402</v>
      </c>
      <c r="Q27" s="230">
        <f t="shared" si="3"/>
        <v>1445.1132067513768</v>
      </c>
      <c r="R27" s="230">
        <f t="shared" si="3"/>
        <v>1439.095681655715</v>
      </c>
      <c r="S27" s="230">
        <f t="shared" si="3"/>
        <v>1516.3537667019345</v>
      </c>
      <c r="T27" s="230">
        <f t="shared" si="3"/>
        <v>1536.8605549591355</v>
      </c>
      <c r="U27" s="230">
        <f t="shared" si="3"/>
        <v>1494.5161640903946</v>
      </c>
      <c r="V27" s="230">
        <f t="shared" si="3"/>
        <v>1477.4806798504605</v>
      </c>
      <c r="W27" s="230">
        <f t="shared" si="3"/>
        <v>1586.0857395541038</v>
      </c>
    </row>
    <row r="28" spans="1:23" ht="12" customHeight="1" x14ac:dyDescent="0.25">
      <c r="A28" s="18" t="s">
        <v>30</v>
      </c>
      <c r="B28" s="232">
        <v>237.06901132483421</v>
      </c>
      <c r="C28" s="232">
        <v>321.46985317186773</v>
      </c>
      <c r="D28" s="232">
        <v>233.48968198509445</v>
      </c>
      <c r="E28" s="232">
        <v>275.34648683429629</v>
      </c>
      <c r="F28" s="232">
        <v>334.94240162104222</v>
      </c>
      <c r="G28" s="232">
        <v>282.77678534372654</v>
      </c>
      <c r="H28" s="232">
        <v>239.85455718665349</v>
      </c>
      <c r="I28" s="232">
        <v>303.26818723591538</v>
      </c>
      <c r="J28" s="232">
        <v>228.63383545154784</v>
      </c>
      <c r="K28" s="232">
        <v>126.81320102227215</v>
      </c>
      <c r="L28" s="232">
        <v>171.58492997142514</v>
      </c>
      <c r="M28" s="232">
        <v>157.41513739860642</v>
      </c>
      <c r="N28" s="232">
        <v>133.73490044942099</v>
      </c>
      <c r="O28" s="232">
        <v>125.2442344608279</v>
      </c>
      <c r="P28" s="232">
        <v>135.31205362693453</v>
      </c>
      <c r="Q28" s="232">
        <v>133.4084369113414</v>
      </c>
      <c r="R28" s="232">
        <v>117.56496942512155</v>
      </c>
      <c r="S28" s="232">
        <v>133.05326616474659</v>
      </c>
      <c r="T28" s="232">
        <v>145.08410182576307</v>
      </c>
      <c r="U28" s="232">
        <v>131.47274555953044</v>
      </c>
      <c r="V28" s="232">
        <v>111.68998588258334</v>
      </c>
      <c r="W28" s="232">
        <v>161.65785171319737</v>
      </c>
    </row>
    <row r="29" spans="1:23" ht="12" customHeight="1" x14ac:dyDescent="0.25">
      <c r="A29" s="18" t="s">
        <v>40</v>
      </c>
      <c r="B29" s="232">
        <v>17.334823731728289</v>
      </c>
      <c r="C29" s="232">
        <v>76.280223559759236</v>
      </c>
      <c r="D29" s="232">
        <v>100.8082545141875</v>
      </c>
      <c r="E29" s="232">
        <v>116.2095442820292</v>
      </c>
      <c r="F29" s="232">
        <v>108.0729148753224</v>
      </c>
      <c r="G29" s="232">
        <v>59.922613929492677</v>
      </c>
      <c r="H29" s="232">
        <v>63.134135855545999</v>
      </c>
      <c r="I29" s="232">
        <v>100.0644883920894</v>
      </c>
      <c r="J29" s="232">
        <v>41.523387790197759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6.5380767454157462</v>
      </c>
      <c r="C30" s="232">
        <v>6.7476557047624297</v>
      </c>
      <c r="D30" s="232">
        <v>8.0715232146410365</v>
      </c>
      <c r="E30" s="232">
        <v>7.5044446461194738</v>
      </c>
      <c r="F30" s="232">
        <v>7.9630792770209951</v>
      </c>
      <c r="G30" s="232">
        <v>10.107365512033603</v>
      </c>
      <c r="H30" s="232">
        <v>10.357927919740012</v>
      </c>
      <c r="I30" s="232">
        <v>3.3851848956202684</v>
      </c>
      <c r="J30" s="232">
        <v>6.5381008845065267</v>
      </c>
      <c r="K30" s="232">
        <v>9.6192709039384887</v>
      </c>
      <c r="L30" s="232">
        <v>8.7965399661164803</v>
      </c>
      <c r="M30" s="232">
        <v>7.8793384890548479</v>
      </c>
      <c r="N30" s="232">
        <v>6.4140178242426238</v>
      </c>
      <c r="O30" s="232">
        <v>6.2035511597195185</v>
      </c>
      <c r="P30" s="232">
        <v>6.1794115219491701</v>
      </c>
      <c r="Q30" s="232">
        <v>7.1980370304589405</v>
      </c>
      <c r="R30" s="232">
        <v>7.2793020764785732</v>
      </c>
      <c r="S30" s="232">
        <v>8.3730569060316675</v>
      </c>
      <c r="T30" s="232">
        <v>10.364036014182531</v>
      </c>
      <c r="U30" s="232">
        <v>8.903596212171168</v>
      </c>
      <c r="V30" s="232">
        <v>8.198301755281495</v>
      </c>
      <c r="W30" s="232">
        <v>10.533468537753809</v>
      </c>
    </row>
    <row r="31" spans="1:23" ht="12" customHeight="1" x14ac:dyDescent="0.25">
      <c r="A31" s="18" t="s">
        <v>83</v>
      </c>
      <c r="B31" s="232">
        <v>54.330017294963064</v>
      </c>
      <c r="C31" s="232">
        <v>39.379193866950416</v>
      </c>
      <c r="D31" s="232">
        <v>38.494265200605739</v>
      </c>
      <c r="E31" s="232">
        <v>40.94477714469577</v>
      </c>
      <c r="F31" s="232">
        <v>40.161042293308356</v>
      </c>
      <c r="G31" s="232">
        <v>48.935729378473468</v>
      </c>
      <c r="H31" s="232">
        <v>59.193318533370849</v>
      </c>
      <c r="I31" s="232">
        <v>50.356630747721645</v>
      </c>
      <c r="J31" s="232">
        <v>37.626016372778935</v>
      </c>
      <c r="K31" s="232">
        <v>48.503621332273724</v>
      </c>
      <c r="L31" s="232">
        <v>24.829863617128581</v>
      </c>
      <c r="M31" s="232">
        <v>26.920960246185622</v>
      </c>
      <c r="N31" s="232">
        <v>21.562061270377558</v>
      </c>
      <c r="O31" s="232">
        <v>25.356280025810918</v>
      </c>
      <c r="P31" s="232">
        <v>31.9759568735995</v>
      </c>
      <c r="Q31" s="232">
        <v>34.802348972415125</v>
      </c>
      <c r="R31" s="232">
        <v>28.268353879246234</v>
      </c>
      <c r="S31" s="232">
        <v>27.444048072084563</v>
      </c>
      <c r="T31" s="232">
        <v>31.126011842207589</v>
      </c>
      <c r="U31" s="232">
        <v>34.099212693973932</v>
      </c>
      <c r="V31" s="232">
        <v>47.613944710390584</v>
      </c>
      <c r="W31" s="232">
        <v>64.761788258478475</v>
      </c>
    </row>
    <row r="32" spans="1:23" ht="12" customHeight="1" x14ac:dyDescent="0.25">
      <c r="A32" s="18" t="s">
        <v>70</v>
      </c>
      <c r="B32" s="232">
        <v>231.93815398554673</v>
      </c>
      <c r="C32" s="232">
        <v>216.77397641938828</v>
      </c>
      <c r="D32" s="232">
        <v>191.53785852749303</v>
      </c>
      <c r="E32" s="232">
        <v>108.99945357560445</v>
      </c>
      <c r="F32" s="232">
        <v>100.86314650025204</v>
      </c>
      <c r="G32" s="232">
        <v>95.051884872428531</v>
      </c>
      <c r="H32" s="232">
        <v>97.361315633374474</v>
      </c>
      <c r="I32" s="232">
        <v>78.31142730276737</v>
      </c>
      <c r="J32" s="232">
        <v>64.006715208474503</v>
      </c>
      <c r="K32" s="232">
        <v>58.398824608427027</v>
      </c>
      <c r="L32" s="232">
        <v>53.637382825591253</v>
      </c>
      <c r="M32" s="232">
        <v>48.356041837892406</v>
      </c>
      <c r="N32" s="232">
        <v>37.245787313953976</v>
      </c>
      <c r="O32" s="232">
        <v>30.232792327104995</v>
      </c>
      <c r="P32" s="232">
        <v>22.745533535765389</v>
      </c>
      <c r="Q32" s="232">
        <v>21.966719791437264</v>
      </c>
      <c r="R32" s="232">
        <v>18.092489321728561</v>
      </c>
      <c r="S32" s="232">
        <v>12.258321847287565</v>
      </c>
      <c r="T32" s="232">
        <v>15.303154290424786</v>
      </c>
      <c r="U32" s="232">
        <v>15.809571756389616</v>
      </c>
      <c r="V32" s="232">
        <v>12.073916960655021</v>
      </c>
      <c r="W32" s="232">
        <v>16.034298521004931</v>
      </c>
    </row>
    <row r="33" spans="1:23" ht="12" customHeight="1" x14ac:dyDescent="0.25">
      <c r="A33" s="18" t="s">
        <v>34</v>
      </c>
      <c r="B33" s="232">
        <v>90.996692340726526</v>
      </c>
      <c r="C33" s="232">
        <v>92.568455155355295</v>
      </c>
      <c r="D33" s="232">
        <v>193.08472953220851</v>
      </c>
      <c r="E33" s="232">
        <v>201.12619334281061</v>
      </c>
      <c r="F33" s="232">
        <v>184.34626734196837</v>
      </c>
      <c r="G33" s="232">
        <v>235.52511041464948</v>
      </c>
      <c r="H33" s="232">
        <v>284.39659222462939</v>
      </c>
      <c r="I33" s="232">
        <v>289.23498129355113</v>
      </c>
      <c r="J33" s="232">
        <v>220.87938611319208</v>
      </c>
      <c r="K33" s="232">
        <v>152.88009974996226</v>
      </c>
      <c r="L33" s="232">
        <v>184.81041323622182</v>
      </c>
      <c r="M33" s="232">
        <v>91.926336559149675</v>
      </c>
      <c r="N33" s="232">
        <v>110.24617333760352</v>
      </c>
      <c r="O33" s="232">
        <v>113.14087216389829</v>
      </c>
      <c r="P33" s="232">
        <v>99.045587572551185</v>
      </c>
      <c r="Q33" s="232">
        <v>82.296627773837614</v>
      </c>
      <c r="R33" s="232">
        <v>86.720229700008872</v>
      </c>
      <c r="S33" s="232">
        <v>80.3333960614099</v>
      </c>
      <c r="T33" s="232">
        <v>71.925994368564716</v>
      </c>
      <c r="U33" s="232">
        <v>56.562471425082492</v>
      </c>
      <c r="V33" s="232">
        <v>53.965386828676344</v>
      </c>
      <c r="W33" s="232">
        <v>20.210645358597617</v>
      </c>
    </row>
    <row r="34" spans="1:23" ht="12" customHeight="1" x14ac:dyDescent="0.25">
      <c r="A34" s="18" t="s">
        <v>72</v>
      </c>
      <c r="B34" s="232">
        <v>800.79412108308156</v>
      </c>
      <c r="C34" s="232">
        <v>693.21712183737293</v>
      </c>
      <c r="D34" s="232">
        <v>618.83129984798222</v>
      </c>
      <c r="E34" s="232">
        <v>687.57062800271046</v>
      </c>
      <c r="F34" s="232">
        <v>665.58764386548592</v>
      </c>
      <c r="G34" s="232">
        <v>716.96150953796291</v>
      </c>
      <c r="H34" s="232">
        <v>750.89581629393604</v>
      </c>
      <c r="I34" s="232">
        <v>784.57958389750127</v>
      </c>
      <c r="J34" s="232">
        <v>720.08368913531194</v>
      </c>
      <c r="K34" s="232">
        <v>454.45155220436698</v>
      </c>
      <c r="L34" s="232">
        <v>450.09584725875266</v>
      </c>
      <c r="M34" s="232">
        <v>543.96823178788918</v>
      </c>
      <c r="N34" s="232">
        <v>488.98338248973937</v>
      </c>
      <c r="O34" s="232">
        <v>484.79759346080607</v>
      </c>
      <c r="P34" s="232">
        <v>524.42628439659848</v>
      </c>
      <c r="Q34" s="232">
        <v>600.86681807016248</v>
      </c>
      <c r="R34" s="232">
        <v>596.92309664386357</v>
      </c>
      <c r="S34" s="232">
        <v>613.03407733122617</v>
      </c>
      <c r="T34" s="232">
        <v>595.68234240854838</v>
      </c>
      <c r="U34" s="232">
        <v>564.63731068029279</v>
      </c>
      <c r="V34" s="232">
        <v>587.28684364141895</v>
      </c>
      <c r="W34" s="232">
        <v>635.06479121629081</v>
      </c>
    </row>
    <row r="35" spans="1:23" ht="12" customHeight="1" x14ac:dyDescent="0.25">
      <c r="A35" s="18" t="s">
        <v>36</v>
      </c>
      <c r="B35" s="232">
        <v>124.65622480207138</v>
      </c>
      <c r="C35" s="232">
        <v>101.26404537857711</v>
      </c>
      <c r="D35" s="232">
        <v>89.622119870553462</v>
      </c>
      <c r="E35" s="232">
        <v>104.95619226127774</v>
      </c>
      <c r="F35" s="232">
        <v>92.808836770590574</v>
      </c>
      <c r="G35" s="232">
        <v>84.251342698887655</v>
      </c>
      <c r="H35" s="232">
        <v>84.164526156208964</v>
      </c>
      <c r="I35" s="232">
        <v>65.621131338776848</v>
      </c>
      <c r="J35" s="232">
        <v>32.55792073583774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0.14119951548832432</v>
      </c>
      <c r="C36" s="232">
        <v>9.4147955293962582E-2</v>
      </c>
      <c r="D36" s="232">
        <v>7.0419268557955661E-2</v>
      </c>
      <c r="E36" s="232">
        <v>0.11721580006319243</v>
      </c>
      <c r="F36" s="232">
        <v>0</v>
      </c>
      <c r="G36" s="232">
        <v>0.35495588223854213</v>
      </c>
      <c r="H36" s="232">
        <v>0.33108265221343913</v>
      </c>
      <c r="I36" s="232">
        <v>0.16529331253086355</v>
      </c>
      <c r="J36" s="232">
        <v>2.5408450424824736</v>
      </c>
      <c r="K36" s="232">
        <v>7.4325723606353904</v>
      </c>
      <c r="L36" s="232">
        <v>9.3189683952415123</v>
      </c>
      <c r="M36" s="232">
        <v>13.982224806273308</v>
      </c>
      <c r="N36" s="232">
        <v>14.605838088130497</v>
      </c>
      <c r="O36" s="232">
        <v>33.692382098669299</v>
      </c>
      <c r="P36" s="232">
        <v>28.201958821007764</v>
      </c>
      <c r="Q36" s="232">
        <v>39.711497488348982</v>
      </c>
      <c r="R36" s="232">
        <v>58.442304228099488</v>
      </c>
      <c r="S36" s="232">
        <v>69.598181551890093</v>
      </c>
      <c r="T36" s="232">
        <v>81.644396462826961</v>
      </c>
      <c r="U36" s="232">
        <v>102.99673806214878</v>
      </c>
      <c r="V36" s="232">
        <v>100.65217764685951</v>
      </c>
      <c r="W36" s="232">
        <v>109.88641797363411</v>
      </c>
    </row>
    <row r="37" spans="1:23" ht="12" customHeight="1" x14ac:dyDescent="0.25">
      <c r="A37" s="47" t="s">
        <v>38</v>
      </c>
      <c r="B37" s="233">
        <v>477.978237561909</v>
      </c>
      <c r="C37" s="233">
        <v>509.03716325922176</v>
      </c>
      <c r="D37" s="233">
        <v>479.16826808671033</v>
      </c>
      <c r="E37" s="233">
        <v>534.06167962725272</v>
      </c>
      <c r="F37" s="233">
        <v>569.62264435602413</v>
      </c>
      <c r="G37" s="233">
        <v>567.12932796683333</v>
      </c>
      <c r="H37" s="233">
        <v>578.42927172796067</v>
      </c>
      <c r="I37" s="233">
        <v>580.89244331370048</v>
      </c>
      <c r="J37" s="233">
        <v>609.55701094892618</v>
      </c>
      <c r="K37" s="233">
        <v>502.68975678379815</v>
      </c>
      <c r="L37" s="233">
        <v>474.657216645262</v>
      </c>
      <c r="M37" s="233">
        <v>508.45559778287765</v>
      </c>
      <c r="N37" s="233">
        <v>488.93308481522081</v>
      </c>
      <c r="O37" s="233">
        <v>494.95267651155694</v>
      </c>
      <c r="P37" s="233">
        <v>516.04143390593413</v>
      </c>
      <c r="Q37" s="233">
        <v>524.86272071337476</v>
      </c>
      <c r="R37" s="233">
        <v>525.80493638116832</v>
      </c>
      <c r="S37" s="233">
        <v>572.25941876725801</v>
      </c>
      <c r="T37" s="233">
        <v>585.73051774661735</v>
      </c>
      <c r="U37" s="233">
        <v>580.03451770080528</v>
      </c>
      <c r="V37" s="233">
        <v>556.00012242459536</v>
      </c>
      <c r="W37" s="233">
        <v>567.93647797514654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7.9652698925098218E-3</v>
      </c>
      <c r="C42" s="235">
        <f t="shared" si="5"/>
        <v>8.2513490965085007E-3</v>
      </c>
      <c r="D42" s="235">
        <f t="shared" si="5"/>
        <v>8.6137087182121576E-3</v>
      </c>
      <c r="E42" s="235">
        <f t="shared" si="5"/>
        <v>8.33374710412353E-3</v>
      </c>
      <c r="F42" s="235">
        <f t="shared" si="5"/>
        <v>8.4221457395272144E-3</v>
      </c>
      <c r="G42" s="235">
        <f t="shared" si="5"/>
        <v>8.8504390257867459E-3</v>
      </c>
      <c r="H42" s="235">
        <f t="shared" si="5"/>
        <v>8.9538113981645056E-3</v>
      </c>
      <c r="I42" s="235">
        <f t="shared" si="5"/>
        <v>9.1271268157804512E-3</v>
      </c>
      <c r="J42" s="235">
        <f t="shared" si="5"/>
        <v>1.0401025086424973E-2</v>
      </c>
      <c r="K42" s="235">
        <f t="shared" si="5"/>
        <v>1.2060867620601467E-2</v>
      </c>
      <c r="L42" s="235">
        <f t="shared" si="5"/>
        <v>1.1155630095488447E-2</v>
      </c>
      <c r="M42" s="235">
        <f t="shared" si="5"/>
        <v>1.1400785486036673E-2</v>
      </c>
      <c r="N42" s="235">
        <f t="shared" si="5"/>
        <v>1.170588835807922E-2</v>
      </c>
      <c r="O42" s="235">
        <f t="shared" si="5"/>
        <v>1.1964980394240243E-2</v>
      </c>
      <c r="P42" s="235">
        <f t="shared" si="5"/>
        <v>1.165214955687521E-2</v>
      </c>
      <c r="Q42" s="235">
        <f t="shared" si="5"/>
        <v>1.205251465059635E-2</v>
      </c>
      <c r="R42" s="235">
        <f t="shared" si="5"/>
        <v>1.2486104822997767E-2</v>
      </c>
      <c r="S42" s="235">
        <f t="shared" si="5"/>
        <v>1.237341982129826E-2</v>
      </c>
      <c r="T42" s="235">
        <f t="shared" si="5"/>
        <v>1.2565211174582225E-2</v>
      </c>
      <c r="U42" s="235">
        <f t="shared" si="5"/>
        <v>1.2989615707940043E-2</v>
      </c>
      <c r="V42" s="235">
        <f t="shared" si="5"/>
        <v>1.2666990191150583E-2</v>
      </c>
      <c r="W42" s="235">
        <f t="shared" si="5"/>
        <v>1.2381471676552116E-2</v>
      </c>
    </row>
    <row r="43" spans="1:23" ht="12" customHeight="1" x14ac:dyDescent="0.25">
      <c r="A43" s="202" t="s">
        <v>93</v>
      </c>
      <c r="B43" s="235">
        <f t="shared" ref="B43:W43" si="6">IF(B7=0,0,B7/B$5)</f>
        <v>1.3428880376952525E-2</v>
      </c>
      <c r="C43" s="235">
        <f t="shared" si="6"/>
        <v>1.3822834507753113E-2</v>
      </c>
      <c r="D43" s="235">
        <f t="shared" si="6"/>
        <v>1.3522660899849777E-2</v>
      </c>
      <c r="E43" s="235">
        <f t="shared" si="6"/>
        <v>1.2574978004598536E-2</v>
      </c>
      <c r="F43" s="235">
        <f t="shared" si="6"/>
        <v>1.2788318935113764E-2</v>
      </c>
      <c r="G43" s="235">
        <f t="shared" si="6"/>
        <v>1.3616097969428625E-2</v>
      </c>
      <c r="H43" s="235">
        <f t="shared" si="6"/>
        <v>1.3866766859211276E-2</v>
      </c>
      <c r="I43" s="235">
        <f t="shared" si="6"/>
        <v>1.3976870025787605E-2</v>
      </c>
      <c r="J43" s="235">
        <f t="shared" si="6"/>
        <v>1.4946677013813192E-2</v>
      </c>
      <c r="K43" s="235">
        <f t="shared" si="6"/>
        <v>1.5842673216734642E-2</v>
      </c>
      <c r="L43" s="235">
        <f t="shared" si="6"/>
        <v>1.3352973074740798E-2</v>
      </c>
      <c r="M43" s="235">
        <f t="shared" si="6"/>
        <v>1.3782240187585962E-2</v>
      </c>
      <c r="N43" s="235">
        <f t="shared" si="6"/>
        <v>1.5284971328848068E-2</v>
      </c>
      <c r="O43" s="235">
        <f t="shared" si="6"/>
        <v>1.6378648347530295E-2</v>
      </c>
      <c r="P43" s="235">
        <f t="shared" si="6"/>
        <v>1.5843244123565293E-2</v>
      </c>
      <c r="Q43" s="235">
        <f t="shared" si="6"/>
        <v>1.6686716352541577E-2</v>
      </c>
      <c r="R43" s="235">
        <f t="shared" si="6"/>
        <v>1.7404307947011158E-2</v>
      </c>
      <c r="S43" s="235">
        <f t="shared" si="6"/>
        <v>1.7383238719163224E-2</v>
      </c>
      <c r="T43" s="235">
        <f t="shared" si="6"/>
        <v>1.7122206331177541E-2</v>
      </c>
      <c r="U43" s="235">
        <f t="shared" si="6"/>
        <v>1.753936134975792E-2</v>
      </c>
      <c r="V43" s="235">
        <f t="shared" si="6"/>
        <v>1.7360590348278349E-2</v>
      </c>
      <c r="W43" s="235">
        <f t="shared" si="6"/>
        <v>1.6900774859491936E-2</v>
      </c>
    </row>
    <row r="44" spans="1:23" ht="12" customHeight="1" x14ac:dyDescent="0.25">
      <c r="A44" s="202" t="s">
        <v>94</v>
      </c>
      <c r="B44" s="235">
        <f t="shared" ref="B44:W44" si="7">IF(B8=0,0,B8/B$5)</f>
        <v>2.5170196374976164E-2</v>
      </c>
      <c r="C44" s="235">
        <f t="shared" si="7"/>
        <v>2.5377381471659161E-2</v>
      </c>
      <c r="D44" s="235">
        <f t="shared" si="7"/>
        <v>2.5148260579344339E-2</v>
      </c>
      <c r="E44" s="235">
        <f t="shared" si="7"/>
        <v>2.4913443972253962E-2</v>
      </c>
      <c r="F44" s="235">
        <f t="shared" si="7"/>
        <v>2.5174512849481745E-2</v>
      </c>
      <c r="G44" s="235">
        <f t="shared" si="7"/>
        <v>2.6361117553925232E-2</v>
      </c>
      <c r="H44" s="235">
        <f t="shared" si="7"/>
        <v>2.6554213113065057E-2</v>
      </c>
      <c r="I44" s="235">
        <f t="shared" si="7"/>
        <v>2.5967007877182757E-2</v>
      </c>
      <c r="J44" s="235">
        <f t="shared" si="7"/>
        <v>2.7064952936617648E-2</v>
      </c>
      <c r="K44" s="235">
        <f t="shared" si="7"/>
        <v>2.7866540278941483E-2</v>
      </c>
      <c r="L44" s="235">
        <f t="shared" si="7"/>
        <v>2.4294676731230511E-2</v>
      </c>
      <c r="M44" s="235">
        <f t="shared" si="7"/>
        <v>2.5123496573408306E-2</v>
      </c>
      <c r="N44" s="235">
        <f t="shared" si="7"/>
        <v>2.6649988308995343E-2</v>
      </c>
      <c r="O44" s="235">
        <f t="shared" si="7"/>
        <v>2.7921527765982612E-2</v>
      </c>
      <c r="P44" s="235">
        <f t="shared" si="7"/>
        <v>2.73233461988046E-2</v>
      </c>
      <c r="Q44" s="235">
        <f t="shared" si="7"/>
        <v>2.8503120482958607E-2</v>
      </c>
      <c r="R44" s="235">
        <f t="shared" si="7"/>
        <v>2.9335993114595088E-2</v>
      </c>
      <c r="S44" s="235">
        <f t="shared" si="7"/>
        <v>2.9494470839746243E-2</v>
      </c>
      <c r="T44" s="235">
        <f t="shared" si="7"/>
        <v>2.964224582382596E-2</v>
      </c>
      <c r="U44" s="235">
        <f t="shared" si="7"/>
        <v>3.0344780452445319E-2</v>
      </c>
      <c r="V44" s="235">
        <f t="shared" si="7"/>
        <v>2.9600648883345137E-2</v>
      </c>
      <c r="W44" s="235">
        <f t="shared" si="7"/>
        <v>2.8669846001881421E-2</v>
      </c>
    </row>
    <row r="45" spans="1:23" ht="12" customHeight="1" x14ac:dyDescent="0.25">
      <c r="A45" s="202" t="s">
        <v>95</v>
      </c>
      <c r="B45" s="235">
        <f t="shared" ref="B45:W45" si="8">IF(B9=0,0,B9/B$5)</f>
        <v>2.1302510801366869E-2</v>
      </c>
      <c r="C45" s="235">
        <f t="shared" si="8"/>
        <v>2.2048694534024218E-2</v>
      </c>
      <c r="D45" s="235">
        <f t="shared" si="8"/>
        <v>2.1547964327359267E-2</v>
      </c>
      <c r="E45" s="235">
        <f t="shared" si="8"/>
        <v>1.9998040050901774E-2</v>
      </c>
      <c r="F45" s="235">
        <f t="shared" si="8"/>
        <v>2.0653175555553009E-2</v>
      </c>
      <c r="G45" s="235">
        <f t="shared" si="8"/>
        <v>2.1840982380356675E-2</v>
      </c>
      <c r="H45" s="235">
        <f t="shared" si="8"/>
        <v>2.2304404441248486E-2</v>
      </c>
      <c r="I45" s="235">
        <f t="shared" si="8"/>
        <v>2.2411831319877878E-2</v>
      </c>
      <c r="J45" s="235">
        <f t="shared" si="8"/>
        <v>2.371201702124973E-2</v>
      </c>
      <c r="K45" s="235">
        <f t="shared" si="8"/>
        <v>2.4676541992608676E-2</v>
      </c>
      <c r="L45" s="235">
        <f t="shared" si="8"/>
        <v>2.0779612541409555E-2</v>
      </c>
      <c r="M45" s="235">
        <f t="shared" si="8"/>
        <v>2.1449918300014442E-2</v>
      </c>
      <c r="N45" s="235">
        <f t="shared" si="8"/>
        <v>2.4186003368446281E-2</v>
      </c>
      <c r="O45" s="235">
        <f t="shared" si="8"/>
        <v>2.6235841850232929E-2</v>
      </c>
      <c r="P45" s="235">
        <f t="shared" si="8"/>
        <v>2.531651259537579E-2</v>
      </c>
      <c r="Q45" s="235">
        <f t="shared" si="8"/>
        <v>2.6823053597292146E-2</v>
      </c>
      <c r="R45" s="235">
        <f t="shared" si="8"/>
        <v>2.7846800959475955E-2</v>
      </c>
      <c r="S45" s="235">
        <f t="shared" si="8"/>
        <v>2.7834533363330076E-2</v>
      </c>
      <c r="T45" s="235">
        <f t="shared" si="8"/>
        <v>2.7456079520734526E-2</v>
      </c>
      <c r="U45" s="235">
        <f t="shared" si="8"/>
        <v>2.818584397268975E-2</v>
      </c>
      <c r="V45" s="235">
        <f t="shared" si="8"/>
        <v>2.8195830048779569E-2</v>
      </c>
      <c r="W45" s="235">
        <f t="shared" si="8"/>
        <v>2.7510576243868236E-2</v>
      </c>
    </row>
    <row r="46" spans="1:23" ht="12" customHeight="1" x14ac:dyDescent="0.25">
      <c r="A46" s="202" t="s">
        <v>96</v>
      </c>
      <c r="B46" s="235">
        <f t="shared" ref="B46:W46" si="9">IF(B10=0,0,B10/B$5)</f>
        <v>2.2705514109816041E-2</v>
      </c>
      <c r="C46" s="235">
        <f t="shared" si="9"/>
        <v>2.1960349600145913E-2</v>
      </c>
      <c r="D46" s="235">
        <f t="shared" si="9"/>
        <v>2.1002330704840026E-2</v>
      </c>
      <c r="E46" s="235">
        <f t="shared" si="9"/>
        <v>1.943808472586182E-2</v>
      </c>
      <c r="F46" s="235">
        <f t="shared" si="9"/>
        <v>1.9300708632045395E-2</v>
      </c>
      <c r="G46" s="235">
        <f t="shared" si="9"/>
        <v>2.0012629695209821E-2</v>
      </c>
      <c r="H46" s="235">
        <f t="shared" si="9"/>
        <v>1.952001255249312E-2</v>
      </c>
      <c r="I46" s="235">
        <f t="shared" si="9"/>
        <v>1.9239351429469195E-2</v>
      </c>
      <c r="J46" s="235">
        <f t="shared" si="9"/>
        <v>2.0666735145082105E-2</v>
      </c>
      <c r="K46" s="235">
        <f t="shared" si="9"/>
        <v>2.0515761277869356E-2</v>
      </c>
      <c r="L46" s="235">
        <f t="shared" si="9"/>
        <v>2.1844935289317604E-2</v>
      </c>
      <c r="M46" s="235">
        <f t="shared" si="9"/>
        <v>2.3851623451533369E-2</v>
      </c>
      <c r="N46" s="235">
        <f t="shared" si="9"/>
        <v>2.3107437146916113E-2</v>
      </c>
      <c r="O46" s="235">
        <f t="shared" si="9"/>
        <v>2.2788171740026456E-2</v>
      </c>
      <c r="P46" s="235">
        <f t="shared" si="9"/>
        <v>2.2351608365890934E-2</v>
      </c>
      <c r="Q46" s="235">
        <f t="shared" si="9"/>
        <v>2.3787277001877379E-2</v>
      </c>
      <c r="R46" s="235">
        <f t="shared" si="9"/>
        <v>2.4095977548770599E-2</v>
      </c>
      <c r="S46" s="235">
        <f t="shared" si="9"/>
        <v>2.3869026736445143E-2</v>
      </c>
      <c r="T46" s="235">
        <f t="shared" si="9"/>
        <v>2.3557035436533563E-2</v>
      </c>
      <c r="U46" s="235">
        <f t="shared" si="9"/>
        <v>2.2899559836082283E-2</v>
      </c>
      <c r="V46" s="235">
        <f t="shared" si="9"/>
        <v>2.2454462802097321E-2</v>
      </c>
      <c r="W46" s="235">
        <f t="shared" si="9"/>
        <v>2.1769568249031909E-2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0.34061264125740642</v>
      </c>
      <c r="C47" s="236">
        <f t="shared" si="10"/>
        <v>0.3352764106273895</v>
      </c>
      <c r="D47" s="236">
        <f t="shared" si="10"/>
        <v>0.33073343302321745</v>
      </c>
      <c r="E47" s="236">
        <f t="shared" si="10"/>
        <v>0.34104646317339676</v>
      </c>
      <c r="F47" s="236">
        <f t="shared" si="10"/>
        <v>0.33821749129516143</v>
      </c>
      <c r="G47" s="236">
        <f t="shared" si="10"/>
        <v>0.33368179291578126</v>
      </c>
      <c r="H47" s="236">
        <f t="shared" si="10"/>
        <v>0.3197905489764773</v>
      </c>
      <c r="I47" s="236">
        <f t="shared" si="10"/>
        <v>0.317341677031929</v>
      </c>
      <c r="J47" s="236">
        <f t="shared" si="10"/>
        <v>0.33458190558804302</v>
      </c>
      <c r="K47" s="236">
        <f t="shared" si="10"/>
        <v>0.34180846449737523</v>
      </c>
      <c r="L47" s="236">
        <f t="shared" si="10"/>
        <v>0.36827722559129195</v>
      </c>
      <c r="M47" s="236">
        <f t="shared" si="10"/>
        <v>0.38559541191894398</v>
      </c>
      <c r="N47" s="236">
        <f t="shared" si="10"/>
        <v>0.39188215131496396</v>
      </c>
      <c r="O47" s="236">
        <f t="shared" si="10"/>
        <v>0.38860150175325842</v>
      </c>
      <c r="P47" s="236">
        <f t="shared" si="10"/>
        <v>0.37643720507626371</v>
      </c>
      <c r="Q47" s="236">
        <f t="shared" si="10"/>
        <v>0.36078563590244955</v>
      </c>
      <c r="R47" s="236">
        <f t="shared" si="10"/>
        <v>0.34689224943845903</v>
      </c>
      <c r="S47" s="236">
        <f t="shared" si="10"/>
        <v>0.33914684473854639</v>
      </c>
      <c r="T47" s="236">
        <f t="shared" si="10"/>
        <v>0.32796873246216779</v>
      </c>
      <c r="U47" s="236">
        <f t="shared" si="10"/>
        <v>0.33013699885947678</v>
      </c>
      <c r="V47" s="236">
        <f t="shared" si="10"/>
        <v>0.33141276126753755</v>
      </c>
      <c r="W47" s="236">
        <f t="shared" si="10"/>
        <v>0.33108694512214459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0.5688149871869721</v>
      </c>
      <c r="C48" s="237">
        <f t="shared" si="11"/>
        <v>0.57326298016251964</v>
      </c>
      <c r="D48" s="237">
        <f t="shared" si="11"/>
        <v>0.5794316417471771</v>
      </c>
      <c r="E48" s="237">
        <f t="shared" si="11"/>
        <v>0.57369524296886365</v>
      </c>
      <c r="F48" s="237">
        <f t="shared" si="11"/>
        <v>0.57544364699311745</v>
      </c>
      <c r="G48" s="237">
        <f t="shared" si="11"/>
        <v>0.57563694045951164</v>
      </c>
      <c r="H48" s="237">
        <f t="shared" si="11"/>
        <v>0.58901024265934032</v>
      </c>
      <c r="I48" s="237">
        <f t="shared" si="11"/>
        <v>0.59193613549997315</v>
      </c>
      <c r="J48" s="237">
        <f t="shared" si="11"/>
        <v>0.5686266872087693</v>
      </c>
      <c r="K48" s="237">
        <f t="shared" si="11"/>
        <v>0.55722915111586924</v>
      </c>
      <c r="L48" s="237">
        <f t="shared" si="11"/>
        <v>0.54029494667652112</v>
      </c>
      <c r="M48" s="237">
        <f t="shared" si="11"/>
        <v>0.51879652408247723</v>
      </c>
      <c r="N48" s="237">
        <f t="shared" si="11"/>
        <v>0.5071835601737511</v>
      </c>
      <c r="O48" s="237">
        <f t="shared" si="11"/>
        <v>0.50610932814872911</v>
      </c>
      <c r="P48" s="237">
        <f t="shared" si="11"/>
        <v>0.52107593408322439</v>
      </c>
      <c r="Q48" s="237">
        <f t="shared" si="11"/>
        <v>0.5313616820122844</v>
      </c>
      <c r="R48" s="237">
        <f t="shared" si="11"/>
        <v>0.54193856616869041</v>
      </c>
      <c r="S48" s="237">
        <f t="shared" si="11"/>
        <v>0.54989846578147061</v>
      </c>
      <c r="T48" s="237">
        <f t="shared" si="11"/>
        <v>0.56168848925097847</v>
      </c>
      <c r="U48" s="237">
        <f t="shared" si="11"/>
        <v>0.55790383982160796</v>
      </c>
      <c r="V48" s="237">
        <f t="shared" si="11"/>
        <v>0.55830871645881153</v>
      </c>
      <c r="W48" s="237">
        <f t="shared" si="11"/>
        <v>0.56168081784702983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BG: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1494.775942795146</v>
      </c>
      <c r="C5" s="225">
        <f t="shared" si="0"/>
        <v>1501.0550280665921</v>
      </c>
      <c r="D5" s="225">
        <f t="shared" si="0"/>
        <v>1407.3481162568714</v>
      </c>
      <c r="E5" s="225">
        <f t="shared" si="0"/>
        <v>1506.8497993100223</v>
      </c>
      <c r="F5" s="225">
        <f t="shared" si="0"/>
        <v>1541.6537842914265</v>
      </c>
      <c r="G5" s="225">
        <f t="shared" si="0"/>
        <v>1551.5863968014069</v>
      </c>
      <c r="H5" s="225">
        <f t="shared" si="0"/>
        <v>1564.9813349761953</v>
      </c>
      <c r="I5" s="225">
        <f t="shared" si="0"/>
        <v>1642.2662486972326</v>
      </c>
      <c r="J5" s="225">
        <f t="shared" si="0"/>
        <v>1559.1311976606084</v>
      </c>
      <c r="K5" s="225">
        <f t="shared" si="0"/>
        <v>1157.041101548004</v>
      </c>
      <c r="L5" s="225">
        <f t="shared" si="0"/>
        <v>1230.7894140778908</v>
      </c>
      <c r="M5" s="225">
        <f t="shared" si="0"/>
        <v>1310.1999917043156</v>
      </c>
      <c r="N5" s="225">
        <f t="shared" si="0"/>
        <v>1247.2058125197741</v>
      </c>
      <c r="O5" s="225">
        <f t="shared" si="0"/>
        <v>1253.7013768763591</v>
      </c>
      <c r="P5" s="225">
        <f t="shared" si="0"/>
        <v>1270.7159483450905</v>
      </c>
      <c r="Q5" s="225">
        <f t="shared" si="0"/>
        <v>1326.1073913504956</v>
      </c>
      <c r="R5" s="225">
        <f t="shared" si="0"/>
        <v>1307.5636867914736</v>
      </c>
      <c r="S5" s="225">
        <f t="shared" si="0"/>
        <v>1350.5753039082817</v>
      </c>
      <c r="T5" s="225">
        <f t="shared" si="0"/>
        <v>1312.0975519921726</v>
      </c>
      <c r="U5" s="225">
        <f t="shared" si="0"/>
        <v>1285.9226518849209</v>
      </c>
      <c r="V5" s="225">
        <f t="shared" si="0"/>
        <v>1267.6902022584309</v>
      </c>
      <c r="W5" s="225">
        <f t="shared" si="0"/>
        <v>1347.9029505136434</v>
      </c>
    </row>
    <row r="6" spans="1:23" ht="12" customHeight="1" x14ac:dyDescent="0.25">
      <c r="A6" s="202" t="s">
        <v>92</v>
      </c>
      <c r="B6" s="226">
        <v>11.818600463122358</v>
      </c>
      <c r="C6" s="226">
        <v>12.319427971562115</v>
      </c>
      <c r="D6" s="226">
        <v>12.100117175339093</v>
      </c>
      <c r="E6" s="226">
        <v>12.564517522802106</v>
      </c>
      <c r="F6" s="226">
        <v>12.867144782987545</v>
      </c>
      <c r="G6" s="226">
        <v>13.490866541147241</v>
      </c>
      <c r="H6" s="226">
        <v>13.793878959038217</v>
      </c>
      <c r="I6" s="226">
        <v>14.628098758401874</v>
      </c>
      <c r="J6" s="226">
        <v>15.340973916166838</v>
      </c>
      <c r="K6" s="226">
        <v>12.750019948420254</v>
      </c>
      <c r="L6" s="226">
        <v>12.31708114103262</v>
      </c>
      <c r="M6" s="226">
        <v>13.324932926854961</v>
      </c>
      <c r="N6" s="226">
        <v>12.994217145464122</v>
      </c>
      <c r="O6" s="226">
        <v>13.41950009137059</v>
      </c>
      <c r="P6" s="226">
        <v>13.218147267369082</v>
      </c>
      <c r="Q6" s="226">
        <v>14.186990663717651</v>
      </c>
      <c r="R6" s="226">
        <v>14.378101105724063</v>
      </c>
      <c r="S6" s="226">
        <v>14.833725737830459</v>
      </c>
      <c r="T6" s="226">
        <v>14.950016078188813</v>
      </c>
      <c r="U6" s="226">
        <v>15.112808440228692</v>
      </c>
      <c r="V6" s="226">
        <v>14.553129689157537</v>
      </c>
      <c r="W6" s="226">
        <v>15.209791142525305</v>
      </c>
    </row>
    <row r="7" spans="1:23" ht="12" customHeight="1" x14ac:dyDescent="0.25">
      <c r="A7" s="202" t="s">
        <v>93</v>
      </c>
      <c r="B7" s="226">
        <v>5.1146465677545159</v>
      </c>
      <c r="C7" s="226">
        <v>5.2833315785863846</v>
      </c>
      <c r="D7" s="226">
        <v>4.8713929336203625</v>
      </c>
      <c r="E7" s="226">
        <v>4.8678327859635848</v>
      </c>
      <c r="F7" s="226">
        <v>5.016301166338315</v>
      </c>
      <c r="G7" s="226">
        <v>5.3265860409329093</v>
      </c>
      <c r="H7" s="226">
        <v>5.4682187295572833</v>
      </c>
      <c r="I7" s="226">
        <v>5.7451838850092338</v>
      </c>
      <c r="J7" s="226">
        <v>5.6173197577870937</v>
      </c>
      <c r="K7" s="226">
        <v>4.3342660025727682</v>
      </c>
      <c r="L7" s="226">
        <v>3.8242620632918785</v>
      </c>
      <c r="M7" s="226">
        <v>4.1677847886616926</v>
      </c>
      <c r="N7" s="226">
        <v>4.390912493536594</v>
      </c>
      <c r="O7" s="226">
        <v>4.7435065398725937</v>
      </c>
      <c r="P7" s="226">
        <v>4.6536225503881408</v>
      </c>
      <c r="Q7" s="226">
        <v>5.1403107604948746</v>
      </c>
      <c r="R7" s="226">
        <v>5.2418956913670787</v>
      </c>
      <c r="S7" s="226">
        <v>5.4651981253495139</v>
      </c>
      <c r="T7" s="226">
        <v>5.3395639810542672</v>
      </c>
      <c r="U7" s="226">
        <v>5.3522004644688028</v>
      </c>
      <c r="V7" s="226">
        <v>5.2313182493729045</v>
      </c>
      <c r="W7" s="226">
        <v>5.4388143317420061</v>
      </c>
    </row>
    <row r="8" spans="1:23" ht="12" customHeight="1" x14ac:dyDescent="0.25">
      <c r="A8" s="202" t="s">
        <v>94</v>
      </c>
      <c r="B8" s="226">
        <v>46.016809930420365</v>
      </c>
      <c r="C8" s="226">
        <v>47.145132513842654</v>
      </c>
      <c r="D8" s="226">
        <v>43.943567121967746</v>
      </c>
      <c r="E8" s="226">
        <v>46.083230820805106</v>
      </c>
      <c r="F8" s="226">
        <v>48.181877440836473</v>
      </c>
      <c r="G8" s="226">
        <v>50.61702977704266</v>
      </c>
      <c r="H8" s="226">
        <v>51.804326343192372</v>
      </c>
      <c r="I8" s="226">
        <v>53.121835419767841</v>
      </c>
      <c r="J8" s="226">
        <v>52.393041207611901</v>
      </c>
      <c r="K8" s="226">
        <v>40.265923061660672</v>
      </c>
      <c r="L8" s="226">
        <v>36.579491987364662</v>
      </c>
      <c r="M8" s="226">
        <v>40.060064703347599</v>
      </c>
      <c r="N8" s="226">
        <v>40.459575081739452</v>
      </c>
      <c r="O8" s="226">
        <v>42.766764433193408</v>
      </c>
      <c r="P8" s="226">
        <v>42.502422351865349</v>
      </c>
      <c r="Q8" s="226">
        <v>46.26328206388753</v>
      </c>
      <c r="R8" s="226">
        <v>46.795110093691171</v>
      </c>
      <c r="S8" s="226">
        <v>49.210455111674818</v>
      </c>
      <c r="T8" s="226">
        <v>49.121165613764511</v>
      </c>
      <c r="U8" s="226">
        <v>49.266446872237466</v>
      </c>
      <c r="V8" s="226">
        <v>47.559556278278883</v>
      </c>
      <c r="W8" s="226">
        <v>49.248959205615918</v>
      </c>
    </row>
    <row r="9" spans="1:23" ht="12" customHeight="1" x14ac:dyDescent="0.25">
      <c r="A9" s="202" t="s">
        <v>95</v>
      </c>
      <c r="B9" s="226">
        <v>31.392384726233907</v>
      </c>
      <c r="C9" s="226">
        <v>32.698160773062654</v>
      </c>
      <c r="D9" s="226">
        <v>30.063213501115047</v>
      </c>
      <c r="E9" s="226">
        <v>30.010104258034403</v>
      </c>
      <c r="F9" s="226">
        <v>31.433902272136542</v>
      </c>
      <c r="G9" s="226">
        <v>33.077261786143026</v>
      </c>
      <c r="H9" s="226">
        <v>34.117097909666107</v>
      </c>
      <c r="I9" s="226">
        <v>35.745701749654849</v>
      </c>
      <c r="J9" s="226">
        <v>34.493934893824601</v>
      </c>
      <c r="K9" s="226">
        <v>26.27396812391888</v>
      </c>
      <c r="L9" s="226">
        <v>23.02492578783027</v>
      </c>
      <c r="M9" s="226">
        <v>25.028843216925882</v>
      </c>
      <c r="N9" s="226">
        <v>26.845108182438672</v>
      </c>
      <c r="O9" s="226">
        <v>29.325543301226443</v>
      </c>
      <c r="P9" s="226">
        <v>28.747181685290297</v>
      </c>
      <c r="Q9" s="226">
        <v>31.972341861215529</v>
      </c>
      <c r="R9" s="226">
        <v>32.438249898167385</v>
      </c>
      <c r="S9" s="226">
        <v>33.939430904670836</v>
      </c>
      <c r="T9" s="226">
        <v>33.279813198468261</v>
      </c>
      <c r="U9" s="226">
        <v>33.42323298270815</v>
      </c>
      <c r="V9" s="226">
        <v>33.054733785273513</v>
      </c>
      <c r="W9" s="226">
        <v>34.568016311325287</v>
      </c>
    </row>
    <row r="10" spans="1:23" ht="12" customHeight="1" x14ac:dyDescent="0.25">
      <c r="A10" s="36" t="s">
        <v>96</v>
      </c>
      <c r="B10" s="227">
        <f t="shared" ref="B10:W10" si="1">SUM(B11:B15)</f>
        <v>48.81466531908606</v>
      </c>
      <c r="C10" s="227">
        <f t="shared" si="1"/>
        <v>47.730886312236805</v>
      </c>
      <c r="D10" s="227">
        <f t="shared" si="1"/>
        <v>43.36396068363193</v>
      </c>
      <c r="E10" s="227">
        <f t="shared" si="1"/>
        <v>43.324096899753414</v>
      </c>
      <c r="F10" s="227">
        <f t="shared" si="1"/>
        <v>43.747930250744993</v>
      </c>
      <c r="G10" s="227">
        <f t="shared" si="1"/>
        <v>45.225617893469078</v>
      </c>
      <c r="H10" s="227">
        <f t="shared" si="1"/>
        <v>44.644564793944753</v>
      </c>
      <c r="I10" s="227">
        <f t="shared" si="1"/>
        <v>45.94589040702445</v>
      </c>
      <c r="J10" s="227">
        <f t="shared" si="1"/>
        <v>45.72926130479356</v>
      </c>
      <c r="K10" s="227">
        <f t="shared" si="1"/>
        <v>33.585878799781653</v>
      </c>
      <c r="L10" s="227">
        <f t="shared" si="1"/>
        <v>36.36820327808389</v>
      </c>
      <c r="M10" s="227">
        <f t="shared" si="1"/>
        <v>41.776609123624837</v>
      </c>
      <c r="N10" s="227">
        <f t="shared" si="1"/>
        <v>38.807458129470248</v>
      </c>
      <c r="O10" s="227">
        <f t="shared" si="1"/>
        <v>38.813664643955612</v>
      </c>
      <c r="P10" s="227">
        <f t="shared" si="1"/>
        <v>38.573016873536972</v>
      </c>
      <c r="Q10" s="227">
        <f t="shared" si="1"/>
        <v>42.715006506247107</v>
      </c>
      <c r="R10" s="227">
        <f t="shared" si="1"/>
        <v>42.473953055856811</v>
      </c>
      <c r="S10" s="227">
        <f t="shared" si="1"/>
        <v>43.924569299233617</v>
      </c>
      <c r="T10" s="227">
        <f t="shared" si="1"/>
        <v>43.179964247706437</v>
      </c>
      <c r="U10" s="227">
        <f t="shared" si="1"/>
        <v>41.387120703294933</v>
      </c>
      <c r="V10" s="227">
        <f t="shared" si="1"/>
        <v>39.890361925860788</v>
      </c>
      <c r="W10" s="227">
        <f t="shared" si="1"/>
        <v>41.236186749668214</v>
      </c>
    </row>
    <row r="11" spans="1:23" ht="12" customHeight="1" x14ac:dyDescent="0.25">
      <c r="A11" s="37" t="s">
        <v>83</v>
      </c>
      <c r="B11" s="228">
        <v>4.3916316157681274</v>
      </c>
      <c r="C11" s="228">
        <v>3.6349647450979066</v>
      </c>
      <c r="D11" s="228">
        <v>3.1813258431331519</v>
      </c>
      <c r="E11" s="228">
        <v>2.8317047393474071</v>
      </c>
      <c r="F11" s="228">
        <v>2.6700504030495025</v>
      </c>
      <c r="G11" s="228">
        <v>2.2695320831106298</v>
      </c>
      <c r="H11" s="228">
        <v>1.96845318752524</v>
      </c>
      <c r="I11" s="228">
        <v>1.1353259404541061</v>
      </c>
      <c r="J11" s="228">
        <v>0.79389456932496316</v>
      </c>
      <c r="K11" s="228">
        <v>0.52195964128627348</v>
      </c>
      <c r="L11" s="228">
        <v>0.34159251152778164</v>
      </c>
      <c r="M11" s="228">
        <v>0.32049482335250196</v>
      </c>
      <c r="N11" s="228">
        <v>0.38216085857632881</v>
      </c>
      <c r="O11" s="228">
        <v>0.32620881338946522</v>
      </c>
      <c r="P11" s="228">
        <v>0.39721233183633242</v>
      </c>
      <c r="Q11" s="228">
        <v>0.47994920455250639</v>
      </c>
      <c r="R11" s="228">
        <v>0.34019040039266657</v>
      </c>
      <c r="S11" s="228">
        <v>0.43968422980837685</v>
      </c>
      <c r="T11" s="228">
        <v>0.42349481281869844</v>
      </c>
      <c r="U11" s="228">
        <v>0.42972420961644703</v>
      </c>
      <c r="V11" s="228">
        <v>0.41582275889019243</v>
      </c>
      <c r="W11" s="228">
        <v>0.4211142154919586</v>
      </c>
    </row>
    <row r="12" spans="1:23" ht="12" customHeight="1" x14ac:dyDescent="0.25">
      <c r="A12" s="37" t="s">
        <v>72</v>
      </c>
      <c r="B12" s="228">
        <v>32.226865059613054</v>
      </c>
      <c r="C12" s="228">
        <v>30.386612440768516</v>
      </c>
      <c r="D12" s="228">
        <v>26.937663564186188</v>
      </c>
      <c r="E12" s="228">
        <v>26.74725652254552</v>
      </c>
      <c r="F12" s="228">
        <v>25.864804488078558</v>
      </c>
      <c r="G12" s="228">
        <v>27.29788751816346</v>
      </c>
      <c r="H12" s="228">
        <v>27.295664527954965</v>
      </c>
      <c r="I12" s="228">
        <v>28.234381960814702</v>
      </c>
      <c r="J12" s="228">
        <v>25.670396264149751</v>
      </c>
      <c r="K12" s="228">
        <v>15.932012299870722</v>
      </c>
      <c r="L12" s="228">
        <v>20.685532028643355</v>
      </c>
      <c r="M12" s="228">
        <v>24.51276111046203</v>
      </c>
      <c r="N12" s="228">
        <v>21.57640762627598</v>
      </c>
      <c r="O12" s="228">
        <v>21.194931278876979</v>
      </c>
      <c r="P12" s="228">
        <v>20.823867049699555</v>
      </c>
      <c r="Q12" s="228">
        <v>24.554239837633752</v>
      </c>
      <c r="R12" s="228">
        <v>23.854002368968953</v>
      </c>
      <c r="S12" s="228">
        <v>24.514071361785867</v>
      </c>
      <c r="T12" s="228">
        <v>23.196896330183655</v>
      </c>
      <c r="U12" s="228">
        <v>20.656345833521961</v>
      </c>
      <c r="V12" s="228">
        <v>20.68249198805886</v>
      </c>
      <c r="W12" s="228">
        <v>22.378279918865623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12.196168643704876</v>
      </c>
      <c r="C15" s="229">
        <v>13.709309126370385</v>
      </c>
      <c r="D15" s="229">
        <v>13.244971276312588</v>
      </c>
      <c r="E15" s="229">
        <v>13.745135637860489</v>
      </c>
      <c r="F15" s="229">
        <v>15.213075359616933</v>
      </c>
      <c r="G15" s="229">
        <v>15.658198292194989</v>
      </c>
      <c r="H15" s="229">
        <v>15.380447078464549</v>
      </c>
      <c r="I15" s="229">
        <v>16.576182505755643</v>
      </c>
      <c r="J15" s="229">
        <v>19.264970471318847</v>
      </c>
      <c r="K15" s="229">
        <v>17.13190685862466</v>
      </c>
      <c r="L15" s="229">
        <v>15.341078737912753</v>
      </c>
      <c r="M15" s="229">
        <v>16.943353189810306</v>
      </c>
      <c r="N15" s="229">
        <v>16.848889644617941</v>
      </c>
      <c r="O15" s="229">
        <v>17.292524551689169</v>
      </c>
      <c r="P15" s="229">
        <v>17.351937492001085</v>
      </c>
      <c r="Q15" s="229">
        <v>17.680817464060844</v>
      </c>
      <c r="R15" s="229">
        <v>18.27976028649519</v>
      </c>
      <c r="S15" s="229">
        <v>18.970813707639373</v>
      </c>
      <c r="T15" s="229">
        <v>19.559573104704086</v>
      </c>
      <c r="U15" s="229">
        <v>20.301050660156527</v>
      </c>
      <c r="V15" s="229">
        <v>18.79204717891173</v>
      </c>
      <c r="W15" s="229">
        <v>18.436792615310633</v>
      </c>
    </row>
    <row r="16" spans="1:23" ht="12" customHeight="1" x14ac:dyDescent="0.25">
      <c r="A16" s="39" t="s">
        <v>98</v>
      </c>
      <c r="B16" s="230">
        <f t="shared" ref="B16:W16" si="2">SUM(B17:B26)</f>
        <v>616.52732578453538</v>
      </c>
      <c r="C16" s="230">
        <f t="shared" si="2"/>
        <v>612.92272811757971</v>
      </c>
      <c r="D16" s="230">
        <f t="shared" si="2"/>
        <v>558.32832908735998</v>
      </c>
      <c r="E16" s="230">
        <f t="shared" si="2"/>
        <v>617.70685297335012</v>
      </c>
      <c r="F16" s="230">
        <f t="shared" si="2"/>
        <v>624.84924306128232</v>
      </c>
      <c r="G16" s="230">
        <f t="shared" si="2"/>
        <v>622.8313826315175</v>
      </c>
      <c r="H16" s="230">
        <f t="shared" si="2"/>
        <v>600.02253497477034</v>
      </c>
      <c r="I16" s="230">
        <f t="shared" si="2"/>
        <v>623.07610994679499</v>
      </c>
      <c r="J16" s="230">
        <f t="shared" si="2"/>
        <v>602.47302829347109</v>
      </c>
      <c r="K16" s="230">
        <f t="shared" si="2"/>
        <v>440.92835802099648</v>
      </c>
      <c r="L16" s="230">
        <f t="shared" si="2"/>
        <v>500.0153504234616</v>
      </c>
      <c r="M16" s="230">
        <f t="shared" si="2"/>
        <v>562.64461733252915</v>
      </c>
      <c r="N16" s="230">
        <f t="shared" si="2"/>
        <v>540.37108025846942</v>
      </c>
      <c r="O16" s="230">
        <f t="shared" si="2"/>
        <v>536.39046564434125</v>
      </c>
      <c r="P16" s="230">
        <f t="shared" si="2"/>
        <v>530.15126107917081</v>
      </c>
      <c r="Q16" s="230">
        <f t="shared" si="2"/>
        <v>536.63541392678599</v>
      </c>
      <c r="R16" s="230">
        <f t="shared" si="2"/>
        <v>511.20572615885919</v>
      </c>
      <c r="S16" s="230">
        <f t="shared" si="2"/>
        <v>511.96899724490652</v>
      </c>
      <c r="T16" s="230">
        <f t="shared" si="2"/>
        <v>469.37917075450889</v>
      </c>
      <c r="U16" s="230">
        <f t="shared" si="2"/>
        <v>461.71539613352928</v>
      </c>
      <c r="V16" s="230">
        <f t="shared" si="2"/>
        <v>455.30048057269494</v>
      </c>
      <c r="W16" s="230">
        <f t="shared" si="2"/>
        <v>485.43914081387425</v>
      </c>
    </row>
    <row r="17" spans="1:23" ht="12" customHeight="1" x14ac:dyDescent="0.25">
      <c r="A17" s="46" t="s">
        <v>30</v>
      </c>
      <c r="B17" s="231">
        <v>42.52389952321289</v>
      </c>
      <c r="C17" s="231">
        <v>43.333622124900323</v>
      </c>
      <c r="D17" s="231">
        <v>55.138533310124345</v>
      </c>
      <c r="E17" s="231">
        <v>31.674715366661321</v>
      </c>
      <c r="F17" s="231">
        <v>30.628533064243818</v>
      </c>
      <c r="G17" s="231">
        <v>29.314746784033659</v>
      </c>
      <c r="H17" s="231">
        <v>30.70304757855482</v>
      </c>
      <c r="I17" s="231">
        <v>29.451206001724028</v>
      </c>
      <c r="J17" s="231">
        <v>22.095292415781916</v>
      </c>
      <c r="K17" s="231">
        <v>12.2245458825826</v>
      </c>
      <c r="L17" s="231">
        <v>18.205587735869518</v>
      </c>
      <c r="M17" s="231">
        <v>18.934750468924271</v>
      </c>
      <c r="N17" s="231">
        <v>18.287719038403765</v>
      </c>
      <c r="O17" s="231">
        <v>18.689168000843299</v>
      </c>
      <c r="P17" s="231">
        <v>20.831789282857308</v>
      </c>
      <c r="Q17" s="231">
        <v>25.993684299461993</v>
      </c>
      <c r="R17" s="231">
        <v>26.360154529256512</v>
      </c>
      <c r="S17" s="231">
        <v>33.905953206490096</v>
      </c>
      <c r="T17" s="231">
        <v>42.866738252272611</v>
      </c>
      <c r="U17" s="231">
        <v>33.005489221897967</v>
      </c>
      <c r="V17" s="231">
        <v>34.865759621204589</v>
      </c>
      <c r="W17" s="231">
        <v>44.700252526188571</v>
      </c>
    </row>
    <row r="18" spans="1:23" ht="12" customHeight="1" x14ac:dyDescent="0.25">
      <c r="A18" s="46" t="s">
        <v>32</v>
      </c>
      <c r="B18" s="231">
        <v>53.823336342748973</v>
      </c>
      <c r="C18" s="231">
        <v>55.210884106685917</v>
      </c>
      <c r="D18" s="231">
        <v>41.373447005842159</v>
      </c>
      <c r="E18" s="231">
        <v>63.950590806691686</v>
      </c>
      <c r="F18" s="231">
        <v>64.439471397148822</v>
      </c>
      <c r="G18" s="231">
        <v>64.491381731516171</v>
      </c>
      <c r="H18" s="231">
        <v>66.794448578945946</v>
      </c>
      <c r="I18" s="231">
        <v>91.970958079619407</v>
      </c>
      <c r="J18" s="231">
        <v>79.670453957628638</v>
      </c>
      <c r="K18" s="231">
        <v>24.27250565390926</v>
      </c>
      <c r="L18" s="231">
        <v>2.0083291462528083</v>
      </c>
      <c r="M18" s="231">
        <v>1.999200203453682</v>
      </c>
      <c r="N18" s="231">
        <v>0</v>
      </c>
      <c r="O18" s="231">
        <v>6.0567155461872924</v>
      </c>
      <c r="P18" s="231">
        <v>6.0882564040832916</v>
      </c>
      <c r="Q18" s="231">
        <v>7.4936437798949296</v>
      </c>
      <c r="R18" s="231">
        <v>19.976829901546935</v>
      </c>
      <c r="S18" s="231">
        <v>25.406846671523105</v>
      </c>
      <c r="T18" s="231">
        <v>17.201415449055464</v>
      </c>
      <c r="U18" s="231">
        <v>23.061922641956119</v>
      </c>
      <c r="V18" s="231">
        <v>33.387020573823662</v>
      </c>
      <c r="W18" s="231">
        <v>34.606307750891027</v>
      </c>
    </row>
    <row r="19" spans="1:23" ht="12" customHeight="1" x14ac:dyDescent="0.25">
      <c r="A19" s="46" t="s">
        <v>33</v>
      </c>
      <c r="B19" s="231">
        <v>0.57198601739075172</v>
      </c>
      <c r="C19" s="231">
        <v>1.1952139592633162</v>
      </c>
      <c r="D19" s="231">
        <v>1.5765255065539026</v>
      </c>
      <c r="E19" s="231">
        <v>1.3868016200279616</v>
      </c>
      <c r="F19" s="231">
        <v>2.7748562277489537</v>
      </c>
      <c r="G19" s="231">
        <v>3.2097551254741323</v>
      </c>
      <c r="H19" s="231">
        <v>2.9782538895184785</v>
      </c>
      <c r="I19" s="231">
        <v>2.1871369251559858</v>
      </c>
      <c r="J19" s="231">
        <v>3.3301475723333991</v>
      </c>
      <c r="K19" s="231">
        <v>3.2450391791840674</v>
      </c>
      <c r="L19" s="231">
        <v>2.5422508289642067</v>
      </c>
      <c r="M19" s="231">
        <v>2.9464509509965939</v>
      </c>
      <c r="N19" s="231">
        <v>1.6453300730215985</v>
      </c>
      <c r="O19" s="231">
        <v>1.2536493388044323</v>
      </c>
      <c r="P19" s="231">
        <v>1.2646418772086556</v>
      </c>
      <c r="Q19" s="231">
        <v>1.2812455559410589</v>
      </c>
      <c r="R19" s="231">
        <v>2.1935428388960196</v>
      </c>
      <c r="S19" s="231">
        <v>3.0838652011940457</v>
      </c>
      <c r="T19" s="231">
        <v>2.6305567413647406</v>
      </c>
      <c r="U19" s="231">
        <v>2.6115831664701621</v>
      </c>
      <c r="V19" s="231">
        <v>2.4966695412760704</v>
      </c>
      <c r="W19" s="231">
        <v>2.6674529664154902</v>
      </c>
    </row>
    <row r="20" spans="1:23" ht="12" customHeight="1" x14ac:dyDescent="0.25">
      <c r="A20" s="46" t="s">
        <v>83</v>
      </c>
      <c r="B20" s="231">
        <v>20.893181026656357</v>
      </c>
      <c r="C20" s="231">
        <v>19.91109686245947</v>
      </c>
      <c r="D20" s="231">
        <v>17.955199823874398</v>
      </c>
      <c r="E20" s="231">
        <v>17.080454068532891</v>
      </c>
      <c r="F20" s="231">
        <v>16.247110766061478</v>
      </c>
      <c r="G20" s="231">
        <v>13.284615661498384</v>
      </c>
      <c r="H20" s="231">
        <v>10.885720825622462</v>
      </c>
      <c r="I20" s="231">
        <v>8.6346536025112322</v>
      </c>
      <c r="J20" s="231">
        <v>4.8486775132183757</v>
      </c>
      <c r="K20" s="231">
        <v>4.4259566271185689</v>
      </c>
      <c r="L20" s="231">
        <v>3.0911013871615003</v>
      </c>
      <c r="M20" s="231">
        <v>3.0771823861848731</v>
      </c>
      <c r="N20" s="231">
        <v>3.3301727377379438</v>
      </c>
      <c r="O20" s="231">
        <v>2.9420415131949342</v>
      </c>
      <c r="P20" s="231">
        <v>4.0958580487236107</v>
      </c>
      <c r="Q20" s="231">
        <v>4.6245576651930085</v>
      </c>
      <c r="R20" s="231">
        <v>4.1918122569311489</v>
      </c>
      <c r="S20" s="231">
        <v>4.8578154717727351</v>
      </c>
      <c r="T20" s="231">
        <v>4.3001104390993055</v>
      </c>
      <c r="U20" s="231">
        <v>4.504362251717545</v>
      </c>
      <c r="V20" s="231">
        <v>4.1790982024039387</v>
      </c>
      <c r="W20" s="231">
        <v>4.1444615876816888</v>
      </c>
    </row>
    <row r="21" spans="1:23" ht="12" customHeight="1" x14ac:dyDescent="0.25">
      <c r="A21" s="46" t="s">
        <v>70</v>
      </c>
      <c r="B21" s="231">
        <v>108.27898643219108</v>
      </c>
      <c r="C21" s="231">
        <v>85.66758564400709</v>
      </c>
      <c r="D21" s="231">
        <v>89.497917252457526</v>
      </c>
      <c r="E21" s="231">
        <v>52.254689832513932</v>
      </c>
      <c r="F21" s="231">
        <v>51.814593136407922</v>
      </c>
      <c r="G21" s="231">
        <v>48.501191212034414</v>
      </c>
      <c r="H21" s="231">
        <v>41.301157297016879</v>
      </c>
      <c r="I21" s="231">
        <v>41.500522311676477</v>
      </c>
      <c r="J21" s="231">
        <v>28.577903946898296</v>
      </c>
      <c r="K21" s="231">
        <v>17.350134474276643</v>
      </c>
      <c r="L21" s="231">
        <v>13.319431411313666</v>
      </c>
      <c r="M21" s="231">
        <v>11.266057514382851</v>
      </c>
      <c r="N21" s="231">
        <v>7.2641518512819454</v>
      </c>
      <c r="O21" s="231">
        <v>3.6838760133999982</v>
      </c>
      <c r="P21" s="231">
        <v>4.1210289453797184</v>
      </c>
      <c r="Q21" s="231">
        <v>2.1823138453165618</v>
      </c>
      <c r="R21" s="231">
        <v>1.5453760842592583</v>
      </c>
      <c r="S21" s="231">
        <v>1.2918671367460488</v>
      </c>
      <c r="T21" s="231">
        <v>1.1348448270909575</v>
      </c>
      <c r="U21" s="231">
        <v>1.1741039536641127</v>
      </c>
      <c r="V21" s="231">
        <v>1.1476380452751698</v>
      </c>
      <c r="W21" s="231">
        <v>2.3023915517350195</v>
      </c>
    </row>
    <row r="22" spans="1:23" ht="12" customHeight="1" x14ac:dyDescent="0.25">
      <c r="A22" s="46" t="s">
        <v>34</v>
      </c>
      <c r="B22" s="231">
        <v>28.820870435800384</v>
      </c>
      <c r="C22" s="231">
        <v>42.439468930177064</v>
      </c>
      <c r="D22" s="231">
        <v>28.512465009226091</v>
      </c>
      <c r="E22" s="231">
        <v>109.67560245140147</v>
      </c>
      <c r="F22" s="231">
        <v>91.913908921149954</v>
      </c>
      <c r="G22" s="231">
        <v>57.624101499007352</v>
      </c>
      <c r="H22" s="231">
        <v>42.731494792169656</v>
      </c>
      <c r="I22" s="231">
        <v>49.623796096471786</v>
      </c>
      <c r="J22" s="231">
        <v>18.343788331907739</v>
      </c>
      <c r="K22" s="231">
        <v>1.0279674044414691</v>
      </c>
      <c r="L22" s="231">
        <v>1.8900010925728419</v>
      </c>
      <c r="M22" s="231">
        <v>0.82267666718277555</v>
      </c>
      <c r="N22" s="231">
        <v>1.0167098778586561</v>
      </c>
      <c r="O22" s="231">
        <v>1.0642081813253224</v>
      </c>
      <c r="P22" s="231">
        <v>0.99444673536028982</v>
      </c>
      <c r="Q22" s="231">
        <v>0.76841618330999206</v>
      </c>
      <c r="R22" s="231">
        <v>0.81099710816955684</v>
      </c>
      <c r="S22" s="231">
        <v>67.349261711471939</v>
      </c>
      <c r="T22" s="231">
        <v>123.16191975841841</v>
      </c>
      <c r="U22" s="231">
        <v>123.99146024620818</v>
      </c>
      <c r="V22" s="231">
        <v>95.776781569053369</v>
      </c>
      <c r="W22" s="231">
        <v>110.49778689681142</v>
      </c>
    </row>
    <row r="23" spans="1:23" ht="12" customHeight="1" x14ac:dyDescent="0.25">
      <c r="A23" s="46" t="s">
        <v>72</v>
      </c>
      <c r="B23" s="231">
        <v>183.14219555513711</v>
      </c>
      <c r="C23" s="231">
        <v>151.59143280916413</v>
      </c>
      <c r="D23" s="231">
        <v>120.88711223439857</v>
      </c>
      <c r="E23" s="231">
        <v>116.96770997942683</v>
      </c>
      <c r="F23" s="231">
        <v>128.69389439726527</v>
      </c>
      <c r="G23" s="231">
        <v>147.7411693132571</v>
      </c>
      <c r="H23" s="231">
        <v>152.03212575713394</v>
      </c>
      <c r="I23" s="231">
        <v>154.40483614579267</v>
      </c>
      <c r="J23" s="231">
        <v>144.12508818274054</v>
      </c>
      <c r="K23" s="231">
        <v>92.093745034906888</v>
      </c>
      <c r="L23" s="231">
        <v>110.53456731186488</v>
      </c>
      <c r="M23" s="231">
        <v>136.89526649822267</v>
      </c>
      <c r="N23" s="231">
        <v>122.57961589029151</v>
      </c>
      <c r="O23" s="231">
        <v>127.55537321343925</v>
      </c>
      <c r="P23" s="231">
        <v>119.87291239002685</v>
      </c>
      <c r="Q23" s="231">
        <v>153.25083737220427</v>
      </c>
      <c r="R23" s="231">
        <v>158.27955804973246</v>
      </c>
      <c r="S23" s="231">
        <v>155.21362317818443</v>
      </c>
      <c r="T23" s="231">
        <v>147.42356357022703</v>
      </c>
      <c r="U23" s="231">
        <v>126.10233896706484</v>
      </c>
      <c r="V23" s="231">
        <v>125.57532847177697</v>
      </c>
      <c r="W23" s="231">
        <v>144.16219312335738</v>
      </c>
    </row>
    <row r="24" spans="1:23" ht="12" customHeight="1" x14ac:dyDescent="0.25">
      <c r="A24" s="46" t="s">
        <v>36</v>
      </c>
      <c r="B24" s="231">
        <v>2.5901577054710856</v>
      </c>
      <c r="C24" s="231">
        <v>2.72140501686884</v>
      </c>
      <c r="D24" s="231">
        <v>2.6102995636733919</v>
      </c>
      <c r="E24" s="231">
        <v>3.056424653759894</v>
      </c>
      <c r="F24" s="231">
        <v>2.9475987945748567</v>
      </c>
      <c r="G24" s="231">
        <v>2.321242284994816</v>
      </c>
      <c r="H24" s="231">
        <v>2.6115761702940032</v>
      </c>
      <c r="I24" s="231">
        <v>2.2928370167047767</v>
      </c>
      <c r="J24" s="231">
        <v>1.5078945849951007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15.785973442641634</v>
      </c>
      <c r="C25" s="231">
        <v>23.403276094929755</v>
      </c>
      <c r="D25" s="231">
        <v>25.074270793333181</v>
      </c>
      <c r="E25" s="231">
        <v>42.801145369754494</v>
      </c>
      <c r="F25" s="231">
        <v>46.741951984051823</v>
      </c>
      <c r="G25" s="231">
        <v>56.901423920025955</v>
      </c>
      <c r="H25" s="231">
        <v>60.111825006485248</v>
      </c>
      <c r="I25" s="231">
        <v>52.738206290534848</v>
      </c>
      <c r="J25" s="231">
        <v>39.615122680674887</v>
      </c>
      <c r="K25" s="231">
        <v>27.568106856271495</v>
      </c>
      <c r="L25" s="231">
        <v>67.94276352216022</v>
      </c>
      <c r="M25" s="231">
        <v>78.360554586010664</v>
      </c>
      <c r="N25" s="231">
        <v>82.601435780956294</v>
      </c>
      <c r="O25" s="231">
        <v>100.3509895128273</v>
      </c>
      <c r="P25" s="231">
        <v>92.190666693320949</v>
      </c>
      <c r="Q25" s="231">
        <v>111.71980001161791</v>
      </c>
      <c r="R25" s="231">
        <v>104.4408805261553</v>
      </c>
      <c r="S25" s="231">
        <v>96.585044872736546</v>
      </c>
      <c r="T25" s="231">
        <v>91.54043978052411</v>
      </c>
      <c r="U25" s="231">
        <v>93.746215948723645</v>
      </c>
      <c r="V25" s="231">
        <v>101.01256091556355</v>
      </c>
      <c r="W25" s="231">
        <v>88.115073382714471</v>
      </c>
    </row>
    <row r="26" spans="1:23" ht="12" customHeight="1" x14ac:dyDescent="0.25">
      <c r="A26" s="46" t="s">
        <v>79</v>
      </c>
      <c r="B26" s="231">
        <v>160.09673930328509</v>
      </c>
      <c r="C26" s="231">
        <v>187.44874256912377</v>
      </c>
      <c r="D26" s="231">
        <v>175.70255858787638</v>
      </c>
      <c r="E26" s="231">
        <v>178.85871882457951</v>
      </c>
      <c r="F26" s="231">
        <v>188.64732437262938</v>
      </c>
      <c r="G26" s="231">
        <v>199.44175509967559</v>
      </c>
      <c r="H26" s="231">
        <v>189.87288507902898</v>
      </c>
      <c r="I26" s="231">
        <v>190.27195747660383</v>
      </c>
      <c r="J26" s="231">
        <v>260.35865910729217</v>
      </c>
      <c r="K26" s="231">
        <v>258.72035690830552</v>
      </c>
      <c r="L26" s="231">
        <v>280.48131798730196</v>
      </c>
      <c r="M26" s="231">
        <v>308.34247805717081</v>
      </c>
      <c r="N26" s="231">
        <v>303.64594500891775</v>
      </c>
      <c r="O26" s="231">
        <v>274.79444432431939</v>
      </c>
      <c r="P26" s="231">
        <v>280.69166070221013</v>
      </c>
      <c r="Q26" s="231">
        <v>229.32091521384623</v>
      </c>
      <c r="R26" s="231">
        <v>193.406574863912</v>
      </c>
      <c r="S26" s="231">
        <v>124.27471979478757</v>
      </c>
      <c r="T26" s="231">
        <v>39.119581936456235</v>
      </c>
      <c r="U26" s="231">
        <v>53.517919735826695</v>
      </c>
      <c r="V26" s="231">
        <v>56.859623632317607</v>
      </c>
      <c r="W26" s="231">
        <v>54.243221028079198</v>
      </c>
    </row>
    <row r="27" spans="1:23" ht="12" customHeight="1" x14ac:dyDescent="0.25">
      <c r="A27" s="39" t="s">
        <v>99</v>
      </c>
      <c r="B27" s="230">
        <f t="shared" ref="B27:W27" si="3">SUM(B28:B37)</f>
        <v>735.09151000399345</v>
      </c>
      <c r="C27" s="230">
        <f t="shared" si="3"/>
        <v>742.9553607997218</v>
      </c>
      <c r="D27" s="230">
        <f t="shared" si="3"/>
        <v>714.67753575383733</v>
      </c>
      <c r="E27" s="230">
        <f t="shared" si="3"/>
        <v>752.29316404931353</v>
      </c>
      <c r="F27" s="230">
        <f t="shared" si="3"/>
        <v>775.5573853171004</v>
      </c>
      <c r="G27" s="230">
        <f t="shared" si="3"/>
        <v>781.01765213115436</v>
      </c>
      <c r="H27" s="230">
        <f t="shared" si="3"/>
        <v>815.13071326602631</v>
      </c>
      <c r="I27" s="230">
        <f t="shared" si="3"/>
        <v>864.00342853057941</v>
      </c>
      <c r="J27" s="230">
        <f t="shared" si="3"/>
        <v>803.08363828695349</v>
      </c>
      <c r="K27" s="230">
        <f t="shared" si="3"/>
        <v>598.90268759065316</v>
      </c>
      <c r="L27" s="230">
        <f t="shared" si="3"/>
        <v>618.6600993968259</v>
      </c>
      <c r="M27" s="230">
        <f t="shared" si="3"/>
        <v>623.19713961237153</v>
      </c>
      <c r="N27" s="230">
        <f t="shared" si="3"/>
        <v>583.33746122865546</v>
      </c>
      <c r="O27" s="230">
        <f t="shared" si="3"/>
        <v>588.2419322223991</v>
      </c>
      <c r="P27" s="230">
        <f t="shared" si="3"/>
        <v>612.87029653746981</v>
      </c>
      <c r="Q27" s="230">
        <f t="shared" si="3"/>
        <v>649.19404556814698</v>
      </c>
      <c r="R27" s="230">
        <f t="shared" si="3"/>
        <v>655.03065078780787</v>
      </c>
      <c r="S27" s="230">
        <f t="shared" si="3"/>
        <v>691.23292748461597</v>
      </c>
      <c r="T27" s="230">
        <f t="shared" si="3"/>
        <v>696.84785811848133</v>
      </c>
      <c r="U27" s="230">
        <f t="shared" si="3"/>
        <v>679.6654462884535</v>
      </c>
      <c r="V27" s="230">
        <f t="shared" si="3"/>
        <v>672.10062175779217</v>
      </c>
      <c r="W27" s="230">
        <f t="shared" si="3"/>
        <v>716.7620419588925</v>
      </c>
    </row>
    <row r="28" spans="1:23" ht="12" customHeight="1" x14ac:dyDescent="0.25">
      <c r="A28" s="18" t="s">
        <v>30</v>
      </c>
      <c r="B28" s="232">
        <v>78.388650513643796</v>
      </c>
      <c r="C28" s="232">
        <v>112.71313304552184</v>
      </c>
      <c r="D28" s="232">
        <v>82.792775358463729</v>
      </c>
      <c r="E28" s="232">
        <v>99.291893272285989</v>
      </c>
      <c r="F28" s="232">
        <v>117.69372296631286</v>
      </c>
      <c r="G28" s="232">
        <v>95.544452843408877</v>
      </c>
      <c r="H28" s="232">
        <v>78.218175805388725</v>
      </c>
      <c r="I28" s="232">
        <v>107.53326637606112</v>
      </c>
      <c r="J28" s="232">
        <v>89.398503484912979</v>
      </c>
      <c r="K28" s="232">
        <v>50.576256572229383</v>
      </c>
      <c r="L28" s="232">
        <v>71.820723984738862</v>
      </c>
      <c r="M28" s="232">
        <v>64.208814944103892</v>
      </c>
      <c r="N28" s="232">
        <v>53.117750440608134</v>
      </c>
      <c r="O28" s="232">
        <v>49.46783296643715</v>
      </c>
      <c r="P28" s="232">
        <v>53.549286296260448</v>
      </c>
      <c r="Q28" s="232">
        <v>53.733408031489141</v>
      </c>
      <c r="R28" s="232">
        <v>46.622563744012929</v>
      </c>
      <c r="S28" s="232">
        <v>51.430086206057425</v>
      </c>
      <c r="T28" s="232">
        <v>55.326239639285731</v>
      </c>
      <c r="U28" s="232">
        <v>50.054673224646685</v>
      </c>
      <c r="V28" s="232">
        <v>41.446617085481662</v>
      </c>
      <c r="W28" s="232">
        <v>62.849393757579165</v>
      </c>
    </row>
    <row r="29" spans="1:23" ht="12" customHeight="1" x14ac:dyDescent="0.25">
      <c r="A29" s="18" t="s">
        <v>40</v>
      </c>
      <c r="B29" s="232">
        <v>3.5074791533435401</v>
      </c>
      <c r="C29" s="232">
        <v>15.43432446089216</v>
      </c>
      <c r="D29" s="232">
        <v>20.397256797339811</v>
      </c>
      <c r="E29" s="232">
        <v>23.513510162954951</v>
      </c>
      <c r="F29" s="232">
        <v>21.867167606235821</v>
      </c>
      <c r="G29" s="232">
        <v>12.12457204204946</v>
      </c>
      <c r="H29" s="232">
        <v>12.7743822956875</v>
      </c>
      <c r="I29" s="232">
        <v>20.246765266044061</v>
      </c>
      <c r="J29" s="232">
        <v>8.4017247191934352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2.3931508270600941</v>
      </c>
      <c r="C30" s="232">
        <v>2.2548923401720447</v>
      </c>
      <c r="D30" s="232">
        <v>2.6171537422481816</v>
      </c>
      <c r="E30" s="232">
        <v>2.3959245798808047</v>
      </c>
      <c r="F30" s="232">
        <v>2.8522759516509488</v>
      </c>
      <c r="G30" s="232">
        <v>3.4038650403644919</v>
      </c>
      <c r="H30" s="232">
        <v>3.3199984237697824</v>
      </c>
      <c r="I30" s="232">
        <v>1.1070753311329282</v>
      </c>
      <c r="J30" s="232">
        <v>2.2723953009662581</v>
      </c>
      <c r="K30" s="232">
        <v>3.0373866586831091</v>
      </c>
      <c r="L30" s="232">
        <v>2.7223338514622246</v>
      </c>
      <c r="M30" s="232">
        <v>2.5357758667374366</v>
      </c>
      <c r="N30" s="232">
        <v>2.1154820553579343</v>
      </c>
      <c r="O30" s="232">
        <v>2.031321965022201</v>
      </c>
      <c r="P30" s="232">
        <v>2.029804361019345</v>
      </c>
      <c r="Q30" s="232">
        <v>2.2923214837644093</v>
      </c>
      <c r="R30" s="232">
        <v>2.3672171579414703</v>
      </c>
      <c r="S30" s="232">
        <v>2.9007704104610821</v>
      </c>
      <c r="T30" s="232">
        <v>3.4987447957390323</v>
      </c>
      <c r="U30" s="232">
        <v>3.0949894013900092</v>
      </c>
      <c r="V30" s="232">
        <v>2.9268136256247343</v>
      </c>
      <c r="W30" s="232">
        <v>3.6058091599625524</v>
      </c>
    </row>
    <row r="31" spans="1:23" ht="12" customHeight="1" x14ac:dyDescent="0.25">
      <c r="A31" s="18" t="s">
        <v>83</v>
      </c>
      <c r="B31" s="232">
        <v>18.088194006506878</v>
      </c>
      <c r="C31" s="232">
        <v>13.230688348155525</v>
      </c>
      <c r="D31" s="232">
        <v>12.762002462571758</v>
      </c>
      <c r="E31" s="232">
        <v>13.119199828673175</v>
      </c>
      <c r="F31" s="232">
        <v>13.039572460762702</v>
      </c>
      <c r="G31" s="232">
        <v>15.12872850928308</v>
      </c>
      <c r="H31" s="232">
        <v>17.847617268238366</v>
      </c>
      <c r="I31" s="232">
        <v>15.235902894056132</v>
      </c>
      <c r="J31" s="232">
        <v>12.115179039541058</v>
      </c>
      <c r="K31" s="232">
        <v>14.51252699161746</v>
      </c>
      <c r="L31" s="232">
        <v>7.5988595765685361</v>
      </c>
      <c r="M31" s="232">
        <v>8.2379024144809883</v>
      </c>
      <c r="N31" s="232">
        <v>6.8645347018366003</v>
      </c>
      <c r="O31" s="232">
        <v>7.8801674651346296</v>
      </c>
      <c r="P31" s="232">
        <v>10.263787108443141</v>
      </c>
      <c r="Q31" s="232">
        <v>11.490820830646538</v>
      </c>
      <c r="R31" s="232">
        <v>9.4922434315034998</v>
      </c>
      <c r="S31" s="232">
        <v>9.1930372027417633</v>
      </c>
      <c r="T31" s="232">
        <v>10.372595541197786</v>
      </c>
      <c r="U31" s="232">
        <v>11.17774931502435</v>
      </c>
      <c r="V31" s="232">
        <v>15.106144360592619</v>
      </c>
      <c r="W31" s="232">
        <v>19.123378937014948</v>
      </c>
    </row>
    <row r="32" spans="1:23" ht="12" customHeight="1" x14ac:dyDescent="0.25">
      <c r="A32" s="18" t="s">
        <v>70</v>
      </c>
      <c r="B32" s="232">
        <v>72.905805388994054</v>
      </c>
      <c r="C32" s="232">
        <v>68.259626592088694</v>
      </c>
      <c r="D32" s="232">
        <v>58.761664153893278</v>
      </c>
      <c r="E32" s="232">
        <v>32.306051789399284</v>
      </c>
      <c r="F32" s="232">
        <v>30.687356227629127</v>
      </c>
      <c r="G32" s="232">
        <v>26.644644020865769</v>
      </c>
      <c r="H32" s="232">
        <v>28.25482571340692</v>
      </c>
      <c r="I32" s="232">
        <v>23.34692034764722</v>
      </c>
      <c r="J32" s="232">
        <v>18.099471350158403</v>
      </c>
      <c r="K32" s="232">
        <v>16.826080302872334</v>
      </c>
      <c r="L32" s="232">
        <v>15.149775981393585</v>
      </c>
      <c r="M32" s="232">
        <v>13.480686262555009</v>
      </c>
      <c r="N32" s="232">
        <v>10.415102048182208</v>
      </c>
      <c r="O32" s="232">
        <v>7.8219484371762773</v>
      </c>
      <c r="P32" s="232">
        <v>5.5677236624050508</v>
      </c>
      <c r="Q32" s="232">
        <v>5.5068589735947366</v>
      </c>
      <c r="R32" s="232">
        <v>4.5135095847690163</v>
      </c>
      <c r="S32" s="232">
        <v>3.1081677752010246</v>
      </c>
      <c r="T32" s="232">
        <v>3.9615475315961239</v>
      </c>
      <c r="U32" s="232">
        <v>4.3291860381908132</v>
      </c>
      <c r="V32" s="232">
        <v>3.3759863952016906</v>
      </c>
      <c r="W32" s="232">
        <v>4.4402176040570307</v>
      </c>
    </row>
    <row r="33" spans="1:23" ht="12" customHeight="1" x14ac:dyDescent="0.25">
      <c r="A33" s="18" t="s">
        <v>34</v>
      </c>
      <c r="B33" s="232">
        <v>40.326243531810334</v>
      </c>
      <c r="C33" s="232">
        <v>41.241540759883954</v>
      </c>
      <c r="D33" s="232">
        <v>86.970971950378612</v>
      </c>
      <c r="E33" s="232">
        <v>91.122286340268047</v>
      </c>
      <c r="F33" s="232">
        <v>80.971675979708962</v>
      </c>
      <c r="G33" s="232">
        <v>102.25596687980314</v>
      </c>
      <c r="H33" s="232">
        <v>124.45972525291877</v>
      </c>
      <c r="I33" s="232">
        <v>128.64650997316679</v>
      </c>
      <c r="J33" s="232">
        <v>99.870435859180759</v>
      </c>
      <c r="K33" s="232">
        <v>69.21207580082752</v>
      </c>
      <c r="L33" s="232">
        <v>88.384139010505862</v>
      </c>
      <c r="M33" s="232">
        <v>43.324069739422796</v>
      </c>
      <c r="N33" s="232">
        <v>52.126538358431617</v>
      </c>
      <c r="O33" s="232">
        <v>53.659973134778767</v>
      </c>
      <c r="P33" s="232">
        <v>47.275206782325931</v>
      </c>
      <c r="Q33" s="232">
        <v>38.953024840250293</v>
      </c>
      <c r="R33" s="232">
        <v>41.23921103887367</v>
      </c>
      <c r="S33" s="232">
        <v>38.10802910296816</v>
      </c>
      <c r="T33" s="232">
        <v>33.978264125373087</v>
      </c>
      <c r="U33" s="232">
        <v>26.871228745676426</v>
      </c>
      <c r="V33" s="232">
        <v>26.045096862103442</v>
      </c>
      <c r="W33" s="232">
        <v>9.8109380261881753</v>
      </c>
    </row>
    <row r="34" spans="1:23" ht="12" customHeight="1" x14ac:dyDescent="0.25">
      <c r="A34" s="18" t="s">
        <v>72</v>
      </c>
      <c r="B34" s="232">
        <v>277.57603032643834</v>
      </c>
      <c r="C34" s="232">
        <v>236.78869103307935</v>
      </c>
      <c r="D34" s="232">
        <v>210.42907634690147</v>
      </c>
      <c r="E34" s="232">
        <v>224.21351370092074</v>
      </c>
      <c r="F34" s="232">
        <v>224.74269259766916</v>
      </c>
      <c r="G34" s="232">
        <v>243.21863837719476</v>
      </c>
      <c r="H34" s="232">
        <v>259.79603797571843</v>
      </c>
      <c r="I34" s="232">
        <v>276.78731995048304</v>
      </c>
      <c r="J34" s="232">
        <v>266.75061340990572</v>
      </c>
      <c r="K34" s="232">
        <v>191.18488023898456</v>
      </c>
      <c r="L34" s="232">
        <v>192.61191072956939</v>
      </c>
      <c r="M34" s="232">
        <v>231.05456434376774</v>
      </c>
      <c r="N34" s="232">
        <v>207.40768420260926</v>
      </c>
      <c r="O34" s="232">
        <v>205.49073365436104</v>
      </c>
      <c r="P34" s="232">
        <v>223.24744293955493</v>
      </c>
      <c r="Q34" s="232">
        <v>253.14681375371021</v>
      </c>
      <c r="R34" s="232">
        <v>254.6949914833416</v>
      </c>
      <c r="S34" s="232">
        <v>262.34910781538372</v>
      </c>
      <c r="T34" s="232">
        <v>252.8315771329836</v>
      </c>
      <c r="U34" s="232">
        <v>238.66685843047131</v>
      </c>
      <c r="V34" s="232">
        <v>250.9904236135234</v>
      </c>
      <c r="W34" s="232">
        <v>273.20681919791468</v>
      </c>
    </row>
    <row r="35" spans="1:23" ht="12" customHeight="1" x14ac:dyDescent="0.25">
      <c r="A35" s="18" t="s">
        <v>36</v>
      </c>
      <c r="B35" s="232">
        <v>24.577272886747565</v>
      </c>
      <c r="C35" s="232">
        <v>20.2736204346193</v>
      </c>
      <c r="D35" s="232">
        <v>17.894571315562143</v>
      </c>
      <c r="E35" s="232">
        <v>21.035516581016541</v>
      </c>
      <c r="F35" s="232">
        <v>18.944474873453473</v>
      </c>
      <c r="G35" s="232">
        <v>17.088757525640055</v>
      </c>
      <c r="H35" s="232">
        <v>17.562254974797785</v>
      </c>
      <c r="I35" s="232">
        <v>13.799890338720028</v>
      </c>
      <c r="J35" s="232">
        <v>7.6220410985592864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6.7144627424356479E-2</v>
      </c>
      <c r="C36" s="232">
        <v>4.5047114418297979E-2</v>
      </c>
      <c r="D36" s="232">
        <v>3.4113689480854109E-2</v>
      </c>
      <c r="E36" s="232">
        <v>5.7149306774721464E-2</v>
      </c>
      <c r="F36" s="232">
        <v>0</v>
      </c>
      <c r="G36" s="232">
        <v>0.16450935977161632</v>
      </c>
      <c r="H36" s="232">
        <v>0.1547301466078298</v>
      </c>
      <c r="I36" s="232">
        <v>7.8584274174216429E-2</v>
      </c>
      <c r="J36" s="232">
        <v>1.2319796767897537</v>
      </c>
      <c r="K36" s="232">
        <v>3.6092842510620193</v>
      </c>
      <c r="L36" s="232">
        <v>4.8047130276376713</v>
      </c>
      <c r="M36" s="232">
        <v>7.0956708325335676</v>
      </c>
      <c r="N36" s="232">
        <v>7.4397641658884091</v>
      </c>
      <c r="O36" s="232">
        <v>17.222579167068893</v>
      </c>
      <c r="P36" s="232">
        <v>14.521839122298978</v>
      </c>
      <c r="Q36" s="232">
        <v>20.252640348186095</v>
      </c>
      <c r="R36" s="232">
        <v>29.943175215881801</v>
      </c>
      <c r="S36" s="232">
        <v>35.558856718395504</v>
      </c>
      <c r="T36" s="232">
        <v>41.515984013375871</v>
      </c>
      <c r="U36" s="232">
        <v>52.591732635119115</v>
      </c>
      <c r="V36" s="232">
        <v>52.29283315521073</v>
      </c>
      <c r="W36" s="232">
        <v>57.472586418153469</v>
      </c>
    </row>
    <row r="37" spans="1:23" ht="12" customHeight="1" x14ac:dyDescent="0.25">
      <c r="A37" s="47" t="s">
        <v>38</v>
      </c>
      <c r="B37" s="233">
        <v>217.2615387420245</v>
      </c>
      <c r="C37" s="233">
        <v>232.71379667089053</v>
      </c>
      <c r="D37" s="233">
        <v>222.01794993699744</v>
      </c>
      <c r="E37" s="233">
        <v>245.2381184871393</v>
      </c>
      <c r="F37" s="233">
        <v>264.75844665367725</v>
      </c>
      <c r="G37" s="233">
        <v>265.44351753277323</v>
      </c>
      <c r="H37" s="233">
        <v>272.74296540949223</v>
      </c>
      <c r="I37" s="233">
        <v>277.22119377909399</v>
      </c>
      <c r="J37" s="233">
        <v>297.32129434774578</v>
      </c>
      <c r="K37" s="233">
        <v>249.94419677437673</v>
      </c>
      <c r="L37" s="233">
        <v>235.56764323494977</v>
      </c>
      <c r="M37" s="233">
        <v>253.25965520877003</v>
      </c>
      <c r="N37" s="233">
        <v>243.85060525574127</v>
      </c>
      <c r="O37" s="233">
        <v>244.66737543242019</v>
      </c>
      <c r="P37" s="233">
        <v>256.41520626516206</v>
      </c>
      <c r="Q37" s="233">
        <v>263.81815730650561</v>
      </c>
      <c r="R37" s="233">
        <v>266.15773913148388</v>
      </c>
      <c r="S37" s="233">
        <v>288.5848722534073</v>
      </c>
      <c r="T37" s="233">
        <v>295.36290533893003</v>
      </c>
      <c r="U37" s="233">
        <v>292.87902849793471</v>
      </c>
      <c r="V37" s="233">
        <v>279.91670666005393</v>
      </c>
      <c r="W37" s="233">
        <v>286.25289885802255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0.99999999999999978</v>
      </c>
      <c r="L41" s="234">
        <f t="shared" si="4"/>
        <v>1</v>
      </c>
      <c r="M41" s="234">
        <f t="shared" si="4"/>
        <v>1</v>
      </c>
      <c r="N41" s="234">
        <f t="shared" si="4"/>
        <v>0.99999999999999989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0.99999999999999989</v>
      </c>
      <c r="U41" s="234">
        <f t="shared" si="4"/>
        <v>0.99999999999999989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7.9066033408473572E-3</v>
      </c>
      <c r="C42" s="235">
        <f t="shared" si="5"/>
        <v>8.2071794446003359E-3</v>
      </c>
      <c r="D42" s="235">
        <f t="shared" si="5"/>
        <v>8.5978138852537897E-3</v>
      </c>
      <c r="E42" s="235">
        <f t="shared" si="5"/>
        <v>8.3382680400895474E-3</v>
      </c>
      <c r="F42" s="235">
        <f t="shared" si="5"/>
        <v>8.3463258184791021E-3</v>
      </c>
      <c r="G42" s="235">
        <f t="shared" si="5"/>
        <v>8.6948858078149203E-3</v>
      </c>
      <c r="H42" s="235">
        <f t="shared" si="5"/>
        <v>8.814085286996752E-3</v>
      </c>
      <c r="I42" s="235">
        <f t="shared" si="5"/>
        <v>8.9072638313099153E-3</v>
      </c>
      <c r="J42" s="235">
        <f t="shared" si="5"/>
        <v>9.8394374631109519E-3</v>
      </c>
      <c r="K42" s="235">
        <f t="shared" si="5"/>
        <v>1.1019504779356599E-2</v>
      </c>
      <c r="L42" s="235">
        <f t="shared" si="5"/>
        <v>1.0007464315299296E-2</v>
      </c>
      <c r="M42" s="235">
        <f t="shared" si="5"/>
        <v>1.0170151893774486E-2</v>
      </c>
      <c r="N42" s="235">
        <f t="shared" si="5"/>
        <v>1.0418663074710536E-2</v>
      </c>
      <c r="O42" s="235">
        <f t="shared" si="5"/>
        <v>1.0703904724748525E-2</v>
      </c>
      <c r="P42" s="235">
        <f t="shared" si="5"/>
        <v>1.0402125891772791E-2</v>
      </c>
      <c r="Q42" s="235">
        <f t="shared" si="5"/>
        <v>1.0698221543935254E-2</v>
      </c>
      <c r="R42" s="235">
        <f t="shared" si="5"/>
        <v>1.0996100037777387E-2</v>
      </c>
      <c r="S42" s="235">
        <f t="shared" si="5"/>
        <v>1.0983264461377878E-2</v>
      </c>
      <c r="T42" s="235">
        <f t="shared" si="5"/>
        <v>1.1393982143698108E-2</v>
      </c>
      <c r="U42" s="235">
        <f t="shared" si="5"/>
        <v>1.1752501923872448E-2</v>
      </c>
      <c r="V42" s="235">
        <f t="shared" si="5"/>
        <v>1.1480036418385712E-2</v>
      </c>
      <c r="W42" s="235">
        <f t="shared" si="5"/>
        <v>1.1284040246910456E-2</v>
      </c>
    </row>
    <row r="43" spans="1:23" ht="12" customHeight="1" x14ac:dyDescent="0.25">
      <c r="A43" s="202" t="s">
        <v>93</v>
      </c>
      <c r="B43" s="235">
        <f t="shared" ref="B43:W43" si="6">IF(B7=0,0,B7/B$5)</f>
        <v>3.4216810836481741E-3</v>
      </c>
      <c r="C43" s="235">
        <f t="shared" si="6"/>
        <v>3.5197454322454043E-3</v>
      </c>
      <c r="D43" s="235">
        <f t="shared" si="6"/>
        <v>3.4613986954249976E-3</v>
      </c>
      <c r="E43" s="235">
        <f t="shared" si="6"/>
        <v>3.2304698107220356E-3</v>
      </c>
      <c r="F43" s="235">
        <f t="shared" si="6"/>
        <v>3.253844162322024E-3</v>
      </c>
      <c r="G43" s="235">
        <f t="shared" si="6"/>
        <v>3.4329935167733226E-3</v>
      </c>
      <c r="H43" s="235">
        <f t="shared" si="6"/>
        <v>3.4941111483866097E-3</v>
      </c>
      <c r="I43" s="235">
        <f t="shared" si="6"/>
        <v>3.4983267113762703E-3</v>
      </c>
      <c r="J43" s="235">
        <f t="shared" si="6"/>
        <v>3.6028525156930839E-3</v>
      </c>
      <c r="K43" s="235">
        <f t="shared" si="6"/>
        <v>3.745991388528859E-3</v>
      </c>
      <c r="L43" s="235">
        <f t="shared" si="6"/>
        <v>3.1071619722672227E-3</v>
      </c>
      <c r="M43" s="235">
        <f t="shared" si="6"/>
        <v>3.1810294726381536E-3</v>
      </c>
      <c r="N43" s="235">
        <f t="shared" si="6"/>
        <v>3.5205997674637819E-3</v>
      </c>
      <c r="O43" s="235">
        <f t="shared" si="6"/>
        <v>3.7836016035104041E-3</v>
      </c>
      <c r="P43" s="235">
        <f t="shared" si="6"/>
        <v>3.662205197352531E-3</v>
      </c>
      <c r="Q43" s="235">
        <f t="shared" si="6"/>
        <v>3.8762401853895327E-3</v>
      </c>
      <c r="R43" s="235">
        <f t="shared" si="6"/>
        <v>4.0089027741583658E-3</v>
      </c>
      <c r="S43" s="235">
        <f t="shared" si="6"/>
        <v>4.0465704574445989E-3</v>
      </c>
      <c r="T43" s="235">
        <f t="shared" si="6"/>
        <v>4.0694870384805964E-3</v>
      </c>
      <c r="U43" s="235">
        <f t="shared" si="6"/>
        <v>4.1621480550354121E-3</v>
      </c>
      <c r="V43" s="235">
        <f t="shared" si="6"/>
        <v>4.1266535310071359E-3</v>
      </c>
      <c r="W43" s="235">
        <f t="shared" si="6"/>
        <v>4.0350192346336545E-3</v>
      </c>
    </row>
    <row r="44" spans="1:23" ht="12" customHeight="1" x14ac:dyDescent="0.25">
      <c r="A44" s="202" t="s">
        <v>94</v>
      </c>
      <c r="B44" s="235">
        <f t="shared" ref="B44:W44" si="7">IF(B8=0,0,B8/B$5)</f>
        <v>3.0785088663101944E-2</v>
      </c>
      <c r="C44" s="235">
        <f t="shared" si="7"/>
        <v>3.1407997463335585E-2</v>
      </c>
      <c r="D44" s="235">
        <f t="shared" si="7"/>
        <v>3.1224376267930495E-2</v>
      </c>
      <c r="E44" s="235">
        <f t="shared" si="7"/>
        <v>3.058249789853398E-2</v>
      </c>
      <c r="F44" s="235">
        <f t="shared" si="7"/>
        <v>3.1253370848748498E-2</v>
      </c>
      <c r="G44" s="235">
        <f t="shared" si="7"/>
        <v>3.2622759442458113E-2</v>
      </c>
      <c r="H44" s="235">
        <f t="shared" si="7"/>
        <v>3.3102200764573569E-2</v>
      </c>
      <c r="I44" s="235">
        <f t="shared" si="7"/>
        <v>3.2346664532567737E-2</v>
      </c>
      <c r="J44" s="235">
        <f t="shared" si="7"/>
        <v>3.3603997717590928E-2</v>
      </c>
      <c r="K44" s="235">
        <f t="shared" si="7"/>
        <v>3.4800771561000678E-2</v>
      </c>
      <c r="L44" s="235">
        <f t="shared" si="7"/>
        <v>2.9720349857550628E-2</v>
      </c>
      <c r="M44" s="235">
        <f t="shared" si="7"/>
        <v>3.0575534236752085E-2</v>
      </c>
      <c r="N44" s="235">
        <f t="shared" si="7"/>
        <v>3.2440175210535251E-2</v>
      </c>
      <c r="O44" s="235">
        <f t="shared" si="7"/>
        <v>3.4112401263966308E-2</v>
      </c>
      <c r="P44" s="235">
        <f t="shared" si="7"/>
        <v>3.344761857063188E-2</v>
      </c>
      <c r="Q44" s="235">
        <f t="shared" si="7"/>
        <v>3.4886527566046842E-2</v>
      </c>
      <c r="R44" s="235">
        <f t="shared" si="7"/>
        <v>3.5788015961591868E-2</v>
      </c>
      <c r="S44" s="235">
        <f t="shared" si="7"/>
        <v>3.6436661450324231E-2</v>
      </c>
      <c r="T44" s="235">
        <f t="shared" si="7"/>
        <v>3.7437129228069431E-2</v>
      </c>
      <c r="U44" s="235">
        <f t="shared" si="7"/>
        <v>3.8312138603377205E-2</v>
      </c>
      <c r="V44" s="235">
        <f t="shared" si="7"/>
        <v>3.7516702577293733E-2</v>
      </c>
      <c r="W44" s="235">
        <f t="shared" si="7"/>
        <v>3.6537466726998917E-2</v>
      </c>
    </row>
    <row r="45" spans="1:23" ht="12" customHeight="1" x14ac:dyDescent="0.25">
      <c r="A45" s="202" t="s">
        <v>95</v>
      </c>
      <c r="B45" s="235">
        <f t="shared" ref="B45:W45" si="8">IF(B9=0,0,B9/B$5)</f>
        <v>2.1001398154382879E-2</v>
      </c>
      <c r="C45" s="235">
        <f t="shared" si="8"/>
        <v>2.1783452412919832E-2</v>
      </c>
      <c r="D45" s="235">
        <f t="shared" si="8"/>
        <v>2.1361604249753273E-2</v>
      </c>
      <c r="E45" s="235">
        <f t="shared" si="8"/>
        <v>1.9915790062006083E-2</v>
      </c>
      <c r="F45" s="235">
        <f t="shared" si="8"/>
        <v>2.0389728609905865E-2</v>
      </c>
      <c r="G45" s="235">
        <f t="shared" si="8"/>
        <v>2.1318349950948109E-2</v>
      </c>
      <c r="H45" s="235">
        <f t="shared" si="8"/>
        <v>2.1800322564348704E-2</v>
      </c>
      <c r="I45" s="235">
        <f t="shared" si="8"/>
        <v>2.1766081948046481E-2</v>
      </c>
      <c r="J45" s="235">
        <f t="shared" si="8"/>
        <v>2.2123818024795395E-2</v>
      </c>
      <c r="K45" s="235">
        <f t="shared" si="8"/>
        <v>2.2707895241376445E-2</v>
      </c>
      <c r="L45" s="235">
        <f t="shared" si="8"/>
        <v>1.8707445420369152E-2</v>
      </c>
      <c r="M45" s="235">
        <f t="shared" si="8"/>
        <v>1.9103070810104511E-2</v>
      </c>
      <c r="N45" s="235">
        <f t="shared" si="8"/>
        <v>2.1524200667572699E-2</v>
      </c>
      <c r="O45" s="235">
        <f t="shared" si="8"/>
        <v>2.3391171009393051E-2</v>
      </c>
      <c r="P45" s="235">
        <f t="shared" si="8"/>
        <v>2.2622822765960417E-2</v>
      </c>
      <c r="Q45" s="235">
        <f t="shared" si="8"/>
        <v>2.4109919053128259E-2</v>
      </c>
      <c r="R45" s="235">
        <f t="shared" si="8"/>
        <v>2.4808160570568477E-2</v>
      </c>
      <c r="S45" s="235">
        <f t="shared" si="8"/>
        <v>2.5129610179052762E-2</v>
      </c>
      <c r="T45" s="235">
        <f t="shared" si="8"/>
        <v>2.536382538625969E-2</v>
      </c>
      <c r="U45" s="235">
        <f t="shared" si="8"/>
        <v>2.5991635603989066E-2</v>
      </c>
      <c r="V45" s="235">
        <f t="shared" si="8"/>
        <v>2.6074772626928443E-2</v>
      </c>
      <c r="W45" s="235">
        <f t="shared" si="8"/>
        <v>2.5645775386241645E-2</v>
      </c>
    </row>
    <row r="46" spans="1:23" ht="12" customHeight="1" x14ac:dyDescent="0.25">
      <c r="A46" s="202" t="s">
        <v>96</v>
      </c>
      <c r="B46" s="235">
        <f t="shared" ref="B46:W46" si="9">IF(B10=0,0,B10/B$5)</f>
        <v>3.265684436144016E-2</v>
      </c>
      <c r="C46" s="235">
        <f t="shared" si="9"/>
        <v>3.1798225527891369E-2</v>
      </c>
      <c r="D46" s="235">
        <f t="shared" si="9"/>
        <v>3.0812533290602757E-2</v>
      </c>
      <c r="E46" s="235">
        <f t="shared" si="9"/>
        <v>2.8751436884811788E-2</v>
      </c>
      <c r="F46" s="235">
        <f t="shared" si="9"/>
        <v>2.837727296265314E-2</v>
      </c>
      <c r="G46" s="235">
        <f t="shared" si="9"/>
        <v>2.9147985562841764E-2</v>
      </c>
      <c r="H46" s="235">
        <f t="shared" si="9"/>
        <v>2.8527218693393447E-2</v>
      </c>
      <c r="I46" s="235">
        <f t="shared" si="9"/>
        <v>2.7977126390725096E-2</v>
      </c>
      <c r="J46" s="235">
        <f t="shared" si="9"/>
        <v>2.9329963619102631E-2</v>
      </c>
      <c r="K46" s="235">
        <f t="shared" si="9"/>
        <v>2.9027386110006933E-2</v>
      </c>
      <c r="L46" s="235">
        <f t="shared" si="9"/>
        <v>2.954868059645362E-2</v>
      </c>
      <c r="M46" s="235">
        <f t="shared" si="9"/>
        <v>3.1885673475910793E-2</v>
      </c>
      <c r="N46" s="235">
        <f t="shared" si="9"/>
        <v>3.1115520582016984E-2</v>
      </c>
      <c r="O46" s="235">
        <f t="shared" si="9"/>
        <v>3.0959258209208654E-2</v>
      </c>
      <c r="P46" s="235">
        <f t="shared" si="9"/>
        <v>3.0355341745550855E-2</v>
      </c>
      <c r="Q46" s="235">
        <f t="shared" si="9"/>
        <v>3.2210820017183173E-2</v>
      </c>
      <c r="R46" s="235">
        <f t="shared" si="9"/>
        <v>3.2483276711423717E-2</v>
      </c>
      <c r="S46" s="235">
        <f t="shared" si="9"/>
        <v>3.252285834941978E-2</v>
      </c>
      <c r="T46" s="235">
        <f t="shared" si="9"/>
        <v>3.2909111203009107E-2</v>
      </c>
      <c r="U46" s="235">
        <f t="shared" si="9"/>
        <v>3.2184766822972742E-2</v>
      </c>
      <c r="V46" s="235">
        <f t="shared" si="9"/>
        <v>3.1466963974948158E-2</v>
      </c>
      <c r="W46" s="235">
        <f t="shared" si="9"/>
        <v>3.0592845526418947E-2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0.41245467506766559</v>
      </c>
      <c r="C47" s="236">
        <f t="shared" si="10"/>
        <v>0.40832795377731368</v>
      </c>
      <c r="D47" s="236">
        <f t="shared" si="10"/>
        <v>0.39672368381203915</v>
      </c>
      <c r="E47" s="236">
        <f t="shared" si="10"/>
        <v>0.40993259796443843</v>
      </c>
      <c r="F47" s="236">
        <f t="shared" si="10"/>
        <v>0.40531100395441572</v>
      </c>
      <c r="G47" s="236">
        <f t="shared" si="10"/>
        <v>0.40141585664548457</v>
      </c>
      <c r="H47" s="236">
        <f t="shared" si="10"/>
        <v>0.38340555351345273</v>
      </c>
      <c r="I47" s="236">
        <f t="shared" si="10"/>
        <v>0.37940017974616791</v>
      </c>
      <c r="J47" s="236">
        <f t="shared" si="10"/>
        <v>0.38641586365371244</v>
      </c>
      <c r="K47" s="236">
        <f t="shared" si="10"/>
        <v>0.38108270953475976</v>
      </c>
      <c r="L47" s="236">
        <f t="shared" si="10"/>
        <v>0.40625581005510503</v>
      </c>
      <c r="M47" s="236">
        <f t="shared" si="10"/>
        <v>0.42943414814148934</v>
      </c>
      <c r="N47" s="236">
        <f t="shared" si="10"/>
        <v>0.43326536393118514</v>
      </c>
      <c r="O47" s="236">
        <f t="shared" si="10"/>
        <v>0.42784547862647876</v>
      </c>
      <c r="P47" s="236">
        <f t="shared" si="10"/>
        <v>0.41720674220671444</v>
      </c>
      <c r="Q47" s="236">
        <f t="shared" si="10"/>
        <v>0.40466965000495275</v>
      </c>
      <c r="R47" s="236">
        <f t="shared" si="10"/>
        <v>0.39096047964842628</v>
      </c>
      <c r="S47" s="236">
        <f t="shared" si="10"/>
        <v>0.37907475115484163</v>
      </c>
      <c r="T47" s="236">
        <f t="shared" si="10"/>
        <v>0.35773191562002776</v>
      </c>
      <c r="U47" s="236">
        <f t="shared" si="10"/>
        <v>0.35905378558869094</v>
      </c>
      <c r="V47" s="236">
        <f t="shared" si="10"/>
        <v>0.35915752899372616</v>
      </c>
      <c r="W47" s="236">
        <f t="shared" si="10"/>
        <v>0.36014398561030575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0.49177370932891395</v>
      </c>
      <c r="C48" s="237">
        <f t="shared" si="11"/>
        <v>0.49495544594169383</v>
      </c>
      <c r="D48" s="237">
        <f t="shared" si="11"/>
        <v>0.50781858979899552</v>
      </c>
      <c r="E48" s="237">
        <f t="shared" si="11"/>
        <v>0.49924893933939812</v>
      </c>
      <c r="F48" s="237">
        <f t="shared" si="11"/>
        <v>0.50306845364347574</v>
      </c>
      <c r="G48" s="237">
        <f t="shared" si="11"/>
        <v>0.50336716907367918</v>
      </c>
      <c r="H48" s="237">
        <f t="shared" si="11"/>
        <v>0.5208565080288482</v>
      </c>
      <c r="I48" s="237">
        <f t="shared" si="11"/>
        <v>0.52610435683980661</v>
      </c>
      <c r="J48" s="237">
        <f t="shared" si="11"/>
        <v>0.51508406700599463</v>
      </c>
      <c r="K48" s="237">
        <f t="shared" si="11"/>
        <v>0.51761574138497057</v>
      </c>
      <c r="L48" s="237">
        <f t="shared" si="11"/>
        <v>0.50265308778295503</v>
      </c>
      <c r="M48" s="237">
        <f t="shared" si="11"/>
        <v>0.47565039196933068</v>
      </c>
      <c r="N48" s="237">
        <f t="shared" si="11"/>
        <v>0.46771547676651548</v>
      </c>
      <c r="O48" s="237">
        <f t="shared" si="11"/>
        <v>0.46920418456269425</v>
      </c>
      <c r="P48" s="237">
        <f t="shared" si="11"/>
        <v>0.48230314362201709</v>
      </c>
      <c r="Q48" s="237">
        <f t="shared" si="11"/>
        <v>0.48954862162936419</v>
      </c>
      <c r="R48" s="237">
        <f t="shared" si="11"/>
        <v>0.50095506429605385</v>
      </c>
      <c r="S48" s="237">
        <f t="shared" si="11"/>
        <v>0.51180628394753913</v>
      </c>
      <c r="T48" s="237">
        <f t="shared" si="11"/>
        <v>0.53109454938045519</v>
      </c>
      <c r="U48" s="237">
        <f t="shared" si="11"/>
        <v>0.52854302340206205</v>
      </c>
      <c r="V48" s="237">
        <f t="shared" si="11"/>
        <v>0.5301773418777106</v>
      </c>
      <c r="W48" s="237">
        <f t="shared" si="11"/>
        <v>0.5317608672684907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BG: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14292.462444020948</v>
      </c>
      <c r="C5" s="225">
        <f t="shared" si="0"/>
        <v>14121.057398250672</v>
      </c>
      <c r="D5" s="225">
        <f t="shared" si="0"/>
        <v>13151.271012728539</v>
      </c>
      <c r="E5" s="225">
        <f t="shared" si="0"/>
        <v>14355.801345998538</v>
      </c>
      <c r="F5" s="225">
        <f t="shared" si="0"/>
        <v>14213.11213927186</v>
      </c>
      <c r="G5" s="225">
        <f t="shared" si="0"/>
        <v>14379.326602754238</v>
      </c>
      <c r="H5" s="225">
        <f t="shared" si="0"/>
        <v>14571.4729852865</v>
      </c>
      <c r="I5" s="225">
        <f t="shared" si="0"/>
        <v>15371.473185749755</v>
      </c>
      <c r="J5" s="225">
        <f t="shared" si="0"/>
        <v>12060.687172397065</v>
      </c>
      <c r="K5" s="225">
        <f t="shared" si="0"/>
        <v>6676.6551384390814</v>
      </c>
      <c r="L5" s="225">
        <f t="shared" si="0"/>
        <v>7140.7081536885289</v>
      </c>
      <c r="M5" s="225">
        <f t="shared" si="0"/>
        <v>7562.3995937013333</v>
      </c>
      <c r="N5" s="225">
        <f t="shared" si="0"/>
        <v>7003.1454369364292</v>
      </c>
      <c r="O5" s="225">
        <f t="shared" si="0"/>
        <v>6848.2360118520337</v>
      </c>
      <c r="P5" s="225">
        <f t="shared" si="0"/>
        <v>7133.9894438260553</v>
      </c>
      <c r="Q5" s="225">
        <f t="shared" si="0"/>
        <v>7981.2729654417535</v>
      </c>
      <c r="R5" s="225">
        <f t="shared" si="0"/>
        <v>8248.387940051176</v>
      </c>
      <c r="S5" s="225">
        <f t="shared" si="0"/>
        <v>8808.3245376869327</v>
      </c>
      <c r="T5" s="225">
        <f t="shared" si="0"/>
        <v>8916.2302160310628</v>
      </c>
      <c r="U5" s="225">
        <f t="shared" si="0"/>
        <v>8301.5693522210277</v>
      </c>
      <c r="V5" s="225">
        <f t="shared" si="0"/>
        <v>7843.4657279616567</v>
      </c>
      <c r="W5" s="225">
        <f t="shared" si="0"/>
        <v>8731.1695260310662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158.26580398557169</v>
      </c>
      <c r="C10" s="227">
        <f t="shared" si="1"/>
        <v>146.32185874832342</v>
      </c>
      <c r="D10" s="227">
        <f t="shared" si="1"/>
        <v>128.36486503553886</v>
      </c>
      <c r="E10" s="227">
        <f t="shared" si="1"/>
        <v>125.52696475112239</v>
      </c>
      <c r="F10" s="227">
        <f t="shared" si="1"/>
        <v>121.32176975884556</v>
      </c>
      <c r="G10" s="227">
        <f t="shared" si="1"/>
        <v>125.4967228691108</v>
      </c>
      <c r="H10" s="227">
        <f t="shared" si="1"/>
        <v>123.14807100481079</v>
      </c>
      <c r="I10" s="227">
        <f t="shared" si="1"/>
        <v>122.19292151361348</v>
      </c>
      <c r="J10" s="227">
        <f t="shared" si="1"/>
        <v>109.32837231646859</v>
      </c>
      <c r="K10" s="227">
        <f t="shared" si="1"/>
        <v>65.450018319245331</v>
      </c>
      <c r="L10" s="227">
        <f t="shared" si="1"/>
        <v>83.983598410113956</v>
      </c>
      <c r="M10" s="227">
        <f t="shared" si="1"/>
        <v>99.287560630655946</v>
      </c>
      <c r="N10" s="227">
        <f t="shared" si="1"/>
        <v>87.77025175125452</v>
      </c>
      <c r="O10" s="227">
        <f t="shared" si="1"/>
        <v>85.955670964423092</v>
      </c>
      <c r="P10" s="227">
        <f t="shared" si="1"/>
        <v>84.415692144961369</v>
      </c>
      <c r="Q10" s="227">
        <f t="shared" si="1"/>
        <v>98.061141068488539</v>
      </c>
      <c r="R10" s="227">
        <f t="shared" si="1"/>
        <v>94.417687090578539</v>
      </c>
      <c r="S10" s="227">
        <f t="shared" si="1"/>
        <v>96.670117446773375</v>
      </c>
      <c r="T10" s="227">
        <f t="shared" si="1"/>
        <v>91.646224228776362</v>
      </c>
      <c r="U10" s="227">
        <f t="shared" si="1"/>
        <v>81.956321936610252</v>
      </c>
      <c r="V10" s="227">
        <f t="shared" si="1"/>
        <v>82.027974612416472</v>
      </c>
      <c r="W10" s="227">
        <f t="shared" si="1"/>
        <v>88.076417751166005</v>
      </c>
      <c r="DA10" s="90"/>
    </row>
    <row r="11" spans="1:105" ht="12" customHeight="1" x14ac:dyDescent="0.25">
      <c r="A11" s="37" t="s">
        <v>83</v>
      </c>
      <c r="B11" s="228">
        <v>23.038540003798392</v>
      </c>
      <c r="C11" s="228">
        <v>19.092865058251412</v>
      </c>
      <c r="D11" s="228">
        <v>16.685381441371256</v>
      </c>
      <c r="E11" s="228">
        <v>14.863486343888791</v>
      </c>
      <c r="F11" s="228">
        <v>14.126714035352091</v>
      </c>
      <c r="G11" s="228">
        <v>11.982234572457829</v>
      </c>
      <c r="H11" s="228">
        <v>10.344380056698441</v>
      </c>
      <c r="I11" s="228">
        <v>6.0314569178703499</v>
      </c>
      <c r="J11" s="228">
        <v>4.3677506592049236</v>
      </c>
      <c r="K11" s="228">
        <v>2.7766539033799438</v>
      </c>
      <c r="L11" s="228">
        <v>1.8217385416326581</v>
      </c>
      <c r="M11" s="228">
        <v>1.7048615261314293</v>
      </c>
      <c r="N11" s="228">
        <v>2.0656498233670062</v>
      </c>
      <c r="O11" s="228">
        <v>1.7241439030459991</v>
      </c>
      <c r="P11" s="228">
        <v>2.1089825840120677</v>
      </c>
      <c r="Q11" s="228">
        <v>2.5566850510642123</v>
      </c>
      <c r="R11" s="228">
        <v>1.7947967914239138</v>
      </c>
      <c r="S11" s="228">
        <v>2.3523181858805722</v>
      </c>
      <c r="T11" s="228">
        <v>2.2790617127760693</v>
      </c>
      <c r="U11" s="228">
        <v>2.3250644348040543</v>
      </c>
      <c r="V11" s="228">
        <v>2.2343925587540596</v>
      </c>
      <c r="W11" s="228">
        <v>2.2662095833361806</v>
      </c>
      <c r="DA11" s="69"/>
    </row>
    <row r="12" spans="1:105" ht="12" customHeight="1" x14ac:dyDescent="0.25">
      <c r="A12" s="37" t="s">
        <v>72</v>
      </c>
      <c r="B12" s="228">
        <v>135.22726398177329</v>
      </c>
      <c r="C12" s="228">
        <v>127.22899369007202</v>
      </c>
      <c r="D12" s="228">
        <v>111.67948359416759</v>
      </c>
      <c r="E12" s="228">
        <v>110.6634784072336</v>
      </c>
      <c r="F12" s="228">
        <v>107.19505572349347</v>
      </c>
      <c r="G12" s="228">
        <v>113.51448829665297</v>
      </c>
      <c r="H12" s="228">
        <v>112.80369094811235</v>
      </c>
      <c r="I12" s="228">
        <v>116.16146459574314</v>
      </c>
      <c r="J12" s="228">
        <v>104.96062165726366</v>
      </c>
      <c r="K12" s="228">
        <v>62.673364415865393</v>
      </c>
      <c r="L12" s="228">
        <v>82.161859868481301</v>
      </c>
      <c r="M12" s="228">
        <v>97.582699104524522</v>
      </c>
      <c r="N12" s="228">
        <v>85.704601927887509</v>
      </c>
      <c r="O12" s="228">
        <v>84.231527061377093</v>
      </c>
      <c r="P12" s="228">
        <v>82.306709560949301</v>
      </c>
      <c r="Q12" s="228">
        <v>95.504456017424332</v>
      </c>
      <c r="R12" s="228">
        <v>92.622890299154619</v>
      </c>
      <c r="S12" s="228">
        <v>94.317799260892798</v>
      </c>
      <c r="T12" s="228">
        <v>89.367162516000292</v>
      </c>
      <c r="U12" s="228">
        <v>79.631257501806203</v>
      </c>
      <c r="V12" s="228">
        <v>79.793582053662419</v>
      </c>
      <c r="W12" s="228">
        <v>85.810208167829828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2734.5563808103957</v>
      </c>
      <c r="C16" s="230">
        <f t="shared" si="2"/>
        <v>2481.5111633873148</v>
      </c>
      <c r="D16" s="230">
        <f t="shared" si="2"/>
        <v>2340.191179803433</v>
      </c>
      <c r="E16" s="230">
        <f t="shared" si="2"/>
        <v>2621.1027723007542</v>
      </c>
      <c r="F16" s="230">
        <f t="shared" si="2"/>
        <v>2556.0524361412427</v>
      </c>
      <c r="G16" s="230">
        <f t="shared" si="2"/>
        <v>2516.8274655917667</v>
      </c>
      <c r="H16" s="230">
        <f t="shared" si="2"/>
        <v>2425.4860659535375</v>
      </c>
      <c r="I16" s="230">
        <f t="shared" si="2"/>
        <v>2618.58715344743</v>
      </c>
      <c r="J16" s="230">
        <f t="shared" si="2"/>
        <v>1661.5943444760906</v>
      </c>
      <c r="K16" s="230">
        <f t="shared" si="2"/>
        <v>837.51740802198458</v>
      </c>
      <c r="L16" s="230">
        <f t="shared" si="2"/>
        <v>828.30061336528343</v>
      </c>
      <c r="M16" s="230">
        <f t="shared" si="2"/>
        <v>911.20190595461872</v>
      </c>
      <c r="N16" s="230">
        <f t="shared" si="2"/>
        <v>795.78656788627598</v>
      </c>
      <c r="O16" s="230">
        <f t="shared" si="2"/>
        <v>816.48151512403251</v>
      </c>
      <c r="P16" s="230">
        <f t="shared" si="2"/>
        <v>805.63395768727901</v>
      </c>
      <c r="Q16" s="230">
        <f t="shared" si="2"/>
        <v>967.84970482318931</v>
      </c>
      <c r="R16" s="230">
        <f t="shared" si="2"/>
        <v>1046.5658480774721</v>
      </c>
      <c r="S16" s="230">
        <f t="shared" si="2"/>
        <v>1615.832552849037</v>
      </c>
      <c r="T16" s="230">
        <f t="shared" si="2"/>
        <v>2039.0558676167686</v>
      </c>
      <c r="U16" s="230">
        <f t="shared" si="2"/>
        <v>1905.5713527336725</v>
      </c>
      <c r="V16" s="230">
        <f t="shared" si="2"/>
        <v>1733.2486764945588</v>
      </c>
      <c r="W16" s="230">
        <f t="shared" si="2"/>
        <v>2026.5571007321926</v>
      </c>
      <c r="DA16" s="92"/>
    </row>
    <row r="17" spans="1:105" ht="12" customHeight="1" x14ac:dyDescent="0.25">
      <c r="A17" s="46" t="s">
        <v>30</v>
      </c>
      <c r="B17" s="231">
        <v>416.56335240560014</v>
      </c>
      <c r="C17" s="231">
        <v>425.14850433921026</v>
      </c>
      <c r="D17" s="231">
        <v>537.47122939052576</v>
      </c>
      <c r="E17" s="231">
        <v>317.52161857198411</v>
      </c>
      <c r="F17" s="231">
        <v>322.66066982114938</v>
      </c>
      <c r="G17" s="231">
        <v>319.22768967987611</v>
      </c>
      <c r="H17" s="231">
        <v>332.56675757522333</v>
      </c>
      <c r="I17" s="231">
        <v>335.10209258412931</v>
      </c>
      <c r="J17" s="231">
        <v>219.34828611309345</v>
      </c>
      <c r="K17" s="231">
        <v>117.33268884975618</v>
      </c>
      <c r="L17" s="231">
        <v>165.64090250588802</v>
      </c>
      <c r="M17" s="231">
        <v>166.17099573372315</v>
      </c>
      <c r="N17" s="231">
        <v>156.7673309704324</v>
      </c>
      <c r="O17" s="231">
        <v>161.86769659881409</v>
      </c>
      <c r="P17" s="231">
        <v>179.24908759192644</v>
      </c>
      <c r="Q17" s="231">
        <v>219.73739978927227</v>
      </c>
      <c r="R17" s="231">
        <v>234.70114613724715</v>
      </c>
      <c r="S17" s="231">
        <v>289.43165055345725</v>
      </c>
      <c r="T17" s="231">
        <v>359.86458211879392</v>
      </c>
      <c r="U17" s="231">
        <v>276.13109251145755</v>
      </c>
      <c r="V17" s="231">
        <v>281.78293215647091</v>
      </c>
      <c r="W17" s="231">
        <v>358.10609814982018</v>
      </c>
      <c r="DA17" s="73"/>
    </row>
    <row r="18" spans="1:105" ht="12" customHeight="1" x14ac:dyDescent="0.25">
      <c r="A18" s="46" t="s">
        <v>32</v>
      </c>
      <c r="B18" s="231">
        <v>245.20319999980129</v>
      </c>
      <c r="C18" s="231">
        <v>250.90559999981713</v>
      </c>
      <c r="D18" s="231">
        <v>188.17919999982249</v>
      </c>
      <c r="E18" s="231">
        <v>290.82239999979555</v>
      </c>
      <c r="F18" s="231">
        <v>291.83929343972881</v>
      </c>
      <c r="G18" s="231">
        <v>291.83929343981725</v>
      </c>
      <c r="H18" s="231">
        <v>302.26224383972351</v>
      </c>
      <c r="I18" s="231">
        <v>411.83997695967992</v>
      </c>
      <c r="J18" s="231">
        <v>357.11995391973181</v>
      </c>
      <c r="K18" s="231">
        <v>103.67999999984738</v>
      </c>
      <c r="L18" s="231">
        <v>8.6400691199907733</v>
      </c>
      <c r="M18" s="231">
        <v>8.6400691199922122</v>
      </c>
      <c r="N18" s="231">
        <v>0</v>
      </c>
      <c r="O18" s="231">
        <v>26.057064959976294</v>
      </c>
      <c r="P18" s="231">
        <v>26.057064959975008</v>
      </c>
      <c r="Q18" s="231">
        <v>31.268436479959551</v>
      </c>
      <c r="R18" s="231">
        <v>83.382773759922216</v>
      </c>
      <c r="S18" s="231">
        <v>105.22379519989153</v>
      </c>
      <c r="T18" s="231">
        <v>71.354649599907333</v>
      </c>
      <c r="U18" s="231">
        <v>95.686479359865999</v>
      </c>
      <c r="V18" s="231">
        <v>138.86429183986354</v>
      </c>
      <c r="W18" s="231">
        <v>143.94885695986298</v>
      </c>
      <c r="DA18" s="73"/>
    </row>
    <row r="19" spans="1:105" ht="12" customHeight="1" x14ac:dyDescent="0.25">
      <c r="A19" s="46" t="s">
        <v>33</v>
      </c>
      <c r="B19" s="231">
        <v>3.6198326381271033</v>
      </c>
      <c r="C19" s="231">
        <v>6.0508073451347126</v>
      </c>
      <c r="D19" s="231">
        <v>8.5226309077177049</v>
      </c>
      <c r="E19" s="231">
        <v>7.036123979200628</v>
      </c>
      <c r="F19" s="231">
        <v>15.229576019953129</v>
      </c>
      <c r="G19" s="231">
        <v>16.158649308831375</v>
      </c>
      <c r="H19" s="231">
        <v>15.496695800334123</v>
      </c>
      <c r="I19" s="231">
        <v>11.37533223165976</v>
      </c>
      <c r="J19" s="231">
        <v>17.558760785768033</v>
      </c>
      <c r="K19" s="231">
        <v>18.126431961595291</v>
      </c>
      <c r="L19" s="231">
        <v>14.494679842483876</v>
      </c>
      <c r="M19" s="231">
        <v>16.917807642449873</v>
      </c>
      <c r="N19" s="231">
        <v>9.178393599453873</v>
      </c>
      <c r="O19" s="231">
        <v>6.8319960148308629</v>
      </c>
      <c r="P19" s="231">
        <v>6.8957698189789225</v>
      </c>
      <c r="Q19" s="231">
        <v>7.1073433119118077</v>
      </c>
      <c r="R19" s="231">
        <v>12.697725359771882</v>
      </c>
      <c r="S19" s="231">
        <v>16.78606729321659</v>
      </c>
      <c r="T19" s="231">
        <v>13.981757323982778</v>
      </c>
      <c r="U19" s="231">
        <v>14.040799592074386</v>
      </c>
      <c r="V19" s="231">
        <v>13.430778343133079</v>
      </c>
      <c r="W19" s="231">
        <v>14.154966767389512</v>
      </c>
      <c r="DA19" s="73"/>
    </row>
    <row r="20" spans="1:105" ht="12" customHeight="1" x14ac:dyDescent="0.25">
      <c r="A20" s="46" t="s">
        <v>83</v>
      </c>
      <c r="B20" s="231">
        <v>142.96804833598307</v>
      </c>
      <c r="C20" s="231">
        <v>135.94457248007694</v>
      </c>
      <c r="D20" s="231">
        <v>121.97905298808377</v>
      </c>
      <c r="E20" s="231">
        <v>116.19896728059675</v>
      </c>
      <c r="F20" s="231">
        <v>109.80760196629294</v>
      </c>
      <c r="G20" s="231">
        <v>91.102490412053726</v>
      </c>
      <c r="H20" s="231">
        <v>75.923591290983438</v>
      </c>
      <c r="I20" s="231">
        <v>60.285715145739886</v>
      </c>
      <c r="J20" s="231">
        <v>32.487658776777934</v>
      </c>
      <c r="K20" s="231">
        <v>31.676169407292967</v>
      </c>
      <c r="L20" s="231">
        <v>21.447385771151623</v>
      </c>
      <c r="M20" s="231">
        <v>21.34566529204967</v>
      </c>
      <c r="N20" s="231">
        <v>21.93827592466176</v>
      </c>
      <c r="O20" s="231">
        <v>19.431817186475463</v>
      </c>
      <c r="P20" s="231">
        <v>27.199837663343626</v>
      </c>
      <c r="Q20" s="231">
        <v>30.521203212754436</v>
      </c>
      <c r="R20" s="231">
        <v>26.478840688549614</v>
      </c>
      <c r="S20" s="231">
        <v>30.237143047180531</v>
      </c>
      <c r="T20" s="231">
        <v>27.045993738936478</v>
      </c>
      <c r="U20" s="231">
        <v>28.593528318212584</v>
      </c>
      <c r="V20" s="231">
        <v>27.124899069569604</v>
      </c>
      <c r="W20" s="231">
        <v>27.07136232194091</v>
      </c>
      <c r="DA20" s="73"/>
    </row>
    <row r="21" spans="1:105" ht="12" customHeight="1" x14ac:dyDescent="0.25">
      <c r="A21" s="46" t="s">
        <v>70</v>
      </c>
      <c r="B21" s="231">
        <v>814.99198187542368</v>
      </c>
      <c r="C21" s="231">
        <v>638.9916409381342</v>
      </c>
      <c r="D21" s="231">
        <v>658.23174717182974</v>
      </c>
      <c r="E21" s="231">
        <v>406.62948193371608</v>
      </c>
      <c r="F21" s="231">
        <v>398.59914715214438</v>
      </c>
      <c r="G21" s="231">
        <v>373.65389355407393</v>
      </c>
      <c r="H21" s="231">
        <v>327.78760966858925</v>
      </c>
      <c r="I21" s="231">
        <v>322.08139719463077</v>
      </c>
      <c r="J21" s="231">
        <v>219.82854248823304</v>
      </c>
      <c r="K21" s="231">
        <v>135.83328567418479</v>
      </c>
      <c r="L21" s="231">
        <v>101.72762928342043</v>
      </c>
      <c r="M21" s="231">
        <v>84.074112241628782</v>
      </c>
      <c r="N21" s="231">
        <v>55.77411311962765</v>
      </c>
      <c r="O21" s="231">
        <v>28.963687655694663</v>
      </c>
      <c r="P21" s="231">
        <v>31.554989428962102</v>
      </c>
      <c r="Q21" s="231">
        <v>18.598954964760885</v>
      </c>
      <c r="R21" s="231">
        <v>12.577349617827032</v>
      </c>
      <c r="S21" s="231">
        <v>10.068856161486949</v>
      </c>
      <c r="T21" s="231">
        <v>8.9112737794415242</v>
      </c>
      <c r="U21" s="231">
        <v>9.1710679270492985</v>
      </c>
      <c r="V21" s="231">
        <v>8.7842223391062824</v>
      </c>
      <c r="W21" s="231">
        <v>15.962758469046562</v>
      </c>
      <c r="DA21" s="73"/>
    </row>
    <row r="22" spans="1:105" ht="12" customHeight="1" x14ac:dyDescent="0.25">
      <c r="A22" s="46" t="s">
        <v>34</v>
      </c>
      <c r="B22" s="231">
        <v>182.57452033519991</v>
      </c>
      <c r="C22" s="231">
        <v>269.14332199677665</v>
      </c>
      <c r="D22" s="231">
        <v>185.75323907476835</v>
      </c>
      <c r="E22" s="231">
        <v>690.77363332968605</v>
      </c>
      <c r="F22" s="231">
        <v>576.67106737549204</v>
      </c>
      <c r="G22" s="231">
        <v>362.16488582310211</v>
      </c>
      <c r="H22" s="231">
        <v>269.69843398214499</v>
      </c>
      <c r="I22" s="231">
        <v>309.92020573222732</v>
      </c>
      <c r="J22" s="231">
        <v>117.49682736578059</v>
      </c>
      <c r="K22" s="231">
        <v>9.6540584076865681</v>
      </c>
      <c r="L22" s="231">
        <v>17.0778678160219</v>
      </c>
      <c r="M22" s="231">
        <v>7.4323217417983125</v>
      </c>
      <c r="N22" s="231">
        <v>9.1856714333685954</v>
      </c>
      <c r="O22" s="231">
        <v>9.6151735135858285</v>
      </c>
      <c r="P22" s="231">
        <v>8.9855356024614714</v>
      </c>
      <c r="Q22" s="231">
        <v>6.9425058655842662</v>
      </c>
      <c r="R22" s="231">
        <v>7.2536707347027445</v>
      </c>
      <c r="S22" s="231">
        <v>510.35947693583665</v>
      </c>
      <c r="T22" s="231">
        <v>933.81257460825077</v>
      </c>
      <c r="U22" s="231">
        <v>940.23860252152815</v>
      </c>
      <c r="V22" s="231">
        <v>722.41134134508764</v>
      </c>
      <c r="W22" s="231">
        <v>833.38114262395675</v>
      </c>
      <c r="DA22" s="73"/>
    </row>
    <row r="23" spans="1:105" ht="12" customHeight="1" x14ac:dyDescent="0.25">
      <c r="A23" s="46" t="s">
        <v>72</v>
      </c>
      <c r="B23" s="231">
        <v>796.63664906771328</v>
      </c>
      <c r="C23" s="231">
        <v>661.84142414733947</v>
      </c>
      <c r="D23" s="231">
        <v>542.7827987656508</v>
      </c>
      <c r="E23" s="231">
        <v>541.4961799472652</v>
      </c>
      <c r="F23" s="231">
        <v>581.69731070100113</v>
      </c>
      <c r="G23" s="231">
        <v>663.87754630042957</v>
      </c>
      <c r="H23" s="231">
        <v>686.36124983893615</v>
      </c>
      <c r="I23" s="231">
        <v>698.54405235964111</v>
      </c>
      <c r="J23" s="231">
        <v>652.39658737689979</v>
      </c>
      <c r="K23" s="231">
        <v>420.80523275458887</v>
      </c>
      <c r="L23" s="231">
        <v>498.82259078856595</v>
      </c>
      <c r="M23" s="231">
        <v>605.56557182688653</v>
      </c>
      <c r="N23" s="231">
        <v>542.06751099380142</v>
      </c>
      <c r="O23" s="231">
        <v>562.07217824536792</v>
      </c>
      <c r="P23" s="231">
        <v>523.98797742499937</v>
      </c>
      <c r="Q23" s="231">
        <v>651.45892412683213</v>
      </c>
      <c r="R23" s="231">
        <v>665.68710354384086</v>
      </c>
      <c r="S23" s="231">
        <v>649.16142504145512</v>
      </c>
      <c r="T23" s="231">
        <v>619.13182133372777</v>
      </c>
      <c r="U23" s="231">
        <v>535.74618073033571</v>
      </c>
      <c r="V23" s="231">
        <v>534.11008849295911</v>
      </c>
      <c r="W23" s="231">
        <v>625.72081928026068</v>
      </c>
      <c r="DA23" s="73"/>
    </row>
    <row r="24" spans="1:105" ht="12" customHeight="1" x14ac:dyDescent="0.25">
      <c r="A24" s="46" t="s">
        <v>36</v>
      </c>
      <c r="B24" s="231">
        <v>82.520853353068304</v>
      </c>
      <c r="C24" s="231">
        <v>89.195463740903364</v>
      </c>
      <c r="D24" s="231">
        <v>81.970395905152941</v>
      </c>
      <c r="E24" s="231">
        <v>99.330310059382214</v>
      </c>
      <c r="F24" s="231">
        <v>90.092598066671428</v>
      </c>
      <c r="G24" s="231">
        <v>74.049673875760107</v>
      </c>
      <c r="H24" s="231">
        <v>83.200884360058652</v>
      </c>
      <c r="I24" s="231">
        <v>75.044438443089732</v>
      </c>
      <c r="J24" s="231">
        <v>45.18828656661352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49.47794279947923</v>
      </c>
      <c r="C25" s="231">
        <v>4.2898283999220261</v>
      </c>
      <c r="D25" s="231">
        <v>15.300885599881541</v>
      </c>
      <c r="E25" s="231">
        <v>151.29405719912762</v>
      </c>
      <c r="F25" s="231">
        <v>169.45517159880922</v>
      </c>
      <c r="G25" s="231">
        <v>324.75334319782218</v>
      </c>
      <c r="H25" s="231">
        <v>332.18859959754406</v>
      </c>
      <c r="I25" s="231">
        <v>394.39394279663202</v>
      </c>
      <c r="J25" s="231">
        <v>0.16944108319244047</v>
      </c>
      <c r="K25" s="231">
        <v>0.40954096703245907</v>
      </c>
      <c r="L25" s="231">
        <v>0.44948823776080343</v>
      </c>
      <c r="M25" s="231">
        <v>1.0553623560902063</v>
      </c>
      <c r="N25" s="231">
        <v>0.87527184493036947</v>
      </c>
      <c r="O25" s="231">
        <v>1.641900949287403</v>
      </c>
      <c r="P25" s="231">
        <v>1.7036951966320515</v>
      </c>
      <c r="Q25" s="231">
        <v>2.2149370721140578</v>
      </c>
      <c r="R25" s="231">
        <v>3.7872382356105909</v>
      </c>
      <c r="S25" s="231">
        <v>4.5641386165122739</v>
      </c>
      <c r="T25" s="231">
        <v>4.9532151137278895</v>
      </c>
      <c r="U25" s="231">
        <v>5.9636017731488629</v>
      </c>
      <c r="V25" s="231">
        <v>6.740122908368515</v>
      </c>
      <c r="W25" s="231">
        <v>8.2110961599151402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5141.2743448659203</v>
      </c>
      <c r="C27" s="230">
        <f t="shared" si="3"/>
        <v>5301.8357306427379</v>
      </c>
      <c r="D27" s="230">
        <f t="shared" si="3"/>
        <v>5084.8043125344502</v>
      </c>
      <c r="E27" s="230">
        <f t="shared" si="3"/>
        <v>5403.7549159888258</v>
      </c>
      <c r="F27" s="230">
        <f t="shared" si="3"/>
        <v>5383.0535356396467</v>
      </c>
      <c r="G27" s="230">
        <f t="shared" si="3"/>
        <v>5247.4555632815391</v>
      </c>
      <c r="H27" s="230">
        <f t="shared" si="3"/>
        <v>5434.8426538838194</v>
      </c>
      <c r="I27" s="230">
        <f t="shared" si="3"/>
        <v>5725.081578336747</v>
      </c>
      <c r="J27" s="230">
        <f t="shared" si="3"/>
        <v>4411.6508059210446</v>
      </c>
      <c r="K27" s="230">
        <f t="shared" si="3"/>
        <v>2630.3757456385201</v>
      </c>
      <c r="L27" s="230">
        <f t="shared" si="3"/>
        <v>2828.4494022560325</v>
      </c>
      <c r="M27" s="230">
        <f t="shared" si="3"/>
        <v>2629.798582684768</v>
      </c>
      <c r="N27" s="230">
        <f t="shared" si="3"/>
        <v>2404.8988053074081</v>
      </c>
      <c r="O27" s="230">
        <f t="shared" si="3"/>
        <v>2391.8537072475283</v>
      </c>
      <c r="P27" s="230">
        <f t="shared" si="3"/>
        <v>2466.1963315261414</v>
      </c>
      <c r="Q27" s="230">
        <f t="shared" si="3"/>
        <v>2604.0196938068907</v>
      </c>
      <c r="R27" s="230">
        <f t="shared" si="3"/>
        <v>2612.0475286218762</v>
      </c>
      <c r="S27" s="230">
        <f t="shared" si="3"/>
        <v>2701.0231258687973</v>
      </c>
      <c r="T27" s="230">
        <f t="shared" si="3"/>
        <v>2726.037219332447</v>
      </c>
      <c r="U27" s="230">
        <f t="shared" si="3"/>
        <v>2618.6401661767422</v>
      </c>
      <c r="V27" s="230">
        <f t="shared" si="3"/>
        <v>2605.1388506452813</v>
      </c>
      <c r="W27" s="230">
        <f t="shared" si="3"/>
        <v>2920.663195333575</v>
      </c>
      <c r="DA27" s="92"/>
    </row>
    <row r="28" spans="1:105" ht="12" customHeight="1" x14ac:dyDescent="0.25">
      <c r="A28" s="18" t="s">
        <v>30</v>
      </c>
      <c r="B28" s="232">
        <v>989.9805799071321</v>
      </c>
      <c r="C28" s="232">
        <v>1337.527888573868</v>
      </c>
      <c r="D28" s="232">
        <v>975.2120942729573</v>
      </c>
      <c r="E28" s="232">
        <v>1146.0389967171743</v>
      </c>
      <c r="F28" s="232">
        <v>1420.0443696440429</v>
      </c>
      <c r="G28" s="232">
        <v>1199.7771669091178</v>
      </c>
      <c r="H28" s="232">
        <v>1016.3253172331744</v>
      </c>
      <c r="I28" s="232">
        <v>1280.8105370027133</v>
      </c>
      <c r="J28" s="232">
        <v>982.6145845653848</v>
      </c>
      <c r="K28" s="232">
        <v>547.27384921218345</v>
      </c>
      <c r="L28" s="232">
        <v>722.90184212279917</v>
      </c>
      <c r="M28" s="232">
        <v>662.55064153589103</v>
      </c>
      <c r="N28" s="232">
        <v>558.91761621586147</v>
      </c>
      <c r="O28" s="232">
        <v>522.0685074580897</v>
      </c>
      <c r="P28" s="232">
        <v>564.21263648446109</v>
      </c>
      <c r="Q28" s="232">
        <v>551.40851127357678</v>
      </c>
      <c r="R28" s="232">
        <v>505.60312793340103</v>
      </c>
      <c r="S28" s="232">
        <v>561.11826677365309</v>
      </c>
      <c r="T28" s="232">
        <v>605.12360106071492</v>
      </c>
      <c r="U28" s="232">
        <v>545.81739713580851</v>
      </c>
      <c r="V28" s="232">
        <v>453.41121967714082</v>
      </c>
      <c r="W28" s="232">
        <v>669.873875625555</v>
      </c>
      <c r="DA28" s="71"/>
    </row>
    <row r="29" spans="1:105" ht="12" customHeight="1" x14ac:dyDescent="0.25">
      <c r="A29" s="18" t="s">
        <v>40</v>
      </c>
      <c r="B29" s="232">
        <v>77.657860799798826</v>
      </c>
      <c r="C29" s="232">
        <v>341.72594279863898</v>
      </c>
      <c r="D29" s="232">
        <v>451.60847999783402</v>
      </c>
      <c r="E29" s="232">
        <v>520.60434839897755</v>
      </c>
      <c r="F29" s="232">
        <v>484.1532575987361</v>
      </c>
      <c r="G29" s="232">
        <v>268.44587999932958</v>
      </c>
      <c r="H29" s="232">
        <v>282.83309999896949</v>
      </c>
      <c r="I29" s="232">
        <v>448.2764999979604</v>
      </c>
      <c r="J29" s="232">
        <v>186.01962839875719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17.272754041810749</v>
      </c>
      <c r="C30" s="232">
        <v>17.826434574731444</v>
      </c>
      <c r="D30" s="232">
        <v>21.323921492405869</v>
      </c>
      <c r="E30" s="232">
        <v>19.825773180742935</v>
      </c>
      <c r="F30" s="232">
        <v>21.03742662016548</v>
      </c>
      <c r="G30" s="232">
        <v>26.702353811981357</v>
      </c>
      <c r="H30" s="232">
        <v>27.364307320768159</v>
      </c>
      <c r="I30" s="232">
        <v>8.94322112911623</v>
      </c>
      <c r="J30" s="232">
        <v>17.272817815229821</v>
      </c>
      <c r="K30" s="232">
        <v>25.412870918476738</v>
      </c>
      <c r="L30" s="232">
        <v>23.239322077739377</v>
      </c>
      <c r="M30" s="232">
        <v>20.81619427778833</v>
      </c>
      <c r="N30" s="232">
        <v>16.945006400647067</v>
      </c>
      <c r="O30" s="232">
        <v>16.388980665280553</v>
      </c>
      <c r="P30" s="232">
        <v>16.325206861182036</v>
      </c>
      <c r="Q30" s="232">
        <v>19.016283848090257</v>
      </c>
      <c r="R30" s="232">
        <v>19.230975600510408</v>
      </c>
      <c r="S30" s="232">
        <v>22.120534546865077</v>
      </c>
      <c r="T30" s="232">
        <v>27.380444116168416</v>
      </c>
      <c r="U30" s="232">
        <v>23.522150848107628</v>
      </c>
      <c r="V30" s="232">
        <v>21.65885401691224</v>
      </c>
      <c r="W30" s="232">
        <v>27.828062952881695</v>
      </c>
      <c r="DA30" s="71"/>
    </row>
    <row r="31" spans="1:105" ht="12" customHeight="1" x14ac:dyDescent="0.25">
      <c r="A31" s="18" t="s">
        <v>83</v>
      </c>
      <c r="B31" s="232">
        <v>168.5544670604427</v>
      </c>
      <c r="C31" s="232">
        <v>122.17075138119503</v>
      </c>
      <c r="D31" s="232">
        <v>119.42533205082322</v>
      </c>
      <c r="E31" s="232">
        <v>127.02784637552503</v>
      </c>
      <c r="F31" s="232">
        <v>124.59637264042229</v>
      </c>
      <c r="G31" s="232">
        <v>151.81912681648728</v>
      </c>
      <c r="H31" s="232">
        <v>183.64246425415911</v>
      </c>
      <c r="I31" s="232">
        <v>156.227357937368</v>
      </c>
      <c r="J31" s="232">
        <v>116.73166056508765</v>
      </c>
      <c r="K31" s="232">
        <v>150.47854669154833</v>
      </c>
      <c r="L31" s="232">
        <v>77.032635688940019</v>
      </c>
      <c r="M31" s="232">
        <v>83.520093182914337</v>
      </c>
      <c r="N31" s="232">
        <v>66.894544253133205</v>
      </c>
      <c r="O31" s="232">
        <v>76.011368912040069</v>
      </c>
      <c r="P31" s="232">
        <v>99.202809754553314</v>
      </c>
      <c r="Q31" s="232">
        <v>107.97146173713867</v>
      </c>
      <c r="R31" s="232">
        <v>87.700272520953305</v>
      </c>
      <c r="S31" s="232">
        <v>85.142930687997818</v>
      </c>
      <c r="T31" s="232">
        <v>96.565924309701757</v>
      </c>
      <c r="U31" s="232">
        <v>105.79003852874416</v>
      </c>
      <c r="V31" s="232">
        <v>147.7183972133567</v>
      </c>
      <c r="W31" s="232">
        <v>200.9181894167325</v>
      </c>
      <c r="DA31" s="71"/>
    </row>
    <row r="32" spans="1:105" ht="12" customHeight="1" x14ac:dyDescent="0.25">
      <c r="A32" s="18" t="s">
        <v>70</v>
      </c>
      <c r="B32" s="232">
        <v>751.61488523955836</v>
      </c>
      <c r="C32" s="232">
        <v>702.47410617693356</v>
      </c>
      <c r="D32" s="232">
        <v>620.69436650486216</v>
      </c>
      <c r="E32" s="232">
        <v>353.22179806394581</v>
      </c>
      <c r="F32" s="232">
        <v>326.85541804686977</v>
      </c>
      <c r="G32" s="232">
        <v>308.02354124523453</v>
      </c>
      <c r="H32" s="232">
        <v>315.50744377113375</v>
      </c>
      <c r="I32" s="232">
        <v>253.77469568551851</v>
      </c>
      <c r="J32" s="232">
        <v>207.41908599151438</v>
      </c>
      <c r="K32" s="232">
        <v>189.24624992663115</v>
      </c>
      <c r="L32" s="232">
        <v>173.81640167884018</v>
      </c>
      <c r="M32" s="232">
        <v>156.70177680038697</v>
      </c>
      <c r="N32" s="232">
        <v>120.69807264223856</v>
      </c>
      <c r="O32" s="232">
        <v>97.971878906104223</v>
      </c>
      <c r="P32" s="232">
        <v>73.70879385286851</v>
      </c>
      <c r="Q32" s="232">
        <v>71.184983115947972</v>
      </c>
      <c r="R32" s="232">
        <v>58.63021694289597</v>
      </c>
      <c r="S32" s="232">
        <v>39.724111838894338</v>
      </c>
      <c r="T32" s="232">
        <v>49.591144700984152</v>
      </c>
      <c r="U32" s="232">
        <v>51.23223263335916</v>
      </c>
      <c r="V32" s="232">
        <v>39.126532461163379</v>
      </c>
      <c r="W32" s="232">
        <v>51.960478411226667</v>
      </c>
      <c r="DA32" s="71"/>
    </row>
    <row r="33" spans="1:105" ht="12" customHeight="1" x14ac:dyDescent="0.25">
      <c r="A33" s="18" t="s">
        <v>34</v>
      </c>
      <c r="B33" s="232">
        <v>371.46032770405827</v>
      </c>
      <c r="C33" s="232">
        <v>377.87646784207794</v>
      </c>
      <c r="D33" s="232">
        <v>788.19696696347523</v>
      </c>
      <c r="E33" s="232">
        <v>821.02326762865459</v>
      </c>
      <c r="F33" s="232">
        <v>752.52542830270022</v>
      </c>
      <c r="G33" s="232">
        <v>961.44411897488453</v>
      </c>
      <c r="H33" s="232">
        <v>1160.9438610161637</v>
      </c>
      <c r="I33" s="232">
        <v>1180.6947941856847</v>
      </c>
      <c r="J33" s="232">
        <v>901.65836843250418</v>
      </c>
      <c r="K33" s="232">
        <v>624.07644159129984</v>
      </c>
      <c r="L33" s="232">
        <v>754.42013218295006</v>
      </c>
      <c r="M33" s="232">
        <v>375.25525625752391</v>
      </c>
      <c r="N33" s="232">
        <v>450.03921156548483</v>
      </c>
      <c r="O33" s="232">
        <v>461.8557484853435</v>
      </c>
      <c r="P33" s="232">
        <v>404.31696439676216</v>
      </c>
      <c r="Q33" s="232">
        <v>335.94553313359785</v>
      </c>
      <c r="R33" s="232">
        <v>354.00325126474274</v>
      </c>
      <c r="S33" s="232">
        <v>327.93136606302551</v>
      </c>
      <c r="T33" s="232">
        <v>293.61125938996599</v>
      </c>
      <c r="U33" s="232">
        <v>230.89536147656762</v>
      </c>
      <c r="V33" s="232">
        <v>220.29372453364618</v>
      </c>
      <c r="W33" s="232">
        <v>82.235588614940369</v>
      </c>
      <c r="DA33" s="71"/>
    </row>
    <row r="34" spans="1:105" ht="12" customHeight="1" x14ac:dyDescent="0.25">
      <c r="A34" s="18" t="s">
        <v>72</v>
      </c>
      <c r="B34" s="232">
        <v>1880.9010674681188</v>
      </c>
      <c r="C34" s="232">
        <v>1628.2247710384272</v>
      </c>
      <c r="D34" s="232">
        <v>1453.5077391592245</v>
      </c>
      <c r="E34" s="232">
        <v>1614.9623156841935</v>
      </c>
      <c r="F34" s="232">
        <v>1563.3287968544964</v>
      </c>
      <c r="G34" s="232">
        <v>1683.995465401465</v>
      </c>
      <c r="H34" s="232">
        <v>1763.7001886513217</v>
      </c>
      <c r="I34" s="232">
        <v>1842.8164468429575</v>
      </c>
      <c r="J34" s="232">
        <v>1691.3288246036614</v>
      </c>
      <c r="K34" s="232">
        <v>1067.4134426654564</v>
      </c>
      <c r="L34" s="232">
        <v>1057.182785542552</v>
      </c>
      <c r="M34" s="232">
        <v>1277.6697541864503</v>
      </c>
      <c r="N34" s="232">
        <v>1148.5216260750826</v>
      </c>
      <c r="O34" s="232">
        <v>1138.6900665701403</v>
      </c>
      <c r="P34" s="232">
        <v>1231.7697297730933</v>
      </c>
      <c r="Q34" s="232">
        <v>1411.3128577709144</v>
      </c>
      <c r="R34" s="232">
        <v>1402.0498653952725</v>
      </c>
      <c r="S34" s="232">
        <v>1438.2720361752611</v>
      </c>
      <c r="T34" s="232">
        <v>1397.427202469037</v>
      </c>
      <c r="U34" s="232">
        <v>1324.6303277279374</v>
      </c>
      <c r="V34" s="232">
        <v>1379.4162844520031</v>
      </c>
      <c r="W34" s="232">
        <v>1491.6368792727869</v>
      </c>
      <c r="DA34" s="71"/>
    </row>
    <row r="35" spans="1:105" ht="12" customHeight="1" x14ac:dyDescent="0.25">
      <c r="A35" s="18" t="s">
        <v>36</v>
      </c>
      <c r="B35" s="232">
        <v>883.83240264500114</v>
      </c>
      <c r="C35" s="232">
        <v>774.00936825686551</v>
      </c>
      <c r="D35" s="232">
        <v>654.83541209286727</v>
      </c>
      <c r="E35" s="232">
        <v>801.05056993961205</v>
      </c>
      <c r="F35" s="232">
        <v>690.51246593221379</v>
      </c>
      <c r="G35" s="232">
        <v>647.2479101230382</v>
      </c>
      <c r="H35" s="232">
        <v>684.52597163812993</v>
      </c>
      <c r="I35" s="232">
        <v>553.53802555542848</v>
      </c>
      <c r="J35" s="232">
        <v>297.47850543211786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11.127330116787356</v>
      </c>
      <c r="K36" s="232">
        <v>26.474344632924549</v>
      </c>
      <c r="L36" s="232">
        <v>19.856282962212148</v>
      </c>
      <c r="M36" s="232">
        <v>53.284866443813534</v>
      </c>
      <c r="N36" s="232">
        <v>42.88272815496039</v>
      </c>
      <c r="O36" s="232">
        <v>78.867156250529817</v>
      </c>
      <c r="P36" s="232">
        <v>76.660190403220795</v>
      </c>
      <c r="Q36" s="232">
        <v>107.18006292762503</v>
      </c>
      <c r="R36" s="232">
        <v>184.8298189640999</v>
      </c>
      <c r="S36" s="232">
        <v>226.71387978310037</v>
      </c>
      <c r="T36" s="232">
        <v>256.33764328587444</v>
      </c>
      <c r="U36" s="232">
        <v>336.75265782621796</v>
      </c>
      <c r="V36" s="232">
        <v>343.51383829105913</v>
      </c>
      <c r="W36" s="232">
        <v>396.21012103945179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6258.3659143590612</v>
      </c>
      <c r="C38" s="238">
        <f t="shared" si="4"/>
        <v>6191.388645472297</v>
      </c>
      <c r="D38" s="238">
        <f t="shared" si="4"/>
        <v>5597.9106553551183</v>
      </c>
      <c r="E38" s="238">
        <f t="shared" si="4"/>
        <v>6205.416692957835</v>
      </c>
      <c r="F38" s="238">
        <f t="shared" si="4"/>
        <v>6152.684397732125</v>
      </c>
      <c r="G38" s="238">
        <f t="shared" si="4"/>
        <v>6489.5468510118199</v>
      </c>
      <c r="H38" s="238">
        <f t="shared" si="4"/>
        <v>6587.996194444333</v>
      </c>
      <c r="I38" s="238">
        <f t="shared" si="4"/>
        <v>6905.6115324519651</v>
      </c>
      <c r="J38" s="238">
        <f t="shared" si="4"/>
        <v>5878.1136496834606</v>
      </c>
      <c r="K38" s="238">
        <f t="shared" si="4"/>
        <v>3143.3119664593314</v>
      </c>
      <c r="L38" s="238">
        <f t="shared" si="4"/>
        <v>3399.9745396570993</v>
      </c>
      <c r="M38" s="238">
        <f t="shared" si="4"/>
        <v>3922.1115444312913</v>
      </c>
      <c r="N38" s="238">
        <f t="shared" si="4"/>
        <v>3714.6898119914908</v>
      </c>
      <c r="O38" s="238">
        <f t="shared" si="4"/>
        <v>3553.9451185160501</v>
      </c>
      <c r="P38" s="238">
        <f t="shared" si="4"/>
        <v>3777.7434624676735</v>
      </c>
      <c r="Q38" s="238">
        <f t="shared" si="4"/>
        <v>4311.3424257431852</v>
      </c>
      <c r="R38" s="238">
        <f t="shared" si="4"/>
        <v>4495.3568762612495</v>
      </c>
      <c r="S38" s="238">
        <f t="shared" si="4"/>
        <v>4394.7987415223251</v>
      </c>
      <c r="T38" s="238">
        <f t="shared" si="4"/>
        <v>4059.4909048530712</v>
      </c>
      <c r="U38" s="238">
        <f t="shared" si="4"/>
        <v>3695.4015113740029</v>
      </c>
      <c r="V38" s="238">
        <f t="shared" si="4"/>
        <v>3423.0502262093996</v>
      </c>
      <c r="W38" s="238">
        <f t="shared" si="4"/>
        <v>3695.8728122141324</v>
      </c>
      <c r="DA38" s="93"/>
    </row>
    <row r="39" spans="1:105" ht="12" customHeight="1" x14ac:dyDescent="0.25">
      <c r="A39" s="43" t="s">
        <v>107</v>
      </c>
      <c r="B39" s="239">
        <f>ISI!B$53</f>
        <v>2389.899034026143</v>
      </c>
      <c r="C39" s="239">
        <f>ISI!C$53</f>
        <v>2271.6408917124686</v>
      </c>
      <c r="D39" s="239">
        <f>ISI!D$53</f>
        <v>2073.2566483703845</v>
      </c>
      <c r="E39" s="239">
        <f>ISI!E$53</f>
        <v>2581.5422947856669</v>
      </c>
      <c r="F39" s="239">
        <f>ISI!F$53</f>
        <v>2071.5777213295</v>
      </c>
      <c r="G39" s="239">
        <f>ISI!G$53</f>
        <v>2098.2534951602765</v>
      </c>
      <c r="H39" s="239">
        <f>ISI!H$53</f>
        <v>2302.1240132581606</v>
      </c>
      <c r="I39" s="239">
        <f>ISI!I$53</f>
        <v>1990.0490032135322</v>
      </c>
      <c r="J39" s="239">
        <f>ISI!J$53</f>
        <v>1024.1579748274667</v>
      </c>
      <c r="K39" s="239">
        <f>ISI!K$53</f>
        <v>81.988756897380554</v>
      </c>
      <c r="L39" s="239">
        <f>ISI!L$53</f>
        <v>55.819714999467188</v>
      </c>
      <c r="M39" s="239">
        <f>ISI!M$53</f>
        <v>68.580596999999997</v>
      </c>
      <c r="N39" s="239">
        <f>ISI!N$53</f>
        <v>50.408566666666673</v>
      </c>
      <c r="O39" s="239">
        <f>ISI!O$53</f>
        <v>32.70198557622998</v>
      </c>
      <c r="P39" s="239">
        <f>ISI!P$53</f>
        <v>40.293893594425569</v>
      </c>
      <c r="Q39" s="239">
        <f>ISI!Q$53</f>
        <v>37.257220034619628</v>
      </c>
      <c r="R39" s="239">
        <f>ISI!R$53</f>
        <v>35.900761478786613</v>
      </c>
      <c r="S39" s="239">
        <f>ISI!S$53</f>
        <v>35.197047067925283</v>
      </c>
      <c r="T39" s="239">
        <f>ISI!T$53</f>
        <v>35.378411404110629</v>
      </c>
      <c r="U39" s="239">
        <f>ISI!U$53</f>
        <v>31.57647685690868</v>
      </c>
      <c r="V39" s="239">
        <f>ISI!V$53</f>
        <v>21.980299432958031</v>
      </c>
      <c r="W39" s="239">
        <f>ISI!W$53</f>
        <v>10.75847609739092</v>
      </c>
      <c r="DA39" s="83"/>
    </row>
    <row r="40" spans="1:105" ht="12" customHeight="1" x14ac:dyDescent="0.25">
      <c r="A40" s="44" t="s">
        <v>108</v>
      </c>
      <c r="B40" s="240">
        <f>NFM!B$72</f>
        <v>213.94559688707591</v>
      </c>
      <c r="C40" s="240">
        <f>NFM!C$72</f>
        <v>229.07522131779359</v>
      </c>
      <c r="D40" s="240">
        <f>NFM!D$72</f>
        <v>201.4665143529364</v>
      </c>
      <c r="E40" s="240">
        <f>NFM!E$72</f>
        <v>214.72561605402109</v>
      </c>
      <c r="F40" s="240">
        <f>NFM!F$72</f>
        <v>244.72808908227481</v>
      </c>
      <c r="G40" s="240">
        <f>NFM!G$72</f>
        <v>246.95541001927819</v>
      </c>
      <c r="H40" s="240">
        <f>NFM!H$72</f>
        <v>227.76002073640339</v>
      </c>
      <c r="I40" s="240">
        <f>NFM!I$72</f>
        <v>252.12632033584001</v>
      </c>
      <c r="J40" s="240">
        <f>NFM!J$72</f>
        <v>245.23123304719999</v>
      </c>
      <c r="K40" s="240">
        <f>NFM!K$72</f>
        <v>226.10671715404069</v>
      </c>
      <c r="L40" s="240">
        <f>NFM!L$72</f>
        <v>232.8218462224954</v>
      </c>
      <c r="M40" s="240">
        <f>NFM!M$72</f>
        <v>247.29498682918481</v>
      </c>
      <c r="N40" s="240">
        <f>NFM!N$72</f>
        <v>239.76215040000011</v>
      </c>
      <c r="O40" s="240">
        <f>NFM!O$72</f>
        <v>189.08877790880689</v>
      </c>
      <c r="P40" s="240">
        <f>NFM!P$72</f>
        <v>208.99236285124999</v>
      </c>
      <c r="Q40" s="240">
        <f>NFM!Q$72</f>
        <v>186.80227609799999</v>
      </c>
      <c r="R40" s="240">
        <f>NFM!R$72</f>
        <v>187.5193681974915</v>
      </c>
      <c r="S40" s="240">
        <f>NFM!S$72</f>
        <v>147.88179615615999</v>
      </c>
      <c r="T40" s="240">
        <f>NFM!T$72</f>
        <v>150.73419857191161</v>
      </c>
      <c r="U40" s="240">
        <f>NFM!U$72</f>
        <v>129.06910758461839</v>
      </c>
      <c r="V40" s="240">
        <f>NFM!V$72</f>
        <v>126.95193861931359</v>
      </c>
      <c r="W40" s="240">
        <f>NFM!W$72</f>
        <v>121.8898944153424</v>
      </c>
      <c r="DA40" s="94"/>
    </row>
    <row r="41" spans="1:105" ht="12" customHeight="1" x14ac:dyDescent="0.25">
      <c r="A41" s="44" t="s">
        <v>109</v>
      </c>
      <c r="B41" s="240">
        <f>CHI!B$78</f>
        <v>1971.0952828765489</v>
      </c>
      <c r="C41" s="240">
        <f>CHI!C$78</f>
        <v>1996.1803320352219</v>
      </c>
      <c r="D41" s="240">
        <f>CHI!D$78</f>
        <v>1555.6866897264531</v>
      </c>
      <c r="E41" s="240">
        <f>CHI!E$78</f>
        <v>1601.5921441994681</v>
      </c>
      <c r="F41" s="240">
        <f>CHI!F$78</f>
        <v>1795.7960184554379</v>
      </c>
      <c r="G41" s="240">
        <f>CHI!G$78</f>
        <v>1896.3876303497821</v>
      </c>
      <c r="H41" s="240">
        <f>CHI!H$78</f>
        <v>1673.333770618741</v>
      </c>
      <c r="I41" s="240">
        <f>CHI!I$78</f>
        <v>1785.618247840142</v>
      </c>
      <c r="J41" s="240">
        <f>CHI!J$78</f>
        <v>1746.3028401056561</v>
      </c>
      <c r="K41" s="240">
        <f>CHI!K$78</f>
        <v>1044.258062394239</v>
      </c>
      <c r="L41" s="240">
        <f>CHI!L$78</f>
        <v>1245.0231802622379</v>
      </c>
      <c r="M41" s="240">
        <f>CHI!M$78</f>
        <v>1601.0859891819539</v>
      </c>
      <c r="N41" s="240">
        <f>CHI!N$78</f>
        <v>1319.509077958922</v>
      </c>
      <c r="O41" s="240">
        <f>CHI!O$78</f>
        <v>1349.9630095716691</v>
      </c>
      <c r="P41" s="240">
        <f>CHI!P$78</f>
        <v>1479.882644125089</v>
      </c>
      <c r="Q41" s="240">
        <f>CHI!Q$78</f>
        <v>1664.693985031337</v>
      </c>
      <c r="R41" s="240">
        <f>CHI!R$78</f>
        <v>1724.023119437958</v>
      </c>
      <c r="S41" s="240">
        <f>CHI!S$78</f>
        <v>1652.7133406842049</v>
      </c>
      <c r="T41" s="240">
        <f>CHI!T$78</f>
        <v>1339.857286234716</v>
      </c>
      <c r="U41" s="240">
        <f>CHI!U$78</f>
        <v>1120.280825168709</v>
      </c>
      <c r="V41" s="240">
        <f>CHI!V$78</f>
        <v>1044.279621855359</v>
      </c>
      <c r="W41" s="240">
        <f>CHI!W$78</f>
        <v>1175.2588592073789</v>
      </c>
      <c r="DA41" s="94"/>
    </row>
    <row r="42" spans="1:105" ht="12" customHeight="1" x14ac:dyDescent="0.25">
      <c r="A42" s="44" t="s">
        <v>110</v>
      </c>
      <c r="B42" s="240">
        <f>NMM!B$58</f>
        <v>1628.4514064624061</v>
      </c>
      <c r="C42" s="240">
        <f>NMM!C$58</f>
        <v>1654.4961533559992</v>
      </c>
      <c r="D42" s="240">
        <f>NMM!D$58</f>
        <v>1720.6561274665758</v>
      </c>
      <c r="E42" s="240">
        <f>NMM!E$58</f>
        <v>1758.5312168633927</v>
      </c>
      <c r="F42" s="240">
        <f>NMM!F$58</f>
        <v>1989.2931174681191</v>
      </c>
      <c r="G42" s="240">
        <f>NMM!G$58</f>
        <v>2196.399464040403</v>
      </c>
      <c r="H42" s="240">
        <f>NMM!H$58</f>
        <v>2330.4646460047416</v>
      </c>
      <c r="I42" s="240">
        <f>NMM!I$58</f>
        <v>2825.3868639182751</v>
      </c>
      <c r="J42" s="240">
        <f>NMM!J$58</f>
        <v>2814.6083321067322</v>
      </c>
      <c r="K42" s="240">
        <f>NMM!K$58</f>
        <v>1746.3409683748503</v>
      </c>
      <c r="L42" s="240">
        <f>NMM!L$58</f>
        <v>1811.7874164047703</v>
      </c>
      <c r="M42" s="240">
        <f>NMM!M$58</f>
        <v>1953.7697852078441</v>
      </c>
      <c r="N42" s="240">
        <f>NMM!N$58</f>
        <v>2056.8376058218109</v>
      </c>
      <c r="O42" s="240">
        <f>NMM!O$58</f>
        <v>1941.3484220223409</v>
      </c>
      <c r="P42" s="240">
        <f>NMM!P$58</f>
        <v>2005.2867394541697</v>
      </c>
      <c r="Q42" s="240">
        <f>NMM!Q$58</f>
        <v>2385.6663861102934</v>
      </c>
      <c r="R42" s="240">
        <f>NMM!R$58</f>
        <v>2508.2082226648076</v>
      </c>
      <c r="S42" s="240">
        <f>NMM!S$58</f>
        <v>2521.4803304870625</v>
      </c>
      <c r="T42" s="240">
        <f>NMM!T$58</f>
        <v>2478.5225646343279</v>
      </c>
      <c r="U42" s="240">
        <f>NMM!U$58</f>
        <v>2357.6834416515048</v>
      </c>
      <c r="V42" s="240">
        <f>NMM!V$58</f>
        <v>2182.1493401603343</v>
      </c>
      <c r="W42" s="240">
        <f>NMM!W$58</f>
        <v>2348.8963215652593</v>
      </c>
      <c r="DA42" s="94"/>
    </row>
    <row r="43" spans="1:105" ht="12" customHeight="1" x14ac:dyDescent="0.25">
      <c r="A43" s="45" t="s">
        <v>111</v>
      </c>
      <c r="B43" s="241">
        <v>54.974594106887388</v>
      </c>
      <c r="C43" s="241">
        <v>39.996047050814227</v>
      </c>
      <c r="D43" s="241">
        <v>46.844675438768313</v>
      </c>
      <c r="E43" s="241">
        <v>49.025421055286991</v>
      </c>
      <c r="F43" s="241">
        <v>51.289451396793233</v>
      </c>
      <c r="G43" s="241">
        <v>51.550851442080848</v>
      </c>
      <c r="H43" s="241">
        <v>54.313743826286363</v>
      </c>
      <c r="I43" s="241">
        <v>52.431097144175403</v>
      </c>
      <c r="J43" s="241">
        <v>47.813269596404808</v>
      </c>
      <c r="K43" s="241">
        <v>44.617461638820942</v>
      </c>
      <c r="L43" s="241">
        <v>54.522381768128326</v>
      </c>
      <c r="M43" s="241">
        <v>51.380186212308608</v>
      </c>
      <c r="N43" s="241">
        <v>48.17241114409115</v>
      </c>
      <c r="O43" s="241">
        <v>40.842923437003407</v>
      </c>
      <c r="P43" s="241">
        <v>43.287822442739682</v>
      </c>
      <c r="Q43" s="241">
        <v>36.92255846893557</v>
      </c>
      <c r="R43" s="241">
        <v>39.705404482205999</v>
      </c>
      <c r="S43" s="241">
        <v>37.526227126972898</v>
      </c>
      <c r="T43" s="241">
        <v>54.998444008005357</v>
      </c>
      <c r="U43" s="241">
        <v>56.791660112261773</v>
      </c>
      <c r="V43" s="241">
        <v>47.68902614143478</v>
      </c>
      <c r="W43" s="241">
        <v>39.069260928760649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0.99999999999999989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1.1073375536612307E-2</v>
      </c>
      <c r="C52" s="235">
        <f t="shared" si="10"/>
        <v>1.0361961899995527E-2</v>
      </c>
      <c r="D52" s="235">
        <f t="shared" si="10"/>
        <v>9.7606432801286003E-3</v>
      </c>
      <c r="E52" s="235">
        <f t="shared" si="10"/>
        <v>8.7439887001578721E-3</v>
      </c>
      <c r="F52" s="235">
        <f t="shared" si="10"/>
        <v>8.5359046329920047E-3</v>
      </c>
      <c r="G52" s="235">
        <f t="shared" si="10"/>
        <v>8.7275799720045975E-3</v>
      </c>
      <c r="H52" s="235">
        <f t="shared" si="10"/>
        <v>8.4513124465288563E-3</v>
      </c>
      <c r="I52" s="235">
        <f t="shared" si="10"/>
        <v>7.9493305577824115E-3</v>
      </c>
      <c r="J52" s="235">
        <f t="shared" si="10"/>
        <v>9.0648543282579423E-3</v>
      </c>
      <c r="K52" s="235">
        <f t="shared" si="10"/>
        <v>9.8028154760359133E-3</v>
      </c>
      <c r="L52" s="235">
        <f t="shared" si="10"/>
        <v>1.1761242246923686E-2</v>
      </c>
      <c r="M52" s="235">
        <f t="shared" si="10"/>
        <v>1.3129107950517693E-2</v>
      </c>
      <c r="N52" s="235">
        <f t="shared" si="10"/>
        <v>1.2532975723784224E-2</v>
      </c>
      <c r="O52" s="235">
        <f t="shared" si="10"/>
        <v>1.2551505353446089E-2</v>
      </c>
      <c r="P52" s="235">
        <f t="shared" si="10"/>
        <v>1.1832887167784774E-2</v>
      </c>
      <c r="Q52" s="235">
        <f t="shared" si="10"/>
        <v>1.2286403621713616E-2</v>
      </c>
      <c r="R52" s="235">
        <f t="shared" si="10"/>
        <v>1.1446804851663262E-2</v>
      </c>
      <c r="S52" s="235">
        <f t="shared" si="10"/>
        <v>1.0974858729735106E-2</v>
      </c>
      <c r="T52" s="235">
        <f t="shared" si="10"/>
        <v>1.0278584335339361E-2</v>
      </c>
      <c r="U52" s="235">
        <f t="shared" si="10"/>
        <v>9.8723889977120286E-3</v>
      </c>
      <c r="V52" s="235">
        <f t="shared" si="10"/>
        <v>1.0458128773354598E-2</v>
      </c>
      <c r="W52" s="235">
        <f t="shared" si="10"/>
        <v>1.0087585344503438E-2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0.19132856857387504</v>
      </c>
      <c r="C53" s="236">
        <f t="shared" si="11"/>
        <v>0.17573125676089429</v>
      </c>
      <c r="D53" s="236">
        <f t="shared" si="11"/>
        <v>0.1779441072682986</v>
      </c>
      <c r="E53" s="236">
        <f t="shared" si="11"/>
        <v>0.18258143235113425</v>
      </c>
      <c r="F53" s="236">
        <f t="shared" si="11"/>
        <v>0.17983763239851491</v>
      </c>
      <c r="G53" s="236">
        <f t="shared" si="11"/>
        <v>0.17503096877357871</v>
      </c>
      <c r="H53" s="236">
        <f t="shared" si="11"/>
        <v>0.16645441874014141</v>
      </c>
      <c r="I53" s="236">
        <f t="shared" si="11"/>
        <v>0.17035368840736825</v>
      </c>
      <c r="J53" s="236">
        <f t="shared" si="11"/>
        <v>0.13776945879824593</v>
      </c>
      <c r="K53" s="236">
        <f t="shared" si="11"/>
        <v>0.1254396686149325</v>
      </c>
      <c r="L53" s="236">
        <f t="shared" si="11"/>
        <v>0.11599698454801366</v>
      </c>
      <c r="M53" s="236">
        <f t="shared" si="11"/>
        <v>0.12049110796969154</v>
      </c>
      <c r="N53" s="236">
        <f t="shared" si="11"/>
        <v>0.11363273475502715</v>
      </c>
      <c r="O53" s="236">
        <f t="shared" si="11"/>
        <v>0.11922508419846699</v>
      </c>
      <c r="P53" s="236">
        <f t="shared" si="11"/>
        <v>0.11292895287145345</v>
      </c>
      <c r="Q53" s="236">
        <f t="shared" si="11"/>
        <v>0.12126508002093123</v>
      </c>
      <c r="R53" s="236">
        <f t="shared" si="11"/>
        <v>0.12688125918468607</v>
      </c>
      <c r="S53" s="236">
        <f t="shared" si="11"/>
        <v>0.18344380318136586</v>
      </c>
      <c r="T53" s="236">
        <f t="shared" si="11"/>
        <v>0.2286903565983098</v>
      </c>
      <c r="U53" s="236">
        <f t="shared" si="11"/>
        <v>0.22954350820713798</v>
      </c>
      <c r="V53" s="236">
        <f t="shared" si="11"/>
        <v>0.22097995154305236</v>
      </c>
      <c r="W53" s="236">
        <f t="shared" si="11"/>
        <v>0.23210603054839618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0.35971928315380675</v>
      </c>
      <c r="C54" s="237">
        <f t="shared" si="12"/>
        <v>0.37545600029212639</v>
      </c>
      <c r="D54" s="237">
        <f t="shared" si="12"/>
        <v>0.38663976338204048</v>
      </c>
      <c r="E54" s="237">
        <f t="shared" si="12"/>
        <v>0.37641611121172563</v>
      </c>
      <c r="F54" s="237">
        <f t="shared" si="12"/>
        <v>0.37873855373066956</v>
      </c>
      <c r="G54" s="237">
        <f t="shared" si="12"/>
        <v>0.36493054982675155</v>
      </c>
      <c r="H54" s="237">
        <f t="shared" si="12"/>
        <v>0.37297826097414</v>
      </c>
      <c r="I54" s="237">
        <f t="shared" si="12"/>
        <v>0.37244846405770843</v>
      </c>
      <c r="J54" s="237">
        <f t="shared" si="12"/>
        <v>0.36578768214947638</v>
      </c>
      <c r="K54" s="237">
        <f t="shared" si="12"/>
        <v>0.39396609396445015</v>
      </c>
      <c r="L54" s="237">
        <f t="shared" si="12"/>
        <v>0.39610208698908922</v>
      </c>
      <c r="M54" s="237">
        <f t="shared" si="12"/>
        <v>0.34774657833144756</v>
      </c>
      <c r="N54" s="237">
        <f t="shared" si="12"/>
        <v>0.34340266484019311</v>
      </c>
      <c r="O54" s="237">
        <f t="shared" si="12"/>
        <v>0.34926566536375497</v>
      </c>
      <c r="P54" s="237">
        <f t="shared" si="12"/>
        <v>0.34569666116627823</v>
      </c>
      <c r="Q54" s="237">
        <f t="shared" si="12"/>
        <v>0.32626621155322955</v>
      </c>
      <c r="R54" s="237">
        <f t="shared" si="12"/>
        <v>0.31667370007401352</v>
      </c>
      <c r="S54" s="237">
        <f t="shared" si="12"/>
        <v>0.30664436968827746</v>
      </c>
      <c r="T54" s="237">
        <f t="shared" si="12"/>
        <v>0.30573876551898915</v>
      </c>
      <c r="U54" s="237">
        <f t="shared" si="12"/>
        <v>0.31543917241095421</v>
      </c>
      <c r="V54" s="237">
        <f t="shared" si="12"/>
        <v>0.33214129327524955</v>
      </c>
      <c r="W54" s="237">
        <f t="shared" si="12"/>
        <v>0.3345099630268229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0.43787877273570597</v>
      </c>
      <c r="C55" s="242">
        <f t="shared" si="13"/>
        <v>0.43845078104698387</v>
      </c>
      <c r="D55" s="242">
        <f t="shared" si="13"/>
        <v>0.42565548606953241</v>
      </c>
      <c r="E55" s="242">
        <f t="shared" si="13"/>
        <v>0.43225846773698223</v>
      </c>
      <c r="F55" s="242">
        <f t="shared" si="13"/>
        <v>0.43288790923782355</v>
      </c>
      <c r="G55" s="242">
        <f t="shared" si="13"/>
        <v>0.45131090142766506</v>
      </c>
      <c r="H55" s="242">
        <f t="shared" si="13"/>
        <v>0.45211600783918976</v>
      </c>
      <c r="I55" s="242">
        <f t="shared" si="13"/>
        <v>0.44924851697714091</v>
      </c>
      <c r="J55" s="242">
        <f t="shared" si="13"/>
        <v>0.48737800472401971</v>
      </c>
      <c r="K55" s="242">
        <f t="shared" si="13"/>
        <v>0.47079142194458146</v>
      </c>
      <c r="L55" s="242">
        <f t="shared" si="13"/>
        <v>0.47613968621597347</v>
      </c>
      <c r="M55" s="242">
        <f t="shared" si="13"/>
        <v>0.51863320574834326</v>
      </c>
      <c r="N55" s="242">
        <f t="shared" si="13"/>
        <v>0.53043162468099558</v>
      </c>
      <c r="O55" s="242">
        <f t="shared" si="13"/>
        <v>0.51895774508433201</v>
      </c>
      <c r="P55" s="242">
        <f t="shared" si="13"/>
        <v>0.52954149879448353</v>
      </c>
      <c r="Q55" s="242">
        <f t="shared" si="13"/>
        <v>0.54018230480412566</v>
      </c>
      <c r="R55" s="242">
        <f t="shared" si="13"/>
        <v>0.54499823588963725</v>
      </c>
      <c r="S55" s="242">
        <f t="shared" si="13"/>
        <v>0.49893696840062163</v>
      </c>
      <c r="T55" s="242">
        <f t="shared" si="13"/>
        <v>0.45529229354736173</v>
      </c>
      <c r="U55" s="242">
        <f t="shared" si="13"/>
        <v>0.44514493038419584</v>
      </c>
      <c r="V55" s="242">
        <f t="shared" si="13"/>
        <v>0.43642062640834345</v>
      </c>
      <c r="W55" s="242">
        <f t="shared" si="13"/>
        <v>0.42329642108027743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BG: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230.7616017112752</v>
      </c>
      <c r="C3" s="205">
        <f t="shared" si="0"/>
        <v>178.786202820623</v>
      </c>
      <c r="D3" s="205">
        <f t="shared" si="0"/>
        <v>152.87524742258125</v>
      </c>
      <c r="E3" s="205">
        <f t="shared" si="0"/>
        <v>211.15304097623283</v>
      </c>
      <c r="F3" s="205">
        <f t="shared" si="0"/>
        <v>298.20778578533486</v>
      </c>
      <c r="G3" s="205">
        <f t="shared" si="0"/>
        <v>314.76375799314212</v>
      </c>
      <c r="H3" s="205">
        <f t="shared" si="0"/>
        <v>358.333625136423</v>
      </c>
      <c r="I3" s="205">
        <f t="shared" si="0"/>
        <v>430.10861728028067</v>
      </c>
      <c r="J3" s="205">
        <f t="shared" si="0"/>
        <v>305.24243339675081</v>
      </c>
      <c r="K3" s="205">
        <f t="shared" si="0"/>
        <v>153.77778188213489</v>
      </c>
      <c r="L3" s="205">
        <f t="shared" si="0"/>
        <v>171.30178493980139</v>
      </c>
      <c r="M3" s="205">
        <f t="shared" si="0"/>
        <v>171.36869768885461</v>
      </c>
      <c r="N3" s="205">
        <f t="shared" si="0"/>
        <v>144.08989283184391</v>
      </c>
      <c r="O3" s="205">
        <f t="shared" si="0"/>
        <v>87.397494004659521</v>
      </c>
      <c r="P3" s="205">
        <f t="shared" si="0"/>
        <v>58.404105047405842</v>
      </c>
      <c r="Q3" s="205">
        <f t="shared" si="0"/>
        <v>49.932550710350817</v>
      </c>
      <c r="R3" s="205">
        <f t="shared" si="0"/>
        <v>114.37541917970471</v>
      </c>
      <c r="S3" s="205">
        <f t="shared" si="0"/>
        <v>134.28393483023081</v>
      </c>
      <c r="T3" s="205">
        <f t="shared" si="0"/>
        <v>131.65191217784181</v>
      </c>
      <c r="U3" s="205">
        <f t="shared" si="0"/>
        <v>91.5572187802169</v>
      </c>
      <c r="V3" s="205">
        <f t="shared" si="0"/>
        <v>86.885500514433986</v>
      </c>
      <c r="W3" s="205">
        <f t="shared" si="0"/>
        <v>100.6339096343517</v>
      </c>
      <c r="DA3" s="112"/>
    </row>
    <row r="4" spans="1:105" ht="12" customHeight="1" x14ac:dyDescent="0.25">
      <c r="A4" s="50" t="s">
        <v>41</v>
      </c>
      <c r="B4" s="243">
        <v>171.36154018253069</v>
      </c>
      <c r="C4" s="243">
        <v>123.1548090959374</v>
      </c>
      <c r="D4" s="243">
        <v>107.3728277102572</v>
      </c>
      <c r="E4" s="243">
        <v>146.49179767066249</v>
      </c>
      <c r="F4" s="243">
        <v>192.41230551582609</v>
      </c>
      <c r="G4" s="243">
        <v>203.55415447411141</v>
      </c>
      <c r="H4" s="243">
        <v>208.87661454078739</v>
      </c>
      <c r="I4" s="243">
        <v>246.76365501088949</v>
      </c>
      <c r="J4" s="243">
        <v>108.0584146874105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59.400061528744523</v>
      </c>
      <c r="C5" s="244">
        <v>55.631393724685609</v>
      </c>
      <c r="D5" s="244">
        <v>45.502419712324041</v>
      </c>
      <c r="E5" s="244">
        <v>64.661243305570338</v>
      </c>
      <c r="F5" s="244">
        <v>105.7954802695088</v>
      </c>
      <c r="G5" s="244">
        <v>111.20960351903069</v>
      </c>
      <c r="H5" s="244">
        <v>149.45701059563561</v>
      </c>
      <c r="I5" s="244">
        <v>183.3449622693912</v>
      </c>
      <c r="J5" s="244">
        <v>197.18401870934031</v>
      </c>
      <c r="K5" s="244">
        <v>153.77778188213489</v>
      </c>
      <c r="L5" s="244">
        <v>171.30178493980139</v>
      </c>
      <c r="M5" s="244">
        <v>171.36869768885461</v>
      </c>
      <c r="N5" s="244">
        <v>144.08989283184391</v>
      </c>
      <c r="O5" s="244">
        <v>87.397494004659521</v>
      </c>
      <c r="P5" s="244">
        <v>58.404105047405842</v>
      </c>
      <c r="Q5" s="244">
        <v>49.932550710350817</v>
      </c>
      <c r="R5" s="244">
        <v>114.37541917970471</v>
      </c>
      <c r="S5" s="244">
        <v>134.28393483023081</v>
      </c>
      <c r="T5" s="244">
        <v>131.65191217784181</v>
      </c>
      <c r="U5" s="244">
        <v>91.5572187802169</v>
      </c>
      <c r="V5" s="244">
        <v>86.885500514433986</v>
      </c>
      <c r="W5" s="244">
        <v>100.6339096343517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2021.6</v>
      </c>
      <c r="C7" s="205">
        <f t="shared" si="1"/>
        <v>1972</v>
      </c>
      <c r="D7" s="205">
        <f t="shared" si="1"/>
        <v>1859.9</v>
      </c>
      <c r="E7" s="205">
        <f t="shared" si="1"/>
        <v>2316.5</v>
      </c>
      <c r="F7" s="205">
        <f t="shared" si="1"/>
        <v>2105.5</v>
      </c>
      <c r="G7" s="205">
        <f t="shared" si="1"/>
        <v>1968.8</v>
      </c>
      <c r="H7" s="205">
        <f t="shared" si="1"/>
        <v>2123.4499999999998</v>
      </c>
      <c r="I7" s="205">
        <f t="shared" si="1"/>
        <v>1909</v>
      </c>
      <c r="J7" s="205">
        <f t="shared" si="1"/>
        <v>1330</v>
      </c>
      <c r="K7" s="205">
        <f t="shared" si="1"/>
        <v>725.7</v>
      </c>
      <c r="L7" s="205">
        <f t="shared" si="1"/>
        <v>737</v>
      </c>
      <c r="M7" s="205">
        <f t="shared" si="1"/>
        <v>834.5</v>
      </c>
      <c r="N7" s="205">
        <f t="shared" si="1"/>
        <v>632.79999999999995</v>
      </c>
      <c r="O7" s="205">
        <f t="shared" si="1"/>
        <v>522.79999999999995</v>
      </c>
      <c r="P7" s="205">
        <f t="shared" si="1"/>
        <v>612.4</v>
      </c>
      <c r="Q7" s="205">
        <f t="shared" si="1"/>
        <v>543.1</v>
      </c>
      <c r="R7" s="205">
        <f t="shared" si="1"/>
        <v>527.29999999999995</v>
      </c>
      <c r="S7" s="205">
        <f t="shared" si="1"/>
        <v>652.41999999999996</v>
      </c>
      <c r="T7" s="205">
        <f t="shared" si="1"/>
        <v>666.1</v>
      </c>
      <c r="U7" s="205">
        <f t="shared" si="1"/>
        <v>565.9</v>
      </c>
      <c r="V7" s="205">
        <f t="shared" si="1"/>
        <v>483.8</v>
      </c>
      <c r="W7" s="205">
        <f t="shared" si="1"/>
        <v>547.5</v>
      </c>
      <c r="DA7" s="112"/>
    </row>
    <row r="8" spans="1:105" ht="12" customHeight="1" x14ac:dyDescent="0.25">
      <c r="A8" s="50" t="s">
        <v>41</v>
      </c>
      <c r="B8" s="243">
        <v>1419.7</v>
      </c>
      <c r="C8" s="243">
        <v>1268.7</v>
      </c>
      <c r="D8" s="243">
        <v>1219.7</v>
      </c>
      <c r="E8" s="243">
        <v>1502.2</v>
      </c>
      <c r="F8" s="243">
        <v>1273.5999999999999</v>
      </c>
      <c r="G8" s="243">
        <v>1197</v>
      </c>
      <c r="H8" s="243">
        <v>1154.8979999999999</v>
      </c>
      <c r="I8" s="243">
        <v>1027</v>
      </c>
      <c r="J8" s="243">
        <v>428.7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601.9</v>
      </c>
      <c r="C9" s="244">
        <v>703.3</v>
      </c>
      <c r="D9" s="244">
        <v>640.20000000000005</v>
      </c>
      <c r="E9" s="244">
        <v>814.3</v>
      </c>
      <c r="F9" s="244">
        <v>831.9</v>
      </c>
      <c r="G9" s="244">
        <v>771.8</v>
      </c>
      <c r="H9" s="244">
        <v>968.55200000000002</v>
      </c>
      <c r="I9" s="244">
        <v>882</v>
      </c>
      <c r="J9" s="244">
        <v>901.3</v>
      </c>
      <c r="K9" s="244">
        <v>725.7</v>
      </c>
      <c r="L9" s="244">
        <v>737</v>
      </c>
      <c r="M9" s="244">
        <v>834.5</v>
      </c>
      <c r="N9" s="244">
        <v>632.79999999999995</v>
      </c>
      <c r="O9" s="244">
        <v>522.79999999999995</v>
      </c>
      <c r="P9" s="244">
        <v>612.4</v>
      </c>
      <c r="Q9" s="244">
        <v>543.1</v>
      </c>
      <c r="R9" s="244">
        <v>527.29999999999995</v>
      </c>
      <c r="S9" s="244">
        <v>652.41999999999996</v>
      </c>
      <c r="T9" s="244">
        <v>666.1</v>
      </c>
      <c r="U9" s="244">
        <v>565.9</v>
      </c>
      <c r="V9" s="244">
        <v>483.8</v>
      </c>
      <c r="W9" s="244">
        <v>547.5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2421.0526315789475</v>
      </c>
      <c r="C11" s="205">
        <f t="shared" si="2"/>
        <v>2421.0526315789475</v>
      </c>
      <c r="D11" s="205">
        <f t="shared" si="2"/>
        <v>2421.0526315789475</v>
      </c>
      <c r="E11" s="205">
        <f t="shared" si="2"/>
        <v>2494.6756882152595</v>
      </c>
      <c r="F11" s="205">
        <f t="shared" si="2"/>
        <v>2568.2987448515719</v>
      </c>
      <c r="G11" s="205">
        <f t="shared" si="2"/>
        <v>2405.1508054835585</v>
      </c>
      <c r="H11" s="205">
        <f t="shared" si="2"/>
        <v>2552.3969187561829</v>
      </c>
      <c r="I11" s="205">
        <f t="shared" si="2"/>
        <v>2552.3969187561829</v>
      </c>
      <c r="J11" s="205">
        <f t="shared" si="2"/>
        <v>2552.3969187561829</v>
      </c>
      <c r="K11" s="205">
        <f t="shared" si="2"/>
        <v>2389.2489793881687</v>
      </c>
      <c r="L11" s="205">
        <f t="shared" si="2"/>
        <v>2315.6259227518567</v>
      </c>
      <c r="M11" s="205">
        <f t="shared" si="2"/>
        <v>2315.6259227518567</v>
      </c>
      <c r="N11" s="205">
        <f t="shared" si="2"/>
        <v>2315.6259227518567</v>
      </c>
      <c r="O11" s="205">
        <f t="shared" si="2"/>
        <v>2242.0028661155447</v>
      </c>
      <c r="P11" s="205">
        <f t="shared" si="2"/>
        <v>2078.8549267475319</v>
      </c>
      <c r="Q11" s="205">
        <f t="shared" si="2"/>
        <v>2078.8549267475319</v>
      </c>
      <c r="R11" s="205">
        <f t="shared" si="2"/>
        <v>2078.8549267475319</v>
      </c>
      <c r="S11" s="205">
        <f t="shared" si="2"/>
        <v>2005.2318701112195</v>
      </c>
      <c r="T11" s="205">
        <f t="shared" si="2"/>
        <v>2005.2318701112195</v>
      </c>
      <c r="U11" s="205">
        <f t="shared" si="2"/>
        <v>1842.0839307432061</v>
      </c>
      <c r="V11" s="205">
        <f t="shared" si="2"/>
        <v>1768.4608741068939</v>
      </c>
      <c r="W11" s="205">
        <f t="shared" si="2"/>
        <v>1768.4608741068939</v>
      </c>
      <c r="DA11" s="112"/>
    </row>
    <row r="12" spans="1:105" ht="12" customHeight="1" x14ac:dyDescent="0.25">
      <c r="A12" s="50" t="s">
        <v>41</v>
      </c>
      <c r="B12" s="243">
        <v>1631.578947368421</v>
      </c>
      <c r="C12" s="243">
        <v>1631.578947368421</v>
      </c>
      <c r="D12" s="243">
        <v>1631.578947368421</v>
      </c>
      <c r="E12" s="243">
        <v>1631.578947368421</v>
      </c>
      <c r="F12" s="243">
        <v>1631.578947368421</v>
      </c>
      <c r="G12" s="243">
        <v>1468.4310080004079</v>
      </c>
      <c r="H12" s="243">
        <v>1468.4310080004079</v>
      </c>
      <c r="I12" s="243">
        <v>1468.4310080004079</v>
      </c>
      <c r="J12" s="243">
        <v>1468.4310080004079</v>
      </c>
      <c r="K12" s="243">
        <v>1305.2830686323939</v>
      </c>
      <c r="L12" s="243">
        <v>1305.2830686323939</v>
      </c>
      <c r="M12" s="243">
        <v>1305.2830686323939</v>
      </c>
      <c r="N12" s="243">
        <v>1305.2830686323939</v>
      </c>
      <c r="O12" s="243">
        <v>1305.2830686323939</v>
      </c>
      <c r="P12" s="243">
        <v>1142.135129264381</v>
      </c>
      <c r="Q12" s="243">
        <v>1142.135129264381</v>
      </c>
      <c r="R12" s="243">
        <v>1142.135129264381</v>
      </c>
      <c r="S12" s="243">
        <v>1142.135129264381</v>
      </c>
      <c r="T12" s="243">
        <v>1142.135129264381</v>
      </c>
      <c r="U12" s="243">
        <v>978.98718989636768</v>
      </c>
      <c r="V12" s="243">
        <v>978.98718989636768</v>
      </c>
      <c r="W12" s="243">
        <v>978.98718989636768</v>
      </c>
      <c r="DA12" s="83" t="s">
        <v>120</v>
      </c>
    </row>
    <row r="13" spans="1:105" ht="12" customHeight="1" x14ac:dyDescent="0.25">
      <c r="A13" s="49" t="s">
        <v>42</v>
      </c>
      <c r="B13" s="244">
        <v>789.47368421052636</v>
      </c>
      <c r="C13" s="244">
        <v>789.47368421052636</v>
      </c>
      <c r="D13" s="244">
        <v>789.47368421052636</v>
      </c>
      <c r="E13" s="244">
        <v>863.09674084683854</v>
      </c>
      <c r="F13" s="244">
        <v>936.71979748315073</v>
      </c>
      <c r="G13" s="244">
        <v>936.71979748315073</v>
      </c>
      <c r="H13" s="244">
        <v>1083.965910755775</v>
      </c>
      <c r="I13" s="244">
        <v>1083.965910755775</v>
      </c>
      <c r="J13" s="244">
        <v>1083.965910755775</v>
      </c>
      <c r="K13" s="244">
        <v>1083.965910755775</v>
      </c>
      <c r="L13" s="244">
        <v>1010.342854119463</v>
      </c>
      <c r="M13" s="244">
        <v>1010.342854119463</v>
      </c>
      <c r="N13" s="244">
        <v>1010.342854119463</v>
      </c>
      <c r="O13" s="244">
        <v>936.71979748315061</v>
      </c>
      <c r="P13" s="244">
        <v>936.71979748315061</v>
      </c>
      <c r="Q13" s="244">
        <v>936.71979748315061</v>
      </c>
      <c r="R13" s="244">
        <v>936.71979748315061</v>
      </c>
      <c r="S13" s="244">
        <v>863.09674084683843</v>
      </c>
      <c r="T13" s="244">
        <v>863.09674084683843</v>
      </c>
      <c r="U13" s="244">
        <v>863.09674084683843</v>
      </c>
      <c r="V13" s="244">
        <v>789.47368421052624</v>
      </c>
      <c r="W13" s="244">
        <v>789.47368421052624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147.24611327262431</v>
      </c>
      <c r="F14" s="212">
        <f t="shared" si="3"/>
        <v>73.623056636312143</v>
      </c>
      <c r="G14" s="212">
        <f t="shared" si="3"/>
        <v>0</v>
      </c>
      <c r="H14" s="212">
        <f t="shared" si="3"/>
        <v>220.86916990893641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147.24611327262431</v>
      </c>
      <c r="F16" s="244">
        <v>73.623056636312143</v>
      </c>
      <c r="G16" s="244">
        <v>0</v>
      </c>
      <c r="H16" s="244">
        <v>220.86916990893641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73.623056636312072</v>
      </c>
      <c r="F17" s="212">
        <f t="shared" si="4"/>
        <v>0</v>
      </c>
      <c r="G17" s="212">
        <f t="shared" si="4"/>
        <v>163.14793936801311</v>
      </c>
      <c r="H17" s="212">
        <f t="shared" si="4"/>
        <v>73.623056636312185</v>
      </c>
      <c r="I17" s="212">
        <f t="shared" si="4"/>
        <v>0</v>
      </c>
      <c r="J17" s="212">
        <f t="shared" si="4"/>
        <v>0</v>
      </c>
      <c r="K17" s="212">
        <f t="shared" si="4"/>
        <v>163.14793936801402</v>
      </c>
      <c r="L17" s="212">
        <f t="shared" si="4"/>
        <v>73.623056636311958</v>
      </c>
      <c r="M17" s="212">
        <f t="shared" si="4"/>
        <v>0</v>
      </c>
      <c r="N17" s="212">
        <f t="shared" si="4"/>
        <v>0</v>
      </c>
      <c r="O17" s="212">
        <f t="shared" si="4"/>
        <v>73.623056636312413</v>
      </c>
      <c r="P17" s="212">
        <f t="shared" si="4"/>
        <v>163.14793936801289</v>
      </c>
      <c r="Q17" s="212">
        <f t="shared" si="4"/>
        <v>0</v>
      </c>
      <c r="R17" s="212">
        <f t="shared" si="4"/>
        <v>0</v>
      </c>
      <c r="S17" s="212">
        <f t="shared" si="4"/>
        <v>73.623056636312185</v>
      </c>
      <c r="T17" s="212">
        <f t="shared" si="4"/>
        <v>0</v>
      </c>
      <c r="U17" s="212">
        <f t="shared" si="4"/>
        <v>163.14793936801334</v>
      </c>
      <c r="V17" s="212">
        <f t="shared" si="4"/>
        <v>73.623056636312185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163.14793936801311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163.14793936801402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163.14793936801289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163.14793936801334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73.623056636312072</v>
      </c>
      <c r="F19" s="244">
        <f t="shared" si="6"/>
        <v>0</v>
      </c>
      <c r="G19" s="244">
        <f t="shared" si="6"/>
        <v>0</v>
      </c>
      <c r="H19" s="244">
        <f t="shared" si="6"/>
        <v>73.623056636312185</v>
      </c>
      <c r="I19" s="244">
        <f t="shared" si="6"/>
        <v>0</v>
      </c>
      <c r="J19" s="244">
        <f t="shared" si="6"/>
        <v>0</v>
      </c>
      <c r="K19" s="244">
        <f t="shared" si="6"/>
        <v>0</v>
      </c>
      <c r="L19" s="244">
        <f t="shared" si="6"/>
        <v>73.623056636311958</v>
      </c>
      <c r="M19" s="244">
        <f t="shared" si="6"/>
        <v>0</v>
      </c>
      <c r="N19" s="244">
        <f t="shared" si="6"/>
        <v>0</v>
      </c>
      <c r="O19" s="244">
        <f t="shared" si="6"/>
        <v>73.623056636312413</v>
      </c>
      <c r="P19" s="244">
        <f t="shared" si="6"/>
        <v>0</v>
      </c>
      <c r="Q19" s="244">
        <f t="shared" si="6"/>
        <v>0</v>
      </c>
      <c r="R19" s="244">
        <f t="shared" si="6"/>
        <v>0</v>
      </c>
      <c r="S19" s="244">
        <f t="shared" si="6"/>
        <v>73.623056636312185</v>
      </c>
      <c r="T19" s="244">
        <f t="shared" si="6"/>
        <v>0</v>
      </c>
      <c r="U19" s="244">
        <f t="shared" si="6"/>
        <v>0</v>
      </c>
      <c r="V19" s="244">
        <f t="shared" si="6"/>
        <v>73.623056636312185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399.45263157894738</v>
      </c>
      <c r="C20" s="205">
        <f t="shared" si="7"/>
        <v>449.0526315789474</v>
      </c>
      <c r="D20" s="205">
        <f t="shared" si="7"/>
        <v>561.15263157894731</v>
      </c>
      <c r="E20" s="205">
        <f t="shared" si="7"/>
        <v>178.17568821525958</v>
      </c>
      <c r="F20" s="205">
        <f t="shared" si="7"/>
        <v>462.79874485157188</v>
      </c>
      <c r="G20" s="205">
        <f t="shared" si="7"/>
        <v>436.3508054835587</v>
      </c>
      <c r="H20" s="205">
        <f t="shared" si="7"/>
        <v>428.94691875618298</v>
      </c>
      <c r="I20" s="205">
        <f t="shared" si="7"/>
        <v>643.39691875618291</v>
      </c>
      <c r="J20" s="205">
        <f t="shared" si="7"/>
        <v>1222.3969187561829</v>
      </c>
      <c r="K20" s="205">
        <f t="shared" si="7"/>
        <v>1663.5489793881688</v>
      </c>
      <c r="L20" s="205">
        <f t="shared" si="7"/>
        <v>1578.6259227518569</v>
      </c>
      <c r="M20" s="205">
        <f t="shared" si="7"/>
        <v>1481.1259227518569</v>
      </c>
      <c r="N20" s="205">
        <f t="shared" si="7"/>
        <v>1682.825922751857</v>
      </c>
      <c r="O20" s="205">
        <f t="shared" si="7"/>
        <v>1719.2028661155446</v>
      </c>
      <c r="P20" s="205">
        <f t="shared" si="7"/>
        <v>1466.4549267475318</v>
      </c>
      <c r="Q20" s="205">
        <f t="shared" si="7"/>
        <v>1535.7549267475315</v>
      </c>
      <c r="R20" s="205">
        <f t="shared" si="7"/>
        <v>1551.5549267475317</v>
      </c>
      <c r="S20" s="205">
        <f t="shared" si="7"/>
        <v>1352.8118701112194</v>
      </c>
      <c r="T20" s="205">
        <f t="shared" si="7"/>
        <v>1339.1318701112195</v>
      </c>
      <c r="U20" s="205">
        <f t="shared" si="7"/>
        <v>1276.183930743206</v>
      </c>
      <c r="V20" s="205">
        <f t="shared" si="7"/>
        <v>1284.660874106894</v>
      </c>
      <c r="W20" s="205">
        <f t="shared" si="7"/>
        <v>1220.9608741068939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211.878947368421</v>
      </c>
      <c r="C21" s="243">
        <f t="shared" si="8"/>
        <v>362.878947368421</v>
      </c>
      <c r="D21" s="243">
        <f t="shared" si="8"/>
        <v>411.878947368421</v>
      </c>
      <c r="E21" s="243">
        <f t="shared" si="8"/>
        <v>129.378947368421</v>
      </c>
      <c r="F21" s="243">
        <f t="shared" si="8"/>
        <v>357.97894736842113</v>
      </c>
      <c r="G21" s="243">
        <f t="shared" si="8"/>
        <v>271.43100800040793</v>
      </c>
      <c r="H21" s="243">
        <f t="shared" si="8"/>
        <v>313.53300800040802</v>
      </c>
      <c r="I21" s="243">
        <f t="shared" si="8"/>
        <v>441.43100800040793</v>
      </c>
      <c r="J21" s="243">
        <f t="shared" si="8"/>
        <v>1039.7310080004079</v>
      </c>
      <c r="K21" s="243">
        <f t="shared" si="8"/>
        <v>1305.2830686323939</v>
      </c>
      <c r="L21" s="243">
        <f t="shared" si="8"/>
        <v>1305.2830686323939</v>
      </c>
      <c r="M21" s="243">
        <f t="shared" si="8"/>
        <v>1305.2830686323939</v>
      </c>
      <c r="N21" s="243">
        <f t="shared" si="8"/>
        <v>1305.2830686323939</v>
      </c>
      <c r="O21" s="243">
        <f t="shared" si="8"/>
        <v>1305.2830686323939</v>
      </c>
      <c r="P21" s="243">
        <f t="shared" si="8"/>
        <v>1142.135129264381</v>
      </c>
      <c r="Q21" s="243">
        <f t="shared" si="8"/>
        <v>1142.135129264381</v>
      </c>
      <c r="R21" s="243">
        <f t="shared" si="8"/>
        <v>1142.135129264381</v>
      </c>
      <c r="S21" s="243">
        <f t="shared" si="8"/>
        <v>1142.135129264381</v>
      </c>
      <c r="T21" s="243">
        <f t="shared" si="8"/>
        <v>1142.135129264381</v>
      </c>
      <c r="U21" s="243">
        <f t="shared" si="8"/>
        <v>978.98718989636768</v>
      </c>
      <c r="V21" s="243">
        <f t="shared" si="8"/>
        <v>978.98718989636768</v>
      </c>
      <c r="W21" s="243">
        <f t="shared" si="8"/>
        <v>978.98718989636768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187.57368421052638</v>
      </c>
      <c r="C22" s="244">
        <f t="shared" si="9"/>
        <v>86.173684210526403</v>
      </c>
      <c r="D22" s="244">
        <f t="shared" si="9"/>
        <v>149.27368421052631</v>
      </c>
      <c r="E22" s="244">
        <f t="shared" si="9"/>
        <v>48.796740846838588</v>
      </c>
      <c r="F22" s="244">
        <f t="shared" si="9"/>
        <v>104.81979748315075</v>
      </c>
      <c r="G22" s="244">
        <f t="shared" si="9"/>
        <v>164.91979748315077</v>
      </c>
      <c r="H22" s="244">
        <f t="shared" si="9"/>
        <v>115.41391075577496</v>
      </c>
      <c r="I22" s="244">
        <f t="shared" si="9"/>
        <v>201.96591075577498</v>
      </c>
      <c r="J22" s="244">
        <f t="shared" si="9"/>
        <v>182.66591075577503</v>
      </c>
      <c r="K22" s="244">
        <f t="shared" si="9"/>
        <v>358.26591075577494</v>
      </c>
      <c r="L22" s="244">
        <f t="shared" si="9"/>
        <v>273.34285411946303</v>
      </c>
      <c r="M22" s="244">
        <f t="shared" si="9"/>
        <v>175.84285411946303</v>
      </c>
      <c r="N22" s="244">
        <f t="shared" si="9"/>
        <v>377.54285411946307</v>
      </c>
      <c r="O22" s="244">
        <f t="shared" si="9"/>
        <v>413.91979748315066</v>
      </c>
      <c r="P22" s="244">
        <f t="shared" si="9"/>
        <v>324.31979748315064</v>
      </c>
      <c r="Q22" s="244">
        <f t="shared" si="9"/>
        <v>393.61979748315059</v>
      </c>
      <c r="R22" s="244">
        <f t="shared" si="9"/>
        <v>409.41979748315066</v>
      </c>
      <c r="S22" s="244">
        <f t="shared" si="9"/>
        <v>210.67674084683847</v>
      </c>
      <c r="T22" s="244">
        <f t="shared" si="9"/>
        <v>196.99674084683841</v>
      </c>
      <c r="U22" s="244">
        <f t="shared" si="9"/>
        <v>297.19674084683845</v>
      </c>
      <c r="V22" s="244">
        <f t="shared" si="9"/>
        <v>305.67368421052623</v>
      </c>
      <c r="W22" s="244">
        <f t="shared" si="9"/>
        <v>241.97368421052624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615.28323301805665</v>
      </c>
      <c r="C25" s="212">
        <v>644.07540842648314</v>
      </c>
      <c r="D25" s="212">
        <v>605.00988822012039</v>
      </c>
      <c r="E25" s="212">
        <v>731.12261392949267</v>
      </c>
      <c r="F25" s="212">
        <v>653.56766981943247</v>
      </c>
      <c r="G25" s="212">
        <v>606.6671539122957</v>
      </c>
      <c r="H25" s="212">
        <v>628.63877901977639</v>
      </c>
      <c r="I25" s="212">
        <v>619.32098022355979</v>
      </c>
      <c r="J25" s="212">
        <v>440.44144453998268</v>
      </c>
      <c r="K25" s="212">
        <v>192.74084264832331</v>
      </c>
      <c r="L25" s="212">
        <v>128.7243336199484</v>
      </c>
      <c r="M25" s="212">
        <v>137.73035253654339</v>
      </c>
      <c r="N25" s="212">
        <v>111.7800515907137</v>
      </c>
      <c r="O25" s="212">
        <v>99.057093723129839</v>
      </c>
      <c r="P25" s="212">
        <v>112.1460017196904</v>
      </c>
      <c r="Q25" s="212">
        <v>110.5122957867584</v>
      </c>
      <c r="R25" s="212">
        <v>111.0751504729149</v>
      </c>
      <c r="S25" s="212">
        <v>118.6838349097162</v>
      </c>
      <c r="T25" s="212">
        <v>126.00911435941531</v>
      </c>
      <c r="U25" s="212">
        <v>115.97042132416161</v>
      </c>
      <c r="V25" s="212">
        <v>106.20507308684439</v>
      </c>
      <c r="W25" s="212">
        <v>114.15055889939811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41.485640584694764</v>
      </c>
      <c r="C26" s="215">
        <f t="shared" si="10"/>
        <v>115.54875322441958</v>
      </c>
      <c r="D26" s="215">
        <f t="shared" si="10"/>
        <v>126.42579535683581</v>
      </c>
      <c r="E26" s="215">
        <f t="shared" si="10"/>
        <v>146.38933791917452</v>
      </c>
      <c r="F26" s="215">
        <f t="shared" si="10"/>
        <v>131.7619088564058</v>
      </c>
      <c r="G26" s="215">
        <f t="shared" si="10"/>
        <v>101.38151332760103</v>
      </c>
      <c r="H26" s="215">
        <f t="shared" si="10"/>
        <v>97.497936371453122</v>
      </c>
      <c r="I26" s="215">
        <f t="shared" si="10"/>
        <v>120.94909716251072</v>
      </c>
      <c r="J26" s="215">
        <f t="shared" si="10"/>
        <v>50.088907996560614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5.4428202923473772E-2</v>
      </c>
      <c r="T26" s="215">
        <f t="shared" si="10"/>
        <v>2.106620808254514E-2</v>
      </c>
      <c r="U26" s="215">
        <f t="shared" si="10"/>
        <v>1.977644024075666E-2</v>
      </c>
      <c r="V26" s="215">
        <f t="shared" si="10"/>
        <v>1.023215821152192E-2</v>
      </c>
      <c r="W26" s="215">
        <f t="shared" si="10"/>
        <v>1.2295786758383489E-2</v>
      </c>
      <c r="DA26" s="85"/>
    </row>
    <row r="27" spans="1:105" ht="12" customHeight="1" x14ac:dyDescent="0.25">
      <c r="A27" s="18" t="s">
        <v>39</v>
      </c>
      <c r="B27" s="206">
        <v>24.150816852966472</v>
      </c>
      <c r="C27" s="206">
        <v>39.268529664660349</v>
      </c>
      <c r="D27" s="206">
        <v>25.61754084264831</v>
      </c>
      <c r="E27" s="206">
        <v>30.17979363714532</v>
      </c>
      <c r="F27" s="206">
        <v>23.688993981083399</v>
      </c>
      <c r="G27" s="206">
        <v>41.45889939810835</v>
      </c>
      <c r="H27" s="206">
        <v>34.363800515907123</v>
      </c>
      <c r="I27" s="206">
        <v>20.88460877042132</v>
      </c>
      <c r="J27" s="206">
        <v>8.565520206362855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5.4428202923473772E-2</v>
      </c>
      <c r="T27" s="206">
        <v>2.106620808254514E-2</v>
      </c>
      <c r="U27" s="206">
        <v>1.977644024075666E-2</v>
      </c>
      <c r="V27" s="206">
        <v>1.023215821152192E-2</v>
      </c>
      <c r="W27" s="206">
        <v>1.2295786758383489E-2</v>
      </c>
      <c r="DA27" s="71" t="s">
        <v>128</v>
      </c>
    </row>
    <row r="28" spans="1:105" ht="12" customHeight="1" x14ac:dyDescent="0.25">
      <c r="A28" s="18" t="s">
        <v>40</v>
      </c>
      <c r="B28" s="206">
        <v>17.334823731728289</v>
      </c>
      <c r="C28" s="206">
        <v>76.280223559759236</v>
      </c>
      <c r="D28" s="206">
        <v>100.8082545141875</v>
      </c>
      <c r="E28" s="206">
        <v>116.2095442820292</v>
      </c>
      <c r="F28" s="206">
        <v>108.0729148753224</v>
      </c>
      <c r="G28" s="206">
        <v>59.922613929492677</v>
      </c>
      <c r="H28" s="206">
        <v>63.134135855545999</v>
      </c>
      <c r="I28" s="206">
        <v>100.0644883920894</v>
      </c>
      <c r="J28" s="206">
        <v>41.523387790197759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11.641272570937231</v>
      </c>
      <c r="C29" s="206">
        <f t="shared" si="11"/>
        <v>2.894840928632846</v>
      </c>
      <c r="D29" s="206">
        <f t="shared" si="11"/>
        <v>0</v>
      </c>
      <c r="E29" s="206">
        <f t="shared" si="11"/>
        <v>0</v>
      </c>
      <c r="F29" s="206">
        <f t="shared" si="11"/>
        <v>0</v>
      </c>
      <c r="G29" s="206">
        <f t="shared" si="11"/>
        <v>2.0540842648323299</v>
      </c>
      <c r="H29" s="206">
        <f t="shared" si="11"/>
        <v>2</v>
      </c>
      <c r="I29" s="206">
        <f t="shared" si="11"/>
        <v>1.010318142734308</v>
      </c>
      <c r="J29" s="206">
        <f t="shared" si="11"/>
        <v>0</v>
      </c>
      <c r="K29" s="206">
        <f t="shared" si="11"/>
        <v>0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0.28615649183147029</v>
      </c>
      <c r="T29" s="206">
        <f t="shared" si="11"/>
        <v>0.23783319002579534</v>
      </c>
      <c r="U29" s="206">
        <f t="shared" si="11"/>
        <v>0.20834049871023219</v>
      </c>
      <c r="V29" s="206">
        <f t="shared" si="11"/>
        <v>0.40644883920894243</v>
      </c>
      <c r="W29" s="206">
        <f t="shared" si="11"/>
        <v>0.57171109200343928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0.20610490111779881</v>
      </c>
      <c r="W30" s="206">
        <v>0.32029234737747198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0.21642304385210659</v>
      </c>
      <c r="T31" s="206">
        <v>0.18125537403267411</v>
      </c>
      <c r="U31" s="206">
        <v>0.17798796216681001</v>
      </c>
      <c r="V31" s="206">
        <v>0.16698194325021501</v>
      </c>
      <c r="W31" s="206">
        <v>0.17360275150472909</v>
      </c>
      <c r="DA31" s="71" t="s">
        <v>131</v>
      </c>
    </row>
    <row r="32" spans="1:105" ht="12" customHeight="1" x14ac:dyDescent="0.25">
      <c r="A32" s="18" t="s">
        <v>69</v>
      </c>
      <c r="B32" s="206">
        <v>1.026999140154772</v>
      </c>
      <c r="C32" s="206">
        <v>0</v>
      </c>
      <c r="D32" s="206">
        <v>0</v>
      </c>
      <c r="E32" s="206">
        <v>0</v>
      </c>
      <c r="F32" s="206">
        <v>0</v>
      </c>
      <c r="G32" s="206">
        <v>2.0540842648323299</v>
      </c>
      <c r="H32" s="206">
        <v>2</v>
      </c>
      <c r="I32" s="206">
        <v>1.010318142734308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6.9733447979363719E-2</v>
      </c>
      <c r="T32" s="206">
        <v>5.6577815993121228E-2</v>
      </c>
      <c r="U32" s="206">
        <v>3.0352536543422182E-2</v>
      </c>
      <c r="V32" s="206">
        <v>3.3361994840928631E-2</v>
      </c>
      <c r="W32" s="206">
        <v>7.7815993121238172E-2</v>
      </c>
      <c r="DA32" s="71" t="s">
        <v>132</v>
      </c>
    </row>
    <row r="33" spans="1:105" ht="12" customHeight="1" x14ac:dyDescent="0.25">
      <c r="A33" s="18" t="s">
        <v>70</v>
      </c>
      <c r="B33" s="206">
        <v>10.614273430782459</v>
      </c>
      <c r="C33" s="206">
        <v>2.894840928632846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414.47317282889071</v>
      </c>
      <c r="C35" s="206">
        <f t="shared" si="12"/>
        <v>364.97936371453142</v>
      </c>
      <c r="D35" s="206">
        <f t="shared" si="12"/>
        <v>337.10610490111782</v>
      </c>
      <c r="E35" s="206">
        <f t="shared" si="12"/>
        <v>416.14625967325878</v>
      </c>
      <c r="F35" s="206">
        <f t="shared" si="12"/>
        <v>361.06723989681859</v>
      </c>
      <c r="G35" s="206">
        <f t="shared" si="12"/>
        <v>353.49905417024939</v>
      </c>
      <c r="H35" s="206">
        <f t="shared" si="12"/>
        <v>361.89140154772144</v>
      </c>
      <c r="I35" s="206">
        <f t="shared" si="12"/>
        <v>343.02889079965604</v>
      </c>
      <c r="J35" s="206">
        <f t="shared" si="12"/>
        <v>253.11169389509891</v>
      </c>
      <c r="K35" s="206">
        <f t="shared" si="12"/>
        <v>96.968443680137568</v>
      </c>
      <c r="L35" s="206">
        <f t="shared" si="12"/>
        <v>56.621496130696471</v>
      </c>
      <c r="M35" s="206">
        <f t="shared" si="12"/>
        <v>63.133963886500432</v>
      </c>
      <c r="N35" s="206">
        <f t="shared" si="12"/>
        <v>50.301117798796213</v>
      </c>
      <c r="O35" s="206">
        <f t="shared" si="12"/>
        <v>42.713327601031807</v>
      </c>
      <c r="P35" s="206">
        <f t="shared" si="12"/>
        <v>50.581083404987098</v>
      </c>
      <c r="Q35" s="206">
        <f t="shared" si="12"/>
        <v>49.721238177128107</v>
      </c>
      <c r="R35" s="206">
        <f t="shared" si="12"/>
        <v>48.774548581255367</v>
      </c>
      <c r="S35" s="206">
        <f t="shared" si="12"/>
        <v>50.616509028374892</v>
      </c>
      <c r="T35" s="206">
        <f t="shared" si="12"/>
        <v>55.455717970765257</v>
      </c>
      <c r="U35" s="206">
        <f t="shared" si="12"/>
        <v>51.621238177128113</v>
      </c>
      <c r="V35" s="206">
        <f t="shared" si="12"/>
        <v>49.180825451418741</v>
      </c>
      <c r="W35" s="206">
        <f t="shared" si="12"/>
        <v>52.815047291487531</v>
      </c>
      <c r="DA35" s="71"/>
    </row>
    <row r="36" spans="1:105" ht="12" customHeight="1" x14ac:dyDescent="0.25">
      <c r="A36" s="18" t="s">
        <v>72</v>
      </c>
      <c r="B36" s="206">
        <v>278.17815993121229</v>
      </c>
      <c r="C36" s="206">
        <v>252.04582975064491</v>
      </c>
      <c r="D36" s="206">
        <v>236.26534823731731</v>
      </c>
      <c r="E36" s="206">
        <v>298.17549441100601</v>
      </c>
      <c r="F36" s="206">
        <v>256.1494411006019</v>
      </c>
      <c r="G36" s="206">
        <v>259.60877042132421</v>
      </c>
      <c r="H36" s="206">
        <v>267.49707652622533</v>
      </c>
      <c r="I36" s="206">
        <v>268.51134995700772</v>
      </c>
      <c r="J36" s="206">
        <v>215.60808254514191</v>
      </c>
      <c r="K36" s="206">
        <v>96.968443680137568</v>
      </c>
      <c r="L36" s="206">
        <v>56.621496130696471</v>
      </c>
      <c r="M36" s="206">
        <v>63.133963886500432</v>
      </c>
      <c r="N36" s="206">
        <v>50.301117798796213</v>
      </c>
      <c r="O36" s="206">
        <v>42.713327601031807</v>
      </c>
      <c r="P36" s="206">
        <v>50.581083404987098</v>
      </c>
      <c r="Q36" s="206">
        <v>49.721238177128107</v>
      </c>
      <c r="R36" s="206">
        <v>48.774548581255367</v>
      </c>
      <c r="S36" s="206">
        <v>50.616509028374892</v>
      </c>
      <c r="T36" s="206">
        <v>55.455717970765257</v>
      </c>
      <c r="U36" s="206">
        <v>51.621238177128113</v>
      </c>
      <c r="V36" s="206">
        <v>49.180825451418741</v>
      </c>
      <c r="W36" s="206">
        <v>52.815047291487531</v>
      </c>
      <c r="DA36" s="71" t="s">
        <v>135</v>
      </c>
    </row>
    <row r="37" spans="1:105" ht="12" customHeight="1" x14ac:dyDescent="0.25">
      <c r="A37" s="18" t="s">
        <v>36</v>
      </c>
      <c r="B37" s="206">
        <v>136.29501289767839</v>
      </c>
      <c r="C37" s="206">
        <v>112.9335339638865</v>
      </c>
      <c r="D37" s="206">
        <v>100.84075666380051</v>
      </c>
      <c r="E37" s="206">
        <v>117.9707652622528</v>
      </c>
      <c r="F37" s="206">
        <v>104.9177987962167</v>
      </c>
      <c r="G37" s="206">
        <v>93.890283748925185</v>
      </c>
      <c r="H37" s="206">
        <v>94.394325021496144</v>
      </c>
      <c r="I37" s="206">
        <v>74.517540842648316</v>
      </c>
      <c r="J37" s="206">
        <v>37.503611349956998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7.1625107480653469E-2</v>
      </c>
      <c r="C38" s="206">
        <f t="shared" si="13"/>
        <v>0.16715391229578669</v>
      </c>
      <c r="D38" s="206">
        <f t="shared" si="13"/>
        <v>0.1194325021496131</v>
      </c>
      <c r="E38" s="206">
        <f t="shared" si="13"/>
        <v>0.14333619948409279</v>
      </c>
      <c r="F38" s="206">
        <f t="shared" si="13"/>
        <v>0.1194325021496131</v>
      </c>
      <c r="G38" s="206">
        <f t="shared" si="13"/>
        <v>0.1194325021496131</v>
      </c>
      <c r="H38" s="206">
        <f t="shared" si="13"/>
        <v>7.1625107480653469E-2</v>
      </c>
      <c r="I38" s="206">
        <f t="shared" si="13"/>
        <v>9.5528804815133275E-2</v>
      </c>
      <c r="J38" s="206">
        <f t="shared" si="13"/>
        <v>9.5528804815133275E-2</v>
      </c>
      <c r="K38" s="206">
        <f t="shared" si="13"/>
        <v>7.1625107480653469E-2</v>
      </c>
      <c r="L38" s="206">
        <f t="shared" si="13"/>
        <v>4.7807394668959592E-2</v>
      </c>
      <c r="M38" s="206">
        <f t="shared" si="13"/>
        <v>4.7807394668959592E-2</v>
      </c>
      <c r="N38" s="206">
        <f t="shared" si="13"/>
        <v>0</v>
      </c>
      <c r="O38" s="206">
        <f t="shared" si="13"/>
        <v>2.3903697334479789E-2</v>
      </c>
      <c r="P38" s="206">
        <f t="shared" si="13"/>
        <v>0</v>
      </c>
      <c r="Q38" s="206">
        <f t="shared" si="13"/>
        <v>0</v>
      </c>
      <c r="R38" s="206">
        <f t="shared" si="13"/>
        <v>4.7807394668959592E-2</v>
      </c>
      <c r="S38" s="206">
        <f t="shared" si="13"/>
        <v>3.6629406706792773E-2</v>
      </c>
      <c r="T38" s="206">
        <f t="shared" si="13"/>
        <v>1.8916595012897681E-2</v>
      </c>
      <c r="U38" s="206">
        <f t="shared" si="13"/>
        <v>3.086844368013757E-2</v>
      </c>
      <c r="V38" s="206">
        <f t="shared" si="13"/>
        <v>2.0292347377472049E-2</v>
      </c>
      <c r="W38" s="206">
        <f t="shared" si="13"/>
        <v>1.418744625967326E-2</v>
      </c>
      <c r="DA38" s="71"/>
    </row>
    <row r="39" spans="1:105" ht="12" customHeight="1" x14ac:dyDescent="0.25">
      <c r="A39" s="18" t="s">
        <v>73</v>
      </c>
      <c r="B39" s="206">
        <v>7.1625107480653469E-2</v>
      </c>
      <c r="C39" s="206">
        <v>0.16715391229578669</v>
      </c>
      <c r="D39" s="206">
        <v>0.1194325021496131</v>
      </c>
      <c r="E39" s="206">
        <v>0.14333619948409279</v>
      </c>
      <c r="F39" s="206">
        <v>0.1194325021496131</v>
      </c>
      <c r="G39" s="206">
        <v>0.1194325021496131</v>
      </c>
      <c r="H39" s="206">
        <v>7.1625107480653469E-2</v>
      </c>
      <c r="I39" s="206">
        <v>9.5528804815133275E-2</v>
      </c>
      <c r="J39" s="206">
        <v>9.5528804815133275E-2</v>
      </c>
      <c r="K39" s="206">
        <v>7.1625107480653469E-2</v>
      </c>
      <c r="L39" s="206">
        <v>4.7807394668959592E-2</v>
      </c>
      <c r="M39" s="206">
        <v>4.7807394668959592E-2</v>
      </c>
      <c r="N39" s="206">
        <v>0</v>
      </c>
      <c r="O39" s="206">
        <v>2.3903697334479789E-2</v>
      </c>
      <c r="P39" s="206">
        <v>0</v>
      </c>
      <c r="Q39" s="206">
        <v>0</v>
      </c>
      <c r="R39" s="206">
        <v>4.7807394668959592E-2</v>
      </c>
      <c r="S39" s="206">
        <v>3.6629406706792773E-2</v>
      </c>
      <c r="T39" s="206">
        <v>1.8916595012897681E-2</v>
      </c>
      <c r="U39" s="206">
        <v>3.086844368013757E-2</v>
      </c>
      <c r="V39" s="206">
        <v>2.0292347377472049E-2</v>
      </c>
      <c r="W39" s="206">
        <v>1.418744625967326E-2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1.265864144453998</v>
      </c>
      <c r="C45" s="206">
        <v>0.3821152192605331</v>
      </c>
      <c r="D45" s="206">
        <v>0</v>
      </c>
      <c r="E45" s="206">
        <v>0</v>
      </c>
      <c r="F45" s="206">
        <v>0</v>
      </c>
      <c r="G45" s="206">
        <v>0</v>
      </c>
      <c r="H45" s="206">
        <v>2.3903697334479789E-2</v>
      </c>
      <c r="I45" s="206">
        <v>0.23886500429922611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2.3989681857265691E-2</v>
      </c>
      <c r="V45" s="206">
        <v>3.1642304385210658E-2</v>
      </c>
      <c r="W45" s="206">
        <v>3.9122957867583831E-2</v>
      </c>
      <c r="DA45" s="71" t="s">
        <v>143</v>
      </c>
    </row>
    <row r="46" spans="1:105" ht="12" customHeight="1" x14ac:dyDescent="0.25">
      <c r="A46" s="21" t="s">
        <v>38</v>
      </c>
      <c r="B46" s="209">
        <v>146.3456577815993</v>
      </c>
      <c r="C46" s="209">
        <v>160.10318142734309</v>
      </c>
      <c r="D46" s="209">
        <v>141.35855546001719</v>
      </c>
      <c r="E46" s="209">
        <v>168.4436801375752</v>
      </c>
      <c r="F46" s="209">
        <v>160.6190885640585</v>
      </c>
      <c r="G46" s="209">
        <v>149.61306964746339</v>
      </c>
      <c r="H46" s="209">
        <v>167.15391229578671</v>
      </c>
      <c r="I46" s="209">
        <v>153.9982803095443</v>
      </c>
      <c r="J46" s="209">
        <v>137.14531384350809</v>
      </c>
      <c r="K46" s="209">
        <v>95.70077386070507</v>
      </c>
      <c r="L46" s="209">
        <v>72.055030094582975</v>
      </c>
      <c r="M46" s="209">
        <v>74.548581255374032</v>
      </c>
      <c r="N46" s="209">
        <v>61.478933791917449</v>
      </c>
      <c r="O46" s="209">
        <v>56.319862424763542</v>
      </c>
      <c r="P46" s="209">
        <v>61.564918314703348</v>
      </c>
      <c r="Q46" s="209">
        <v>60.791057609630258</v>
      </c>
      <c r="R46" s="209">
        <v>62.252794496990539</v>
      </c>
      <c r="S46" s="209">
        <v>67.690111779879615</v>
      </c>
      <c r="T46" s="209">
        <v>70.275580395528792</v>
      </c>
      <c r="U46" s="209">
        <v>64.066208082545145</v>
      </c>
      <c r="V46" s="209">
        <v>56.555631986242467</v>
      </c>
      <c r="W46" s="209">
        <v>60.69819432502149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615.28323301805642</v>
      </c>
      <c r="C47" s="212">
        <f t="shared" si="14"/>
        <v>644.07540842648302</v>
      </c>
      <c r="D47" s="212">
        <f t="shared" si="14"/>
        <v>605.00988822012016</v>
      </c>
      <c r="E47" s="212">
        <f t="shared" si="14"/>
        <v>731.12261392949245</v>
      </c>
      <c r="F47" s="212">
        <f t="shared" si="14"/>
        <v>653.56766981943258</v>
      </c>
      <c r="G47" s="212">
        <f t="shared" si="14"/>
        <v>606.66715391229582</v>
      </c>
      <c r="H47" s="212">
        <f t="shared" si="14"/>
        <v>628.63877901977605</v>
      </c>
      <c r="I47" s="212">
        <f t="shared" si="14"/>
        <v>619.3209802235599</v>
      </c>
      <c r="J47" s="212">
        <f t="shared" si="14"/>
        <v>440.44144453998268</v>
      </c>
      <c r="K47" s="212">
        <f t="shared" si="14"/>
        <v>192.74084264832331</v>
      </c>
      <c r="L47" s="212">
        <f t="shared" si="14"/>
        <v>128.7243336199484</v>
      </c>
      <c r="M47" s="212">
        <f t="shared" si="14"/>
        <v>137.73035253654339</v>
      </c>
      <c r="N47" s="212">
        <f t="shared" si="14"/>
        <v>111.7800515907137</v>
      </c>
      <c r="O47" s="212">
        <f t="shared" si="14"/>
        <v>99.057093723129839</v>
      </c>
      <c r="P47" s="212">
        <f t="shared" si="14"/>
        <v>112.1460017196905</v>
      </c>
      <c r="Q47" s="212">
        <f t="shared" si="14"/>
        <v>110.5122957867584</v>
      </c>
      <c r="R47" s="212">
        <f t="shared" si="14"/>
        <v>111.0751504729149</v>
      </c>
      <c r="S47" s="212">
        <f t="shared" si="14"/>
        <v>118.6838349097163</v>
      </c>
      <c r="T47" s="212">
        <f t="shared" si="14"/>
        <v>126.00911435941519</v>
      </c>
      <c r="U47" s="212">
        <f t="shared" si="14"/>
        <v>115.97042132416161</v>
      </c>
      <c r="V47" s="212">
        <f t="shared" si="14"/>
        <v>106.20507308684439</v>
      </c>
      <c r="W47" s="212">
        <f t="shared" si="14"/>
        <v>114.15055889939811</v>
      </c>
      <c r="DA47" s="109"/>
    </row>
    <row r="48" spans="1:105" ht="12" customHeight="1" x14ac:dyDescent="0.25">
      <c r="A48" s="51" t="s">
        <v>41</v>
      </c>
      <c r="B48" s="243">
        <f>ISI_fec!B5</f>
        <v>518.11672525006611</v>
      </c>
      <c r="C48" s="243">
        <f>ISI_fec!C5</f>
        <v>520.63064358067015</v>
      </c>
      <c r="D48" s="243">
        <f>ISI_fec!D5</f>
        <v>493.73438990814981</v>
      </c>
      <c r="E48" s="243">
        <f>ISI_fec!E5</f>
        <v>592.23706914870274</v>
      </c>
      <c r="F48" s="243">
        <f>ISI_fec!F5</f>
        <v>510.0729190687166</v>
      </c>
      <c r="G48" s="243">
        <f>ISI_fec!G5</f>
        <v>474.51435082571118</v>
      </c>
      <c r="H48" s="243">
        <f>ISI_fec!H5</f>
        <v>461.77097577366499</v>
      </c>
      <c r="I48" s="243">
        <f>ISI_fec!I5</f>
        <v>455.54195038259292</v>
      </c>
      <c r="J48" s="243">
        <f>ISI_fec!J5</f>
        <v>241.54730578896269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97.166507767990339</v>
      </c>
      <c r="C49" s="244">
        <f>ISI_fec!C54</f>
        <v>123.4447648458129</v>
      </c>
      <c r="D49" s="244">
        <f>ISI_fec!D54</f>
        <v>111.2754983119704</v>
      </c>
      <c r="E49" s="244">
        <f>ISI_fec!E54</f>
        <v>138.8855447807897</v>
      </c>
      <c r="F49" s="244">
        <f>ISI_fec!F54</f>
        <v>143.49475075071601</v>
      </c>
      <c r="G49" s="244">
        <f>ISI_fec!G54</f>
        <v>132.15280308658461</v>
      </c>
      <c r="H49" s="244">
        <f>ISI_fec!H54</f>
        <v>166.86780324611109</v>
      </c>
      <c r="I49" s="244">
        <f>ISI_fec!I54</f>
        <v>163.77902984096701</v>
      </c>
      <c r="J49" s="244">
        <f>ISI_fec!J54</f>
        <v>198.89413875101999</v>
      </c>
      <c r="K49" s="244">
        <f>ISI_fec!K54</f>
        <v>192.74084264832331</v>
      </c>
      <c r="L49" s="244">
        <f>ISI_fec!L54</f>
        <v>128.7243336199484</v>
      </c>
      <c r="M49" s="244">
        <f>ISI_fec!M54</f>
        <v>137.73035253654339</v>
      </c>
      <c r="N49" s="244">
        <f>ISI_fec!N54</f>
        <v>111.7800515907137</v>
      </c>
      <c r="O49" s="244">
        <f>ISI_fec!O54</f>
        <v>99.057093723129839</v>
      </c>
      <c r="P49" s="244">
        <f>ISI_fec!P54</f>
        <v>112.1460017196905</v>
      </c>
      <c r="Q49" s="244">
        <f>ISI_fec!Q54</f>
        <v>110.5122957867584</v>
      </c>
      <c r="R49" s="244">
        <f>ISI_fec!R54</f>
        <v>111.0751504729149</v>
      </c>
      <c r="S49" s="244">
        <f>ISI_fec!S54</f>
        <v>118.6838349097163</v>
      </c>
      <c r="T49" s="244">
        <f>ISI_fec!T54</f>
        <v>126.00911435941519</v>
      </c>
      <c r="U49" s="244">
        <f>ISI_fec!U54</f>
        <v>115.97042132416161</v>
      </c>
      <c r="V49" s="244">
        <f>ISI_fec!V54</f>
        <v>106.20507308684439</v>
      </c>
      <c r="W49" s="244">
        <f>ISI_fec!W54</f>
        <v>114.15055889939811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4207.9966647334104</v>
      </c>
      <c r="C51" s="205">
        <f t="shared" si="15"/>
        <v>4221.7414402456125</v>
      </c>
      <c r="D51" s="205">
        <f t="shared" si="15"/>
        <v>3905.4383359713624</v>
      </c>
      <c r="E51" s="205">
        <f t="shared" si="15"/>
        <v>4810.4432841900989</v>
      </c>
      <c r="F51" s="205">
        <f t="shared" si="15"/>
        <v>4022.3493049433619</v>
      </c>
      <c r="G51" s="205">
        <f t="shared" si="15"/>
        <v>3869.0014026777571</v>
      </c>
      <c r="H51" s="205">
        <f t="shared" si="15"/>
        <v>4120.229861720296</v>
      </c>
      <c r="I51" s="205">
        <f t="shared" si="15"/>
        <v>3778.2360352030005</v>
      </c>
      <c r="J51" s="205">
        <f t="shared" si="15"/>
        <v>2088.2042691838642</v>
      </c>
      <c r="K51" s="205">
        <f t="shared" si="15"/>
        <v>309.74773317534209</v>
      </c>
      <c r="L51" s="205">
        <f t="shared" si="15"/>
        <v>188.81199067807097</v>
      </c>
      <c r="M51" s="205">
        <f t="shared" si="15"/>
        <v>216.86932307904499</v>
      </c>
      <c r="N51" s="205">
        <f t="shared" si="15"/>
        <v>168.5555705850669</v>
      </c>
      <c r="O51" s="205">
        <f t="shared" si="15"/>
        <v>133.02682733393729</v>
      </c>
      <c r="P51" s="205">
        <f t="shared" si="15"/>
        <v>159.09847927277269</v>
      </c>
      <c r="Q51" s="205">
        <f t="shared" si="15"/>
        <v>154.04220571304188</v>
      </c>
      <c r="R51" s="205">
        <f t="shared" si="15"/>
        <v>150.46216755760508</v>
      </c>
      <c r="S51" s="205">
        <f t="shared" si="15"/>
        <v>155.11677594695936</v>
      </c>
      <c r="T51" s="205">
        <f t="shared" si="15"/>
        <v>166.38126876265679</v>
      </c>
      <c r="U51" s="205">
        <f t="shared" si="15"/>
        <v>153.47715613535641</v>
      </c>
      <c r="V51" s="205">
        <f t="shared" si="15"/>
        <v>138.61801163199743</v>
      </c>
      <c r="W51" s="205">
        <f t="shared" si="15"/>
        <v>136.39137797633305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1818.0976307072676</v>
      </c>
      <c r="C52" s="215">
        <f>(ISI_emi!C5-ISI_emi!C52)+(ISI_emi!C54-ISI_emi!C96)</f>
        <v>1950.1005485331443</v>
      </c>
      <c r="D52" s="215">
        <f>(ISI_emi!D5-ISI_emi!D52)+(ISI_emi!D54-ISI_emi!D96)</f>
        <v>1832.181687600978</v>
      </c>
      <c r="E52" s="215">
        <f>(ISI_emi!E5-ISI_emi!E52)+(ISI_emi!E54-ISI_emi!E96)</f>
        <v>2228.900989404432</v>
      </c>
      <c r="F52" s="215">
        <f>(ISI_emi!F5-ISI_emi!F52)+(ISI_emi!F54-ISI_emi!F96)</f>
        <v>1950.7715836138618</v>
      </c>
      <c r="G52" s="215">
        <f>(ISI_emi!G5-ISI_emi!G52)+(ISI_emi!G54-ISI_emi!G96)</f>
        <v>1770.7479075174806</v>
      </c>
      <c r="H52" s="215">
        <f>(ISI_emi!H5-ISI_emi!H52)+(ISI_emi!H54-ISI_emi!H96)</f>
        <v>1818.1058484621353</v>
      </c>
      <c r="I52" s="215">
        <f>(ISI_emi!I5-ISI_emi!I52)+(ISI_emi!I54-ISI_emi!I96)</f>
        <v>1788.1870319894683</v>
      </c>
      <c r="J52" s="215">
        <f>(ISI_emi!J5-ISI_emi!J52)+(ISI_emi!J54-ISI_emi!J96)</f>
        <v>1064.0462943563975</v>
      </c>
      <c r="K52" s="215">
        <f>(ISI_emi!K5-ISI_emi!K52)+(ISI_emi!K54-ISI_emi!K96)</f>
        <v>227.75897627796155</v>
      </c>
      <c r="L52" s="215">
        <f>(ISI_emi!L5-ISI_emi!L52)+(ISI_emi!L54-ISI_emi!L96)</f>
        <v>132.99227567860379</v>
      </c>
      <c r="M52" s="215">
        <f>(ISI_emi!M5-ISI_emi!M52)+(ISI_emi!M54-ISI_emi!M96)</f>
        <v>148.28872607904498</v>
      </c>
      <c r="N52" s="215">
        <f>(ISI_emi!N5-ISI_emi!N52)+(ISI_emi!N54-ISI_emi!N96)</f>
        <v>118.14700391840023</v>
      </c>
      <c r="O52" s="215">
        <f>(ISI_emi!O5-ISI_emi!O52)+(ISI_emi!O54-ISI_emi!O96)</f>
        <v>100.3248417577073</v>
      </c>
      <c r="P52" s="215">
        <f>(ISI_emi!P5-ISI_emi!P52)+(ISI_emi!P54-ISI_emi!P96)</f>
        <v>118.80458567834712</v>
      </c>
      <c r="Q52" s="215">
        <f>(ISI_emi!Q5-ISI_emi!Q52)+(ISI_emi!Q54-ISI_emi!Q96)</f>
        <v>116.78498567842226</v>
      </c>
      <c r="R52" s="215">
        <f>(ISI_emi!R5-ISI_emi!R52)+(ISI_emi!R54-ISI_emi!R96)</f>
        <v>114.56140607881846</v>
      </c>
      <c r="S52" s="215">
        <f>(ISI_emi!S5-ISI_emi!S52)+(ISI_emi!S54-ISI_emi!S96)</f>
        <v>119.91972887903408</v>
      </c>
      <c r="T52" s="215">
        <f>(ISI_emi!T5-ISI_emi!T52)+(ISI_emi!T54-ISI_emi!T96)</f>
        <v>131.00285735854615</v>
      </c>
      <c r="U52" s="215">
        <f>(ISI_emi!U5-ISI_emi!U52)+(ISI_emi!U54-ISI_emi!U96)</f>
        <v>121.90067927844773</v>
      </c>
      <c r="V52" s="215">
        <f>(ISI_emi!V5-ISI_emi!V52)+(ISI_emi!V54-ISI_emi!V96)</f>
        <v>116.6377121990394</v>
      </c>
      <c r="W52" s="215">
        <f>(ISI_emi!W5-ISI_emi!W52)+(ISI_emi!W54-ISI_emi!W96)</f>
        <v>125.63290187894212</v>
      </c>
      <c r="DA52" s="85"/>
    </row>
    <row r="53" spans="1:105" ht="12" customHeight="1" x14ac:dyDescent="0.25">
      <c r="A53" s="14" t="s">
        <v>147</v>
      </c>
      <c r="B53" s="206">
        <f>ISI_emi!B52+ISI_emi!B96</f>
        <v>2389.899034026143</v>
      </c>
      <c r="C53" s="206">
        <f>ISI_emi!C52+ISI_emi!C96</f>
        <v>2271.6408917124686</v>
      </c>
      <c r="D53" s="206">
        <f>ISI_emi!D52+ISI_emi!D96</f>
        <v>2073.2566483703845</v>
      </c>
      <c r="E53" s="206">
        <f>ISI_emi!E52+ISI_emi!E96</f>
        <v>2581.5422947856669</v>
      </c>
      <c r="F53" s="206">
        <f>ISI_emi!F52+ISI_emi!F96</f>
        <v>2071.5777213295</v>
      </c>
      <c r="G53" s="206">
        <f>ISI_emi!G52+ISI_emi!G96</f>
        <v>2098.2534951602765</v>
      </c>
      <c r="H53" s="206">
        <f>ISI_emi!H52+ISI_emi!H96</f>
        <v>2302.1240132581606</v>
      </c>
      <c r="I53" s="206">
        <f>ISI_emi!I52+ISI_emi!I96</f>
        <v>1990.0490032135322</v>
      </c>
      <c r="J53" s="206">
        <f>ISI_emi!J52+ISI_emi!J96</f>
        <v>1024.1579748274667</v>
      </c>
      <c r="K53" s="206">
        <f>ISI_emi!K52+ISI_emi!K96</f>
        <v>81.988756897380554</v>
      </c>
      <c r="L53" s="206">
        <f>ISI_emi!L52+ISI_emi!L96</f>
        <v>55.819714999467188</v>
      </c>
      <c r="M53" s="206">
        <f>ISI_emi!M52+ISI_emi!M96</f>
        <v>68.580596999999997</v>
      </c>
      <c r="N53" s="206">
        <f>ISI_emi!N52+ISI_emi!N96</f>
        <v>50.408566666666673</v>
      </c>
      <c r="O53" s="206">
        <f>ISI_emi!O52+ISI_emi!O96</f>
        <v>32.70198557622998</v>
      </c>
      <c r="P53" s="206">
        <f>ISI_emi!P52+ISI_emi!P96</f>
        <v>40.293893594425569</v>
      </c>
      <c r="Q53" s="206">
        <f>ISI_emi!Q52+ISI_emi!Q96</f>
        <v>37.257220034619628</v>
      </c>
      <c r="R53" s="206">
        <f>ISI_emi!R52+ISI_emi!R96</f>
        <v>35.900761478786613</v>
      </c>
      <c r="S53" s="206">
        <f>ISI_emi!S52+ISI_emi!S96</f>
        <v>35.197047067925283</v>
      </c>
      <c r="T53" s="206">
        <f>ISI_emi!T52+ISI_emi!T96</f>
        <v>35.378411404110629</v>
      </c>
      <c r="U53" s="206">
        <f>ISI_emi!U52+ISI_emi!U96</f>
        <v>31.57647685690868</v>
      </c>
      <c r="V53" s="206">
        <f>ISI_emi!V52+ISI_emi!V96</f>
        <v>21.980299432958031</v>
      </c>
      <c r="W53" s="206">
        <f>ISI_emi!W52+ISI_emi!W96</f>
        <v>10.75847609739092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4207.9966647334104</v>
      </c>
      <c r="C54" s="212">
        <f t="shared" si="16"/>
        <v>4221.7414402456125</v>
      </c>
      <c r="D54" s="212">
        <f t="shared" si="16"/>
        <v>3905.4383359713624</v>
      </c>
      <c r="E54" s="212">
        <f t="shared" si="16"/>
        <v>4810.4432841900989</v>
      </c>
      <c r="F54" s="212">
        <f t="shared" si="16"/>
        <v>4022.3493049433619</v>
      </c>
      <c r="G54" s="212">
        <f t="shared" si="16"/>
        <v>3869.0014026777571</v>
      </c>
      <c r="H54" s="212">
        <f t="shared" si="16"/>
        <v>4120.229861720296</v>
      </c>
      <c r="I54" s="212">
        <f t="shared" si="16"/>
        <v>3778.2360352030005</v>
      </c>
      <c r="J54" s="212">
        <f t="shared" si="16"/>
        <v>2088.2042691838642</v>
      </c>
      <c r="K54" s="212">
        <f t="shared" si="16"/>
        <v>309.74773317534209</v>
      </c>
      <c r="L54" s="212">
        <f t="shared" si="16"/>
        <v>188.81199067807097</v>
      </c>
      <c r="M54" s="212">
        <f t="shared" si="16"/>
        <v>216.86932307904499</v>
      </c>
      <c r="N54" s="212">
        <f t="shared" si="16"/>
        <v>168.5555705850669</v>
      </c>
      <c r="O54" s="212">
        <f t="shared" si="16"/>
        <v>133.02682733393729</v>
      </c>
      <c r="P54" s="212">
        <f t="shared" si="16"/>
        <v>159.09847927277269</v>
      </c>
      <c r="Q54" s="212">
        <f t="shared" si="16"/>
        <v>154.04220571304188</v>
      </c>
      <c r="R54" s="212">
        <f t="shared" si="16"/>
        <v>150.46216755760508</v>
      </c>
      <c r="S54" s="212">
        <f t="shared" si="16"/>
        <v>155.11677594695936</v>
      </c>
      <c r="T54" s="212">
        <f t="shared" si="16"/>
        <v>166.38126876265679</v>
      </c>
      <c r="U54" s="212">
        <f t="shared" si="16"/>
        <v>153.47715613535641</v>
      </c>
      <c r="V54" s="212">
        <f t="shared" si="16"/>
        <v>138.61801163199743</v>
      </c>
      <c r="W54" s="212">
        <f t="shared" si="16"/>
        <v>136.39137797633305</v>
      </c>
      <c r="DA54" s="109"/>
    </row>
    <row r="55" spans="1:105" ht="12" customHeight="1" x14ac:dyDescent="0.25">
      <c r="A55" s="51" t="s">
        <v>41</v>
      </c>
      <c r="B55" s="243">
        <f>ISI_emi!B$5</f>
        <v>4016.0493095194906</v>
      </c>
      <c r="C55" s="243">
        <f>ISI_emi!C$5</f>
        <v>3969.1814997677902</v>
      </c>
      <c r="D55" s="243">
        <f>ISI_emi!D$5</f>
        <v>3680.7998693033364</v>
      </c>
      <c r="E55" s="243">
        <f>ISI_emi!E$5</f>
        <v>4524.2950567755133</v>
      </c>
      <c r="F55" s="243">
        <f>ISI_emi!F$5</f>
        <v>3731.8214673189582</v>
      </c>
      <c r="G55" s="243">
        <f>ISI_emi!G$5</f>
        <v>3599.8255752376208</v>
      </c>
      <c r="H55" s="243">
        <f>ISI_emi!H$5</f>
        <v>3761.6098602393131</v>
      </c>
      <c r="I55" s="243">
        <f>ISI_emi!I$5</f>
        <v>3436.4262347436184</v>
      </c>
      <c r="J55" s="243">
        <f>ISI_emi!J$5</f>
        <v>1681.969659688921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191.94735521391993</v>
      </c>
      <c r="C56" s="244">
        <f>ISI_emi!C$54</f>
        <v>252.55994047782258</v>
      </c>
      <c r="D56" s="244">
        <f>ISI_emi!D$54</f>
        <v>224.63846666802607</v>
      </c>
      <c r="E56" s="244">
        <f>ISI_emi!E$54</f>
        <v>286.14822741458573</v>
      </c>
      <c r="F56" s="244">
        <f>ISI_emi!F$54</f>
        <v>290.52783762440356</v>
      </c>
      <c r="G56" s="244">
        <f>ISI_emi!G$54</f>
        <v>269.17582744013646</v>
      </c>
      <c r="H56" s="244">
        <f>ISI_emi!H$54</f>
        <v>358.62000148098264</v>
      </c>
      <c r="I56" s="244">
        <f>ISI_emi!I$54</f>
        <v>341.80980045938213</v>
      </c>
      <c r="J56" s="244">
        <f>ISI_emi!J$54</f>
        <v>406.23460949494336</v>
      </c>
      <c r="K56" s="244">
        <f>ISI_emi!K$54</f>
        <v>309.74773317534209</v>
      </c>
      <c r="L56" s="244">
        <f>ISI_emi!L$54</f>
        <v>188.81199067807097</v>
      </c>
      <c r="M56" s="244">
        <f>ISI_emi!M$54</f>
        <v>216.86932307904499</v>
      </c>
      <c r="N56" s="244">
        <f>ISI_emi!N$54</f>
        <v>168.5555705850669</v>
      </c>
      <c r="O56" s="244">
        <f>ISI_emi!O$54</f>
        <v>133.02682733393729</v>
      </c>
      <c r="P56" s="244">
        <f>ISI_emi!P$54</f>
        <v>159.09847927277269</v>
      </c>
      <c r="Q56" s="244">
        <f>ISI_emi!Q$54</f>
        <v>154.04220571304188</v>
      </c>
      <c r="R56" s="244">
        <f>ISI_emi!R$54</f>
        <v>150.46216755760508</v>
      </c>
      <c r="S56" s="244">
        <f>ISI_emi!S$54</f>
        <v>155.11677594695936</v>
      </c>
      <c r="T56" s="244">
        <f>ISI_emi!T$54</f>
        <v>166.38126876265679</v>
      </c>
      <c r="U56" s="244">
        <f>ISI_emi!U$54</f>
        <v>153.47715613535641</v>
      </c>
      <c r="V56" s="244">
        <f>ISI_emi!V$54</f>
        <v>138.61801163199743</v>
      </c>
      <c r="W56" s="244">
        <f>ISI_emi!W$54</f>
        <v>136.39137797633305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114.14800242940008</v>
      </c>
      <c r="C58" s="252">
        <f t="shared" si="17"/>
        <v>90.662374655488335</v>
      </c>
      <c r="D58" s="252">
        <f t="shared" si="17"/>
        <v>82.195412346137559</v>
      </c>
      <c r="E58" s="252">
        <f t="shared" si="17"/>
        <v>91.151755223929555</v>
      </c>
      <c r="F58" s="252">
        <f t="shared" si="17"/>
        <v>141.63276456202084</v>
      </c>
      <c r="G58" s="252">
        <f t="shared" si="17"/>
        <v>159.87594371858094</v>
      </c>
      <c r="H58" s="252">
        <f t="shared" si="17"/>
        <v>168.75067702861995</v>
      </c>
      <c r="I58" s="252">
        <f t="shared" si="17"/>
        <v>225.3057188477112</v>
      </c>
      <c r="J58" s="252">
        <f t="shared" si="17"/>
        <v>229.5055890201134</v>
      </c>
      <c r="K58" s="252">
        <f t="shared" si="17"/>
        <v>211.90268965431292</v>
      </c>
      <c r="L58" s="252">
        <f t="shared" si="17"/>
        <v>232.43118716390961</v>
      </c>
      <c r="M58" s="252">
        <f t="shared" si="17"/>
        <v>205.35494031019127</v>
      </c>
      <c r="N58" s="252">
        <f t="shared" si="17"/>
        <v>227.70210624501252</v>
      </c>
      <c r="O58" s="252">
        <f t="shared" si="17"/>
        <v>167.17194721625771</v>
      </c>
      <c r="P58" s="252">
        <f t="shared" si="17"/>
        <v>95.369211377213986</v>
      </c>
      <c r="Q58" s="252">
        <f t="shared" si="17"/>
        <v>91.939883465937783</v>
      </c>
      <c r="R58" s="252">
        <f t="shared" si="17"/>
        <v>216.90767908155644</v>
      </c>
      <c r="S58" s="252">
        <f t="shared" si="17"/>
        <v>205.82436901111373</v>
      </c>
      <c r="T58" s="252">
        <f t="shared" si="17"/>
        <v>197.64586725392854</v>
      </c>
      <c r="U58" s="252">
        <f t="shared" si="17"/>
        <v>161.79045552256036</v>
      </c>
      <c r="V58" s="252">
        <f t="shared" si="17"/>
        <v>179.58970755360477</v>
      </c>
      <c r="W58" s="252">
        <f t="shared" si="17"/>
        <v>183.80622764265149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0.30435458696975487</v>
      </c>
      <c r="C59" s="253">
        <f t="shared" si="18"/>
        <v>0.32661024768077235</v>
      </c>
      <c r="D59" s="253">
        <f t="shared" si="18"/>
        <v>0.32529162224857255</v>
      </c>
      <c r="E59" s="253">
        <f t="shared" si="18"/>
        <v>0.31561520135095722</v>
      </c>
      <c r="F59" s="253">
        <f t="shared" si="18"/>
        <v>0.31040972207049755</v>
      </c>
      <c r="G59" s="253">
        <f t="shared" si="18"/>
        <v>0.30814056984574151</v>
      </c>
      <c r="H59" s="253">
        <f t="shared" si="18"/>
        <v>0.29604595305741888</v>
      </c>
      <c r="I59" s="253">
        <f t="shared" si="18"/>
        <v>0.32442167638740699</v>
      </c>
      <c r="J59" s="253">
        <f t="shared" si="18"/>
        <v>0.33115898085712986</v>
      </c>
      <c r="K59" s="253">
        <f t="shared" si="18"/>
        <v>0.26559300351153825</v>
      </c>
      <c r="L59" s="253">
        <f t="shared" si="18"/>
        <v>0.17465988279504532</v>
      </c>
      <c r="M59" s="253">
        <f t="shared" si="18"/>
        <v>0.16504535954049537</v>
      </c>
      <c r="N59" s="253">
        <f t="shared" si="18"/>
        <v>0.17664357078178525</v>
      </c>
      <c r="O59" s="253">
        <f t="shared" si="18"/>
        <v>0.18947416549948326</v>
      </c>
      <c r="P59" s="253">
        <f t="shared" si="18"/>
        <v>0.18312541103803154</v>
      </c>
      <c r="Q59" s="253">
        <f t="shared" si="18"/>
        <v>0.20348424928513789</v>
      </c>
      <c r="R59" s="253">
        <f t="shared" si="18"/>
        <v>0.21064887250695033</v>
      </c>
      <c r="S59" s="253">
        <f t="shared" si="18"/>
        <v>0.18191323826632583</v>
      </c>
      <c r="T59" s="253">
        <f t="shared" si="18"/>
        <v>0.18917446983848549</v>
      </c>
      <c r="U59" s="253">
        <f t="shared" si="18"/>
        <v>0.20493094420244143</v>
      </c>
      <c r="V59" s="253">
        <f t="shared" si="18"/>
        <v>0.21952268103936418</v>
      </c>
      <c r="W59" s="253">
        <f t="shared" si="18"/>
        <v>0.20849417150574998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0.36494803497222378</v>
      </c>
      <c r="C60" s="254">
        <f t="shared" si="19"/>
        <v>0.4103654477659574</v>
      </c>
      <c r="D60" s="254">
        <f t="shared" si="19"/>
        <v>0.40479986054615874</v>
      </c>
      <c r="E60" s="254">
        <f t="shared" si="19"/>
        <v>0.3942464845884055</v>
      </c>
      <c r="F60" s="254">
        <f t="shared" si="19"/>
        <v>0.40049695278636671</v>
      </c>
      <c r="G60" s="254">
        <f t="shared" si="19"/>
        <v>0.39641967487528085</v>
      </c>
      <c r="H60" s="254">
        <f t="shared" si="19"/>
        <v>0.39983702090891576</v>
      </c>
      <c r="I60" s="254">
        <f t="shared" si="19"/>
        <v>0.44356567710086942</v>
      </c>
      <c r="J60" s="254">
        <f t="shared" si="19"/>
        <v>0.56344134776991528</v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0.1614329751918763</v>
      </c>
      <c r="C61" s="255">
        <f t="shared" si="20"/>
        <v>0.17552220225481716</v>
      </c>
      <c r="D61" s="255">
        <f t="shared" si="20"/>
        <v>0.17381364934703278</v>
      </c>
      <c r="E61" s="255">
        <f t="shared" si="20"/>
        <v>0.17055820309565234</v>
      </c>
      <c r="F61" s="255">
        <f t="shared" si="20"/>
        <v>0.17249038436196179</v>
      </c>
      <c r="G61" s="255">
        <f t="shared" si="20"/>
        <v>0.17122674667865331</v>
      </c>
      <c r="H61" s="255">
        <f t="shared" si="20"/>
        <v>0.17228584861330221</v>
      </c>
      <c r="I61" s="255">
        <f t="shared" si="20"/>
        <v>0.18569051002377213</v>
      </c>
      <c r="J61" s="255">
        <f t="shared" si="20"/>
        <v>0.22067473510598026</v>
      </c>
      <c r="K61" s="255">
        <f t="shared" si="20"/>
        <v>0.26559300351153825</v>
      </c>
      <c r="L61" s="255">
        <f t="shared" si="20"/>
        <v>0.17465988279504532</v>
      </c>
      <c r="M61" s="255">
        <f t="shared" si="20"/>
        <v>0.16504535954049537</v>
      </c>
      <c r="N61" s="255">
        <f t="shared" si="20"/>
        <v>0.17664357078178525</v>
      </c>
      <c r="O61" s="255">
        <f t="shared" si="20"/>
        <v>0.18947416549948326</v>
      </c>
      <c r="P61" s="255">
        <f t="shared" si="20"/>
        <v>0.18312541103803154</v>
      </c>
      <c r="Q61" s="255">
        <f t="shared" si="20"/>
        <v>0.20348424928513789</v>
      </c>
      <c r="R61" s="255">
        <f t="shared" si="20"/>
        <v>0.21064887250695033</v>
      </c>
      <c r="S61" s="255">
        <f t="shared" si="20"/>
        <v>0.18191323826632583</v>
      </c>
      <c r="T61" s="255">
        <f t="shared" si="20"/>
        <v>0.18917446983848549</v>
      </c>
      <c r="U61" s="255">
        <f t="shared" si="20"/>
        <v>0.20493094420244143</v>
      </c>
      <c r="V61" s="255">
        <f t="shared" si="20"/>
        <v>0.21952268103936418</v>
      </c>
      <c r="W61" s="255">
        <f t="shared" si="20"/>
        <v>0.20849417150574998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7.2647144570032893E-2</v>
      </c>
      <c r="C62" s="253">
        <f>IF(SUM(ISI_ued!C$5,ISI_ued!C$54)=0,"",SUM(ISI_ued!C$5,ISI_ued!C$54)/C$7)</f>
        <v>8.0918629800536601E-2</v>
      </c>
      <c r="D62" s="253">
        <f>IF(SUM(ISI_ued!D$5,ISI_ued!D$54)=0,"",SUM(ISI_ued!D$5,ISI_ued!D$54)/D$7)</f>
        <v>7.9936545707449028E-2</v>
      </c>
      <c r="E62" s="253">
        <f>IF(SUM(ISI_ued!E$5,ISI_ued!E$54)=0,"",SUM(ISI_ued!E$5,ISI_ued!E$54)/E$7)</f>
        <v>7.8226332915787095E-2</v>
      </c>
      <c r="F62" s="253">
        <f>IF(SUM(ISI_ued!F$5,ISI_ued!F$54)=0,"",SUM(ISI_ued!F$5,ISI_ued!F$54)/F$7)</f>
        <v>7.971636958740741E-2</v>
      </c>
      <c r="G62" s="253">
        <f>IF(SUM(ISI_ued!G$5,ISI_ued!G$54)=0,"",SUM(ISI_ued!G$5,ISI_ued!G$54)/G$7)</f>
        <v>7.8718772147411478E-2</v>
      </c>
      <c r="H62" s="253">
        <f>IF(SUM(ISI_ued!H$5,ISI_ued!H$54)=0,"",SUM(ISI_ued!H$5,ISI_ued!H$54)/H$7)</f>
        <v>8.0288993122732855E-2</v>
      </c>
      <c r="I62" s="253">
        <f>IF(SUM(ISI_ued!I$5,ISI_ued!I$54)=0,"",SUM(ISI_ued!I$5,ISI_ued!I$54)/I$7)</f>
        <v>8.7896157477469261E-2</v>
      </c>
      <c r="J62" s="253">
        <f>IF(SUM(ISI_ued!J$5,ISI_ued!J$54)=0,"",SUM(ISI_ued!J$5,ISI_ued!J$54)/J$7)</f>
        <v>0.10722696302562354</v>
      </c>
      <c r="K62" s="253">
        <f>IF(SUM(ISI_ued!K$5,ISI_ued!K$54)=0,"",SUM(ISI_ued!K$5,ISI_ued!K$54)/K$7)</f>
        <v>0.12669903514096209</v>
      </c>
      <c r="L62" s="253">
        <f>IF(SUM(ISI_ued!L$5,ISI_ued!L$54)=0,"",SUM(ISI_ued!L$5,ISI_ued!L$54)/L$7)</f>
        <v>8.4754942282764562E-2</v>
      </c>
      <c r="M62" s="253">
        <f>IF(SUM(ISI_ued!M$5,ISI_ued!M$54)=0,"",SUM(ISI_ued!M$5,ISI_ued!M$54)/M$7)</f>
        <v>7.9697778821948728E-2</v>
      </c>
      <c r="N62" s="253">
        <f>IF(SUM(ISI_ued!N$5,ISI_ued!N$54)=0,"",SUM(ISI_ued!N$5,ISI_ued!N$54)/N$7)</f>
        <v>8.5500618714499529E-2</v>
      </c>
      <c r="O62" s="253">
        <f>IF(SUM(ISI_ued!O$5,ISI_ued!O$54)=0,"",SUM(ISI_ued!O$5,ISI_ued!O$54)/O$7)</f>
        <v>9.2157663958354133E-2</v>
      </c>
      <c r="P62" s="253">
        <f>IF(SUM(ISI_ued!P$5,ISI_ued!P$54)=0,"",SUM(ISI_ued!P$5,ISI_ued!P$54)/P$7)</f>
        <v>8.8613838180058982E-2</v>
      </c>
      <c r="Q62" s="253">
        <f>IF(SUM(ISI_ued!Q$5,ISI_ued!Q$54)=0,"",SUM(ISI_ued!Q$5,ISI_ued!Q$54)/Q$7)</f>
        <v>9.8494506340916152E-2</v>
      </c>
      <c r="R62" s="253">
        <f>IF(SUM(ISI_ued!R$5,ISI_ued!R$54)=0,"",SUM(ISI_ued!R$5,ISI_ued!R$54)/R$7)</f>
        <v>0.10223678104431547</v>
      </c>
      <c r="S62" s="253">
        <f>IF(SUM(ISI_ued!S$5,ISI_ued!S$54)=0,"",SUM(ISI_ued!S$5,ISI_ued!S$54)/S$7)</f>
        <v>8.850741038193613E-2</v>
      </c>
      <c r="T62" s="253">
        <f>IF(SUM(ISI_ued!T$5,ISI_ued!T$54)=0,"",SUM(ISI_ued!T$5,ISI_ued!T$54)/T$7)</f>
        <v>9.1742927752609754E-2</v>
      </c>
      <c r="U62" s="253">
        <f>IF(SUM(ISI_ued!U$5,ISI_ued!U$54)=0,"",SUM(ISI_ued!U$5,ISI_ued!U$54)/U$7)</f>
        <v>9.9247333308465885E-2</v>
      </c>
      <c r="V62" s="253">
        <f>IF(SUM(ISI_ued!V$5,ISI_ued!V$54)=0,"",SUM(ISI_ued!V$5,ISI_ued!V$54)/V$7)</f>
        <v>0.10574463246333884</v>
      </c>
      <c r="W62" s="253">
        <f>IF(SUM(ISI_ued!W$5,ISI_ued!W$54)=0,"",SUM(ISI_ued!W$5,ISI_ued!W$54)/W$7)</f>
        <v>0.10040679232402572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7.1050959320907228E-2</v>
      </c>
      <c r="C63" s="254">
        <f>IF(ISI_ued!C$5=0,"",ISI_ued!C$5/C$8)</f>
        <v>7.9910938024077879E-2</v>
      </c>
      <c r="D63" s="254">
        <f>IF(ISI_ued!D$5=0,"",ISI_ued!D$5/D$8)</f>
        <v>7.8935690116452475E-2</v>
      </c>
      <c r="E63" s="254">
        <f>IF(ISI_ued!E$5=0,"",ISI_ued!E$5/E$8)</f>
        <v>7.6800307363698042E-2</v>
      </c>
      <c r="F63" s="254">
        <f>IF(ISI_ued!F$5=0,"",ISI_ued!F$5/F$8)</f>
        <v>7.8167042618702623E-2</v>
      </c>
      <c r="G63" s="254">
        <f>IF(ISI_ued!G$5=0,"",ISI_ued!G$5/G$8)</f>
        <v>7.6973229171177507E-2</v>
      </c>
      <c r="H63" s="254">
        <f>IF(ISI_ued!H$5=0,"",ISI_ued!H$5/H$8)</f>
        <v>7.7830526592246554E-2</v>
      </c>
      <c r="I63" s="254">
        <f>IF(ISI_ued!I$5=0,"",ISI_ued!I$5/I$8)</f>
        <v>8.649146884397696E-2</v>
      </c>
      <c r="J63" s="254">
        <f>IF(ISI_ued!J$5=0,"",ISI_ued!J$5/J$8)</f>
        <v>0.11017499134108003</v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7.6412062659721711E-2</v>
      </c>
      <c r="C64" s="255">
        <f>IF(ISI_ued!C$54=0,"",ISI_ued!C$54/C$9)</f>
        <v>8.2736429540040637E-2</v>
      </c>
      <c r="D64" s="255">
        <f>IF(ISI_ued!D$54=0,"",ISI_ued!D$54/D$9)</f>
        <v>8.1843361646746923E-2</v>
      </c>
      <c r="E64" s="255">
        <f>IF(ISI_ued!E$54=0,"",ISI_ued!E$54/E$9)</f>
        <v>8.0857028708920045E-2</v>
      </c>
      <c r="F64" s="255">
        <f>IF(ISI_ued!F$54=0,"",ISI_ued!F$54/F$9)</f>
        <v>8.2088316729302377E-2</v>
      </c>
      <c r="G64" s="255">
        <f>IF(ISI_ued!G$54=0,"",ISI_ued!G$54/G$9)</f>
        <v>8.1425969533459736E-2</v>
      </c>
      <c r="H64" s="255">
        <f>IF(ISI_ued!H$54=0,"",ISI_ued!H$54/H$9)</f>
        <v>8.3220459971312555E-2</v>
      </c>
      <c r="I64" s="255">
        <f>IF(ISI_ued!I$54=0,"",ISI_ued!I$54/I$9)</f>
        <v>8.9531775648213699E-2</v>
      </c>
      <c r="J64" s="255">
        <f>IF(ISI_ued!J$54=0,"",ISI_ued!J$54/J$9)</f>
        <v>0.10582474429841152</v>
      </c>
      <c r="K64" s="255">
        <f>IF(ISI_ued!K$54=0,"",ISI_ued!K$54/K$9)</f>
        <v>0.12669903514096209</v>
      </c>
      <c r="L64" s="255">
        <f>IF(ISI_ued!L$54=0,"",ISI_ued!L$54/L$9)</f>
        <v>8.4754942282764562E-2</v>
      </c>
      <c r="M64" s="255">
        <f>IF(ISI_ued!M$54=0,"",ISI_ued!M$54/M$9)</f>
        <v>7.9697778821948728E-2</v>
      </c>
      <c r="N64" s="255">
        <f>IF(ISI_ued!N$54=0,"",ISI_ued!N$54/N$9)</f>
        <v>8.5500618714499529E-2</v>
      </c>
      <c r="O64" s="255">
        <f>IF(ISI_ued!O$54=0,"",ISI_ued!O$54/O$9)</f>
        <v>9.2157663958354133E-2</v>
      </c>
      <c r="P64" s="255">
        <f>IF(ISI_ued!P$54=0,"",ISI_ued!P$54/P$9)</f>
        <v>8.8613838180058982E-2</v>
      </c>
      <c r="Q64" s="255">
        <f>IF(ISI_ued!Q$54=0,"",ISI_ued!Q$54/Q$9)</f>
        <v>9.8494506340916152E-2</v>
      </c>
      <c r="R64" s="255">
        <f>IF(ISI_ued!R$54=0,"",ISI_ued!R$54/R$9)</f>
        <v>0.10223678104431547</v>
      </c>
      <c r="S64" s="255">
        <f>IF(ISI_ued!S$54=0,"",ISI_ued!S$54/S$9)</f>
        <v>8.850741038193613E-2</v>
      </c>
      <c r="T64" s="255">
        <f>IF(ISI_ued!T$54=0,"",ISI_ued!T$54/T$9)</f>
        <v>9.1742927752609754E-2</v>
      </c>
      <c r="U64" s="255">
        <f>IF(ISI_ued!U$54=0,"",ISI_ued!U$54/U$9)</f>
        <v>9.9247333308465885E-2</v>
      </c>
      <c r="V64" s="255">
        <f>IF(ISI_ued!V$54=0,"",ISI_ued!V$54/V$9)</f>
        <v>0.10574463246333884</v>
      </c>
      <c r="W64" s="255">
        <f>IF(ISI_ued!W$54=0,"",ISI_ued!W$54/W$9)</f>
        <v>0.10040679232402572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6.8391213004335523</v>
      </c>
      <c r="C65" s="256">
        <f t="shared" si="21"/>
        <v>6.5547316121874513</v>
      </c>
      <c r="D65" s="256">
        <f t="shared" si="21"/>
        <v>6.4551644725357784</v>
      </c>
      <c r="E65" s="256">
        <f t="shared" si="21"/>
        <v>6.579530153411457</v>
      </c>
      <c r="F65" s="256">
        <f t="shared" si="21"/>
        <v>6.154449631902164</v>
      </c>
      <c r="G65" s="256">
        <f t="shared" si="21"/>
        <v>6.3774697175002952</v>
      </c>
      <c r="H65" s="256">
        <f t="shared" si="21"/>
        <v>6.5542088703864056</v>
      </c>
      <c r="I65" s="256">
        <f t="shared" si="21"/>
        <v>6.1006104360280977</v>
      </c>
      <c r="J65" s="256">
        <f t="shared" si="21"/>
        <v>4.7411620660832243</v>
      </c>
      <c r="K65" s="256">
        <f t="shared" si="21"/>
        <v>1.6070684807605133</v>
      </c>
      <c r="L65" s="256">
        <f t="shared" si="21"/>
        <v>1.4667933044852897</v>
      </c>
      <c r="M65" s="256">
        <f t="shared" si="21"/>
        <v>1.5745935379168075</v>
      </c>
      <c r="N65" s="256">
        <f t="shared" si="21"/>
        <v>1.5079217462006425</v>
      </c>
      <c r="O65" s="256">
        <f t="shared" si="21"/>
        <v>1.3429308526429695</v>
      </c>
      <c r="P65" s="256">
        <f t="shared" si="21"/>
        <v>1.418672773287452</v>
      </c>
      <c r="Q65" s="256">
        <f t="shared" si="21"/>
        <v>1.3938920064630422</v>
      </c>
      <c r="R65" s="256">
        <f t="shared" si="21"/>
        <v>1.3545979178690783</v>
      </c>
      <c r="S65" s="256">
        <f t="shared" si="21"/>
        <v>1.3069747541015833</v>
      </c>
      <c r="T65" s="256">
        <f t="shared" si="21"/>
        <v>1.3203907479905643</v>
      </c>
      <c r="U65" s="256">
        <f t="shared" si="21"/>
        <v>1.3234163882733134</v>
      </c>
      <c r="V65" s="256">
        <f t="shared" si="21"/>
        <v>1.3051919988666532</v>
      </c>
      <c r="W65" s="256">
        <f t="shared" si="21"/>
        <v>1.194837583726033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7.751244292646926</v>
      </c>
      <c r="C66" s="257">
        <f t="shared" si="22"/>
        <v>7.6237953887414189</v>
      </c>
      <c r="D66" s="257">
        <f t="shared" si="22"/>
        <v>7.4550202386916604</v>
      </c>
      <c r="E66" s="257">
        <f t="shared" si="22"/>
        <v>7.6393310930010765</v>
      </c>
      <c r="F66" s="257">
        <f t="shared" si="22"/>
        <v>7.3162509276761076</v>
      </c>
      <c r="G66" s="257">
        <f t="shared" si="22"/>
        <v>7.5863365754344372</v>
      </c>
      <c r="H66" s="257">
        <f t="shared" si="22"/>
        <v>8.1460508728098358</v>
      </c>
      <c r="I66" s="257">
        <f t="shared" si="22"/>
        <v>7.5435999513491359</v>
      </c>
      <c r="J66" s="257">
        <f t="shared" si="22"/>
        <v>6.9633136838149623</v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1.9754477095363239</v>
      </c>
      <c r="C67" s="258">
        <f t="shared" si="23"/>
        <v>2.0459348016360139</v>
      </c>
      <c r="D67" s="258">
        <f t="shared" si="23"/>
        <v>2.0187594760369696</v>
      </c>
      <c r="E67" s="258">
        <f t="shared" si="23"/>
        <v>2.0603168448252007</v>
      </c>
      <c r="F67" s="258">
        <f t="shared" si="23"/>
        <v>2.0246582965889703</v>
      </c>
      <c r="G67" s="258">
        <f t="shared" si="23"/>
        <v>2.0368529547101346</v>
      </c>
      <c r="H67" s="258">
        <f t="shared" si="23"/>
        <v>2.1491264012870044</v>
      </c>
      <c r="I67" s="258">
        <f t="shared" si="23"/>
        <v>2.087018104767667</v>
      </c>
      <c r="J67" s="258">
        <f t="shared" si="23"/>
        <v>2.0424664700827444</v>
      </c>
      <c r="K67" s="258">
        <f t="shared" si="23"/>
        <v>1.6070684807605133</v>
      </c>
      <c r="L67" s="258">
        <f t="shared" si="23"/>
        <v>1.4667933044852897</v>
      </c>
      <c r="M67" s="258">
        <f t="shared" si="23"/>
        <v>1.5745935379168075</v>
      </c>
      <c r="N67" s="258">
        <f t="shared" si="23"/>
        <v>1.5079217462006425</v>
      </c>
      <c r="O67" s="258">
        <f t="shared" si="23"/>
        <v>1.3429308526429695</v>
      </c>
      <c r="P67" s="258">
        <f t="shared" si="23"/>
        <v>1.418672773287452</v>
      </c>
      <c r="Q67" s="258">
        <f t="shared" si="23"/>
        <v>1.3938920064630422</v>
      </c>
      <c r="R67" s="258">
        <f t="shared" si="23"/>
        <v>1.3545979178690783</v>
      </c>
      <c r="S67" s="258">
        <f t="shared" si="23"/>
        <v>1.3069747541015833</v>
      </c>
      <c r="T67" s="258">
        <f t="shared" si="23"/>
        <v>1.3203907479905643</v>
      </c>
      <c r="U67" s="258">
        <f t="shared" si="23"/>
        <v>1.3234163882733134</v>
      </c>
      <c r="V67" s="258">
        <f t="shared" si="23"/>
        <v>1.3051919988666532</v>
      </c>
      <c r="W67" s="258">
        <f t="shared" si="23"/>
        <v>1.194837583726033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BG: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518.11672525006611</v>
      </c>
      <c r="C5" s="225">
        <v>520.63064358067015</v>
      </c>
      <c r="D5" s="225">
        <v>493.73438990814981</v>
      </c>
      <c r="E5" s="225">
        <v>592.23706914870274</v>
      </c>
      <c r="F5" s="225">
        <v>510.0729190687166</v>
      </c>
      <c r="G5" s="225">
        <v>474.51435082571118</v>
      </c>
      <c r="H5" s="225">
        <v>461.77097577366499</v>
      </c>
      <c r="I5" s="225">
        <v>455.54195038259292</v>
      </c>
      <c r="J5" s="225">
        <v>241.54730578896269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1.3187048902436409</v>
      </c>
      <c r="C6" s="261">
        <v>1.201180799370771</v>
      </c>
      <c r="D6" s="261">
        <v>1.089965071205881</v>
      </c>
      <c r="E6" s="261">
        <v>1.303446454811841</v>
      </c>
      <c r="F6" s="261">
        <v>1.097277800799848</v>
      </c>
      <c r="G6" s="261">
        <v>1.080451675464831</v>
      </c>
      <c r="H6" s="261">
        <v>1.024515563546043</v>
      </c>
      <c r="I6" s="261">
        <v>0.94430484334846254</v>
      </c>
      <c r="J6" s="261">
        <v>0.47382947476355142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0.70330927479660843</v>
      </c>
      <c r="C7" s="226">
        <v>0.64062975966441138</v>
      </c>
      <c r="D7" s="226">
        <v>0.58131470464313661</v>
      </c>
      <c r="E7" s="226">
        <v>0.69517144256631525</v>
      </c>
      <c r="F7" s="226">
        <v>0.58521482709325257</v>
      </c>
      <c r="G7" s="226">
        <v>0.57624089358124342</v>
      </c>
      <c r="H7" s="226">
        <v>0.54640830055788947</v>
      </c>
      <c r="I7" s="226">
        <v>0.50362924978584667</v>
      </c>
      <c r="J7" s="226">
        <v>0.25270905320722747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17.582731869915211</v>
      </c>
      <c r="C8" s="226">
        <v>16.015743991610289</v>
      </c>
      <c r="D8" s="226">
        <v>14.532867616078409</v>
      </c>
      <c r="E8" s="226">
        <v>17.379286064157881</v>
      </c>
      <c r="F8" s="226">
        <v>14.63037067733131</v>
      </c>
      <c r="G8" s="226">
        <v>14.40602233953109</v>
      </c>
      <c r="H8" s="226">
        <v>13.660207513947229</v>
      </c>
      <c r="I8" s="226">
        <v>12.59073124464617</v>
      </c>
      <c r="J8" s="226">
        <v>6.317726330180685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0.43956829674788023</v>
      </c>
      <c r="C9" s="226">
        <v>0.40039359979025702</v>
      </c>
      <c r="D9" s="226">
        <v>0.36332169040196022</v>
      </c>
      <c r="E9" s="226">
        <v>0.43448215160394688</v>
      </c>
      <c r="F9" s="226">
        <v>0.36575926693328281</v>
      </c>
      <c r="G9" s="226">
        <v>0.36015055848827721</v>
      </c>
      <c r="H9" s="226">
        <v>0.34150518784868089</v>
      </c>
      <c r="I9" s="226">
        <v>0.31476828111615412</v>
      </c>
      <c r="J9" s="226">
        <v>0.1579431582545171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0.96508423197662729</v>
      </c>
      <c r="C10" s="262">
        <v>0.90409626115591224</v>
      </c>
      <c r="D10" s="262">
        <v>0.83444872343113219</v>
      </c>
      <c r="E10" s="262">
        <v>1.0112103473828391</v>
      </c>
      <c r="F10" s="262">
        <v>0.85828011868765153</v>
      </c>
      <c r="G10" s="262">
        <v>0.84212216078308</v>
      </c>
      <c r="H10" s="262">
        <v>0.81580946253486863</v>
      </c>
      <c r="I10" s="262">
        <v>0.77938415225803692</v>
      </c>
      <c r="J10" s="262">
        <v>0.43016013188991881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4.3733214118799428E-3</v>
      </c>
      <c r="C11" s="228">
        <v>0</v>
      </c>
      <c r="D11" s="228">
        <v>0</v>
      </c>
      <c r="E11" s="228">
        <v>0</v>
      </c>
      <c r="F11" s="228">
        <v>0</v>
      </c>
      <c r="G11" s="228">
        <v>7.935961250077235E-3</v>
      </c>
      <c r="H11" s="228">
        <v>7.2640240427931648E-3</v>
      </c>
      <c r="I11" s="228">
        <v>3.6061147475982438E-3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0.68530331865323812</v>
      </c>
      <c r="C12" s="228">
        <v>0.62856855837561054</v>
      </c>
      <c r="D12" s="228">
        <v>0.5975811505267552</v>
      </c>
      <c r="E12" s="228">
        <v>0.74165093095047785</v>
      </c>
      <c r="F12" s="228">
        <v>0.61799667104380174</v>
      </c>
      <c r="G12" s="228">
        <v>0.61006170309846364</v>
      </c>
      <c r="H12" s="228">
        <v>0.58964432948428724</v>
      </c>
      <c r="I12" s="228">
        <v>0.59087998127990737</v>
      </c>
      <c r="J12" s="228">
        <v>0.33997369284991508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0.27540759191150921</v>
      </c>
      <c r="C15" s="228">
        <v>0.27552770278030159</v>
      </c>
      <c r="D15" s="228">
        <v>0.23686757290437699</v>
      </c>
      <c r="E15" s="228">
        <v>0.26955941643236142</v>
      </c>
      <c r="F15" s="228">
        <v>0.24028344764384979</v>
      </c>
      <c r="G15" s="228">
        <v>0.22412449643453911</v>
      </c>
      <c r="H15" s="228">
        <v>0.2189011090077882</v>
      </c>
      <c r="I15" s="228">
        <v>0.18489805623053129</v>
      </c>
      <c r="J15" s="228">
        <v>9.0186439040003605E-2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103.7982466205698</v>
      </c>
      <c r="C16" s="263">
        <v>100.2964849651818</v>
      </c>
      <c r="D16" s="263">
        <v>92.260055843385857</v>
      </c>
      <c r="E16" s="263">
        <v>110.80634310153179</v>
      </c>
      <c r="F16" s="263">
        <v>94.336969097331036</v>
      </c>
      <c r="G16" s="263">
        <v>91.632391898682783</v>
      </c>
      <c r="H16" s="263">
        <v>88.077374607579458</v>
      </c>
      <c r="I16" s="263">
        <v>82.298064682110578</v>
      </c>
      <c r="J16" s="263">
        <v>43.353612065149093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7.246003090884745</v>
      </c>
      <c r="C17" s="232">
        <v>12.84609875363992</v>
      </c>
      <c r="D17" s="232">
        <v>9.0136751911056301</v>
      </c>
      <c r="E17" s="232">
        <v>10.5179398750416</v>
      </c>
      <c r="F17" s="232">
        <v>8.0906852502965307</v>
      </c>
      <c r="G17" s="232">
        <v>13.085075710438041</v>
      </c>
      <c r="H17" s="232">
        <v>10.41990404929696</v>
      </c>
      <c r="I17" s="232">
        <v>6.9050128127057437</v>
      </c>
      <c r="J17" s="232">
        <v>2.130881501967838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1.7403880033197501</v>
      </c>
      <c r="C18" s="232">
        <v>0.48027997427874658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38.462059431611003</v>
      </c>
      <c r="C19" s="232">
        <v>34.780076392510267</v>
      </c>
      <c r="D19" s="232">
        <v>34.206369211887733</v>
      </c>
      <c r="E19" s="232">
        <v>43.400283362442771</v>
      </c>
      <c r="F19" s="232">
        <v>36.2993407355765</v>
      </c>
      <c r="G19" s="232">
        <v>35.772115744564573</v>
      </c>
      <c r="H19" s="232">
        <v>35.759473563016677</v>
      </c>
      <c r="I19" s="232">
        <v>38.658530354025089</v>
      </c>
      <c r="J19" s="232">
        <v>25.206220855850098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40.89278183596705</v>
      </c>
      <c r="C20" s="232">
        <v>36.944477990049087</v>
      </c>
      <c r="D20" s="232">
        <v>35.481384890761909</v>
      </c>
      <c r="E20" s="232">
        <v>41.113913201640713</v>
      </c>
      <c r="F20" s="232">
        <v>35.833386926096352</v>
      </c>
      <c r="G20" s="232">
        <v>29.633238922527969</v>
      </c>
      <c r="H20" s="232">
        <v>28.622556142090229</v>
      </c>
      <c r="I20" s="232">
        <v>24.637501230980931</v>
      </c>
      <c r="J20" s="232">
        <v>9.3299355739362344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15.457014258787259</v>
      </c>
      <c r="C21" s="232">
        <v>15.245551854703759</v>
      </c>
      <c r="D21" s="232">
        <v>13.55862654963058</v>
      </c>
      <c r="E21" s="232">
        <v>15.774206662406749</v>
      </c>
      <c r="F21" s="232">
        <v>14.11355618536165</v>
      </c>
      <c r="G21" s="232">
        <v>13.141961521152201</v>
      </c>
      <c r="H21" s="232">
        <v>13.27544085317559</v>
      </c>
      <c r="I21" s="232">
        <v>12.09702028439882</v>
      </c>
      <c r="J21" s="232">
        <v>6.6865741333949229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182.64263032112501</v>
      </c>
      <c r="C22" s="263">
        <v>203.28541009359381</v>
      </c>
      <c r="D22" s="263">
        <v>201.75813026445641</v>
      </c>
      <c r="E22" s="263">
        <v>239.92817365743301</v>
      </c>
      <c r="F22" s="263">
        <v>210.63238508349289</v>
      </c>
      <c r="G22" s="263">
        <v>181.97224823110849</v>
      </c>
      <c r="H22" s="263">
        <v>179.3454715570987</v>
      </c>
      <c r="I22" s="263">
        <v>188.3714984203736</v>
      </c>
      <c r="J22" s="263">
        <v>97.080323844629206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13.559023860897179</v>
      </c>
      <c r="C23" s="232">
        <v>19.18287206000096</v>
      </c>
      <c r="D23" s="232">
        <v>11.56178990350247</v>
      </c>
      <c r="E23" s="232">
        <v>13.69289541363734</v>
      </c>
      <c r="F23" s="232">
        <v>10.34331952199892</v>
      </c>
      <c r="G23" s="232">
        <v>20.34679511359969</v>
      </c>
      <c r="H23" s="232">
        <v>16.188230793992322</v>
      </c>
      <c r="I23" s="232">
        <v>8.6859254150933438</v>
      </c>
      <c r="J23" s="232">
        <v>3.228655872485021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17.334823731683379</v>
      </c>
      <c r="C24" s="232">
        <v>76.28022355945545</v>
      </c>
      <c r="D24" s="232">
        <v>100.808254513704</v>
      </c>
      <c r="E24" s="232">
        <v>116.209544281801</v>
      </c>
      <c r="F24" s="232">
        <v>108.0729148750403</v>
      </c>
      <c r="G24" s="232">
        <v>59.922613929343044</v>
      </c>
      <c r="H24" s="232">
        <v>63.134135855315982</v>
      </c>
      <c r="I24" s="232">
        <v>100.0644883916341</v>
      </c>
      <c r="J24" s="232">
        <v>41.523387789920342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3.2566867786624649</v>
      </c>
      <c r="C25" s="232">
        <v>0.71719433862823256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71.971813292282519</v>
      </c>
      <c r="C26" s="232">
        <v>51.936527070955272</v>
      </c>
      <c r="D26" s="232">
        <v>43.876315243723603</v>
      </c>
      <c r="E26" s="232">
        <v>56.501135019257077</v>
      </c>
      <c r="F26" s="232">
        <v>46.405918417382317</v>
      </c>
      <c r="G26" s="232">
        <v>55.624279594654602</v>
      </c>
      <c r="H26" s="232">
        <v>55.555464654095218</v>
      </c>
      <c r="I26" s="232">
        <v>48.629180049356918</v>
      </c>
      <c r="J26" s="232">
        <v>38.19180602686707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76.520282657599424</v>
      </c>
      <c r="C27" s="232">
        <v>55.168593064553839</v>
      </c>
      <c r="D27" s="232">
        <v>45.511770603526379</v>
      </c>
      <c r="E27" s="232">
        <v>53.524598942737633</v>
      </c>
      <c r="F27" s="232">
        <v>45.810232269071307</v>
      </c>
      <c r="G27" s="232">
        <v>46.078559593511173</v>
      </c>
      <c r="H27" s="232">
        <v>44.467640253695201</v>
      </c>
      <c r="I27" s="232">
        <v>30.991904564289221</v>
      </c>
      <c r="J27" s="232">
        <v>14.13647415535676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138.35184711088999</v>
      </c>
      <c r="C28" s="263">
        <v>129.3217546805532</v>
      </c>
      <c r="D28" s="263">
        <v>119.2069604901618</v>
      </c>
      <c r="E28" s="263">
        <v>144.45862105469129</v>
      </c>
      <c r="F28" s="263">
        <v>122.6114455268074</v>
      </c>
      <c r="G28" s="263">
        <v>120.3031658261543</v>
      </c>
      <c r="H28" s="263">
        <v>116.5442089335526</v>
      </c>
      <c r="I28" s="263">
        <v>111.3405931797196</v>
      </c>
      <c r="J28" s="263">
        <v>61.451447412845553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100.09927769111231</v>
      </c>
      <c r="C29" s="264">
        <v>90.285103596539102</v>
      </c>
      <c r="D29" s="264">
        <v>85.368735789536473</v>
      </c>
      <c r="E29" s="264">
        <v>105.9501329929254</v>
      </c>
      <c r="F29" s="264">
        <v>88.28523872054312</v>
      </c>
      <c r="G29" s="264">
        <v>88.285380621220142</v>
      </c>
      <c r="H29" s="264">
        <v>85.272621932440046</v>
      </c>
      <c r="I29" s="264">
        <v>84.926585146786536</v>
      </c>
      <c r="J29" s="264">
        <v>48.567670407130748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0.60742980882200903</v>
      </c>
      <c r="C31" s="232">
        <v>0</v>
      </c>
      <c r="D31" s="232">
        <v>0</v>
      </c>
      <c r="E31" s="232">
        <v>0</v>
      </c>
      <c r="F31" s="232">
        <v>0</v>
      </c>
      <c r="G31" s="232">
        <v>1.133708750011033</v>
      </c>
      <c r="H31" s="232">
        <v>1.037717720399024</v>
      </c>
      <c r="I31" s="232">
        <v>0.51515924965689219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4.3070616226215792</v>
      </c>
      <c r="C32" s="232">
        <v>1.229769965511228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95.184786259668698</v>
      </c>
      <c r="C33" s="232">
        <v>89.055333631027878</v>
      </c>
      <c r="D33" s="232">
        <v>85.368735789536473</v>
      </c>
      <c r="E33" s="232">
        <v>105.9501329929254</v>
      </c>
      <c r="F33" s="232">
        <v>88.28523872054312</v>
      </c>
      <c r="G33" s="232">
        <v>87.151671871209103</v>
      </c>
      <c r="H33" s="232">
        <v>84.234904212041016</v>
      </c>
      <c r="I33" s="232">
        <v>84.411425897129647</v>
      </c>
      <c r="J33" s="232">
        <v>48.567670407130748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38.252569419777743</v>
      </c>
      <c r="C34" s="264">
        <v>39.036651084014089</v>
      </c>
      <c r="D34" s="264">
        <v>33.838224700625297</v>
      </c>
      <c r="E34" s="264">
        <v>38.508488061765917</v>
      </c>
      <c r="F34" s="264">
        <v>34.326206806264253</v>
      </c>
      <c r="G34" s="264">
        <v>32.01778520493415</v>
      </c>
      <c r="H34" s="264">
        <v>31.2715870011126</v>
      </c>
      <c r="I34" s="264">
        <v>26.414008032933051</v>
      </c>
      <c r="J34" s="264">
        <v>12.8837770057148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72.314602633801258</v>
      </c>
      <c r="C35" s="263">
        <f t="shared" si="0"/>
        <v>68.564949429749831</v>
      </c>
      <c r="D35" s="263">
        <f t="shared" si="0"/>
        <v>63.107325504385358</v>
      </c>
      <c r="E35" s="263">
        <f t="shared" si="0"/>
        <v>76.2203348745238</v>
      </c>
      <c r="F35" s="263">
        <f t="shared" si="0"/>
        <v>64.955216670239977</v>
      </c>
      <c r="G35" s="263">
        <f t="shared" si="0"/>
        <v>63.341557241917059</v>
      </c>
      <c r="H35" s="263">
        <f t="shared" si="0"/>
        <v>61.415474646999471</v>
      </c>
      <c r="I35" s="263">
        <f t="shared" si="0"/>
        <v>58.398976329234372</v>
      </c>
      <c r="J35" s="263">
        <f t="shared" si="0"/>
        <v>32.029554318042997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35.863185283386152</v>
      </c>
      <c r="C36" s="264">
        <v>32.685565035531752</v>
      </c>
      <c r="D36" s="264">
        <v>31.074219827391271</v>
      </c>
      <c r="E36" s="264">
        <v>38.565848409424852</v>
      </c>
      <c r="F36" s="264">
        <v>32.135826894277699</v>
      </c>
      <c r="G36" s="264">
        <v>32.135878546124133</v>
      </c>
      <c r="H36" s="264">
        <v>31.039234383408179</v>
      </c>
      <c r="I36" s="264">
        <v>30.913276993430291</v>
      </c>
      <c r="J36" s="264">
        <v>17.67863202819559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0.2274127134177571</v>
      </c>
      <c r="C38" s="232">
        <v>0</v>
      </c>
      <c r="D38" s="232">
        <v>0</v>
      </c>
      <c r="E38" s="232">
        <v>0</v>
      </c>
      <c r="F38" s="232">
        <v>0</v>
      </c>
      <c r="G38" s="232">
        <v>0.41266998500401619</v>
      </c>
      <c r="H38" s="232">
        <v>0.37772925022524467</v>
      </c>
      <c r="I38" s="232">
        <v>0.18751796687510869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35.635772569968402</v>
      </c>
      <c r="C39" s="232">
        <v>32.685565035531752</v>
      </c>
      <c r="D39" s="232">
        <v>31.074219827391271</v>
      </c>
      <c r="E39" s="232">
        <v>38.565848409424852</v>
      </c>
      <c r="F39" s="232">
        <v>32.135826894277699</v>
      </c>
      <c r="G39" s="232">
        <v>31.72320856112011</v>
      </c>
      <c r="H39" s="232">
        <v>30.661505133182938</v>
      </c>
      <c r="I39" s="232">
        <v>30.725759026555181</v>
      </c>
      <c r="J39" s="232">
        <v>17.67863202819559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22.13022257101662</v>
      </c>
      <c r="C40" s="264">
        <v>21.551943849642399</v>
      </c>
      <c r="D40" s="264">
        <v>19.715991885966481</v>
      </c>
      <c r="E40" s="264">
        <v>23.637396810616149</v>
      </c>
      <c r="F40" s="264">
        <v>20.324650498482089</v>
      </c>
      <c r="G40" s="264">
        <v>19.551204881196892</v>
      </c>
      <c r="H40" s="264">
        <v>18.993382595186311</v>
      </c>
      <c r="I40" s="264">
        <v>17.87100041181645</v>
      </c>
      <c r="J40" s="264">
        <v>9.6612274597672148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1.718969269854461</v>
      </c>
      <c r="C41" s="231">
        <v>3.1899853143760999</v>
      </c>
      <c r="D41" s="231">
        <v>2.2472867128674521</v>
      </c>
      <c r="E41" s="231">
        <v>2.6037268813191798</v>
      </c>
      <c r="F41" s="231">
        <v>2.040789189047143</v>
      </c>
      <c r="G41" s="231">
        <v>3.225157574941742</v>
      </c>
      <c r="H41" s="231">
        <v>2.6209756801370498</v>
      </c>
      <c r="I41" s="231">
        <v>1.7291792858566799</v>
      </c>
      <c r="J41" s="231">
        <v>0.55871009034569707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5.8227841882710359E-2</v>
      </c>
      <c r="C44" s="231">
        <v>0</v>
      </c>
      <c r="D44" s="231">
        <v>0</v>
      </c>
      <c r="E44" s="231">
        <v>0</v>
      </c>
      <c r="F44" s="231">
        <v>0</v>
      </c>
      <c r="G44" s="231">
        <v>0.1146951626212534</v>
      </c>
      <c r="H44" s="231">
        <v>0.1108096376224318</v>
      </c>
      <c r="I44" s="231">
        <v>5.9082809803174173E-2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0.41287223560440522</v>
      </c>
      <c r="C45" s="231">
        <v>0.11926469616341839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9.1243541286127847</v>
      </c>
      <c r="C47" s="231">
        <v>8.6367024769718341</v>
      </c>
      <c r="D47" s="231">
        <v>8.5283214000397543</v>
      </c>
      <c r="E47" s="231">
        <v>10.74378497977626</v>
      </c>
      <c r="F47" s="231">
        <v>9.1561221146240985</v>
      </c>
      <c r="G47" s="231">
        <v>8.8169692417785051</v>
      </c>
      <c r="H47" s="231">
        <v>8.9947767368831197</v>
      </c>
      <c r="I47" s="231">
        <v>9.6810146082332249</v>
      </c>
      <c r="J47" s="231">
        <v>6.6089878384322107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9.7009943900406359</v>
      </c>
      <c r="C48" s="231">
        <v>9.1741737702393404</v>
      </c>
      <c r="D48" s="231">
        <v>8.8462079150385442</v>
      </c>
      <c r="E48" s="231">
        <v>10.177791684601351</v>
      </c>
      <c r="F48" s="231">
        <v>9.0385902285644448</v>
      </c>
      <c r="G48" s="231">
        <v>7.3038832251319246</v>
      </c>
      <c r="H48" s="231">
        <v>7.1995887099207447</v>
      </c>
      <c r="I48" s="231">
        <v>6.1698157468279531</v>
      </c>
      <c r="J48" s="231">
        <v>2.4462782855919332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5.9699924094054203E-2</v>
      </c>
      <c r="C49" s="231">
        <v>0.13141098914174551</v>
      </c>
      <c r="D49" s="231">
        <v>9.4175858020725284E-2</v>
      </c>
      <c r="E49" s="231">
        <v>0.11209326491934769</v>
      </c>
      <c r="F49" s="231">
        <v>8.9148966246403366E-2</v>
      </c>
      <c r="G49" s="231">
        <v>9.0499676723467912E-2</v>
      </c>
      <c r="H49" s="231">
        <v>5.0408744292469908E-2</v>
      </c>
      <c r="I49" s="231">
        <v>6.62508986312699E-2</v>
      </c>
      <c r="J49" s="231">
        <v>4.7251245397374249E-2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1.05510478092757</v>
      </c>
      <c r="C50" s="231">
        <v>0.30040660274995751</v>
      </c>
      <c r="D50" s="231">
        <v>0</v>
      </c>
      <c r="E50" s="231">
        <v>0</v>
      </c>
      <c r="F50" s="231">
        <v>0</v>
      </c>
      <c r="G50" s="231">
        <v>0</v>
      </c>
      <c r="H50" s="231">
        <v>1.6823086330500159E-2</v>
      </c>
      <c r="I50" s="231">
        <v>0.16565706246414741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14.32119477939848</v>
      </c>
      <c r="C51" s="265">
        <v>14.32744054457568</v>
      </c>
      <c r="D51" s="265">
        <v>12.317113791027611</v>
      </c>
      <c r="E51" s="265">
        <v>14.017089654482801</v>
      </c>
      <c r="F51" s="265">
        <v>12.494739277480191</v>
      </c>
      <c r="G51" s="265">
        <v>11.654473814596029</v>
      </c>
      <c r="H51" s="265">
        <v>11.382857668404981</v>
      </c>
      <c r="I51" s="265">
        <v>9.6146989239876302</v>
      </c>
      <c r="J51" s="265">
        <v>4.6896948300801897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97.166507767990339</v>
      </c>
      <c r="C54" s="225">
        <v>123.4447648458129</v>
      </c>
      <c r="D54" s="225">
        <v>111.2754983119704</v>
      </c>
      <c r="E54" s="225">
        <v>138.8855447807897</v>
      </c>
      <c r="F54" s="225">
        <v>143.49475075071601</v>
      </c>
      <c r="G54" s="225">
        <v>132.15280308658461</v>
      </c>
      <c r="H54" s="225">
        <v>166.86780324611109</v>
      </c>
      <c r="I54" s="225">
        <v>163.77902984096701</v>
      </c>
      <c r="J54" s="225">
        <v>198.89413875101999</v>
      </c>
      <c r="K54" s="225">
        <v>192.74084264832331</v>
      </c>
      <c r="L54" s="225">
        <v>128.7243336199484</v>
      </c>
      <c r="M54" s="225">
        <v>137.73035253654339</v>
      </c>
      <c r="N54" s="225">
        <v>111.7800515907137</v>
      </c>
      <c r="O54" s="225">
        <v>99.057093723129839</v>
      </c>
      <c r="P54" s="225">
        <v>112.1460017196905</v>
      </c>
      <c r="Q54" s="225">
        <v>110.5122957867584</v>
      </c>
      <c r="R54" s="225">
        <v>111.0751504729149</v>
      </c>
      <c r="S54" s="225">
        <v>118.6838349097163</v>
      </c>
      <c r="T54" s="225">
        <v>126.00911435941519</v>
      </c>
      <c r="U54" s="225">
        <v>115.97042132416161</v>
      </c>
      <c r="V54" s="225">
        <v>106.20507308684439</v>
      </c>
      <c r="W54" s="225">
        <v>114.15055889939811</v>
      </c>
      <c r="DA54" s="89" t="s">
        <v>211</v>
      </c>
    </row>
    <row r="55" spans="1:105" ht="12" customHeight="1" x14ac:dyDescent="0.25">
      <c r="A55" s="55" t="s">
        <v>92</v>
      </c>
      <c r="B55" s="261">
        <v>0.32032362042545848</v>
      </c>
      <c r="C55" s="261">
        <v>0.39729840803026639</v>
      </c>
      <c r="D55" s="261">
        <v>0.3554665182866823</v>
      </c>
      <c r="E55" s="261">
        <v>0.44178966876851011</v>
      </c>
      <c r="F55" s="261">
        <v>0.45326994547909277</v>
      </c>
      <c r="G55" s="261">
        <v>0.42004829507432911</v>
      </c>
      <c r="H55" s="261">
        <v>0.5243649838101655</v>
      </c>
      <c r="I55" s="261">
        <v>0.50747017009788042</v>
      </c>
      <c r="J55" s="261">
        <v>0.58871375135046244</v>
      </c>
      <c r="K55" s="261">
        <v>0.52660771637446546</v>
      </c>
      <c r="L55" s="261">
        <v>0.38126140104880518</v>
      </c>
      <c r="M55" s="261">
        <v>0.39910438105919749</v>
      </c>
      <c r="N55" s="261">
        <v>0.32735315143881832</v>
      </c>
      <c r="O55" s="261">
        <v>0.29634111835265048</v>
      </c>
      <c r="P55" s="261">
        <v>0.32802420235167551</v>
      </c>
      <c r="Q55" s="261">
        <v>0.32367305911968342</v>
      </c>
      <c r="R55" s="261">
        <v>0.32924480305425308</v>
      </c>
      <c r="S55" s="261">
        <v>0.35574908042812448</v>
      </c>
      <c r="T55" s="261">
        <v>0.3723615324208579</v>
      </c>
      <c r="U55" s="261">
        <v>0.34057050633115521</v>
      </c>
      <c r="V55" s="261">
        <v>0.30430496561500259</v>
      </c>
      <c r="W55" s="261">
        <v>0.3266917975876481</v>
      </c>
      <c r="DA55" s="67" t="s">
        <v>212</v>
      </c>
    </row>
    <row r="56" spans="1:105" ht="12" customHeight="1" x14ac:dyDescent="0.25">
      <c r="A56" s="202" t="s">
        <v>93</v>
      </c>
      <c r="B56" s="226">
        <v>0.23668521300630421</v>
      </c>
      <c r="C56" s="226">
        <v>0.29356142455811091</v>
      </c>
      <c r="D56" s="226">
        <v>0.26265209067487799</v>
      </c>
      <c r="E56" s="226">
        <v>0.32643575181116702</v>
      </c>
      <c r="F56" s="226">
        <v>0.33491845981442481</v>
      </c>
      <c r="G56" s="226">
        <v>0.31037118043481299</v>
      </c>
      <c r="H56" s="226">
        <v>0.3874501596894801</v>
      </c>
      <c r="I56" s="226">
        <v>0.37496668258316229</v>
      </c>
      <c r="J56" s="226">
        <v>0.4349970803060087</v>
      </c>
      <c r="K56" s="226">
        <v>0.38910730140757283</v>
      </c>
      <c r="L56" s="226">
        <v>0.28171177573000011</v>
      </c>
      <c r="M56" s="226">
        <v>0.2948958472599662</v>
      </c>
      <c r="N56" s="226">
        <v>0.24187929155418539</v>
      </c>
      <c r="O56" s="226">
        <v>0.21896468523508539</v>
      </c>
      <c r="P56" s="226">
        <v>0.2423751270721429</v>
      </c>
      <c r="Q56" s="226">
        <v>0.2391600932843844</v>
      </c>
      <c r="R56" s="226">
        <v>0.2432770216526971</v>
      </c>
      <c r="S56" s="226">
        <v>0.2628608741562396</v>
      </c>
      <c r="T56" s="226">
        <v>0.27513571587173552</v>
      </c>
      <c r="U56" s="226">
        <v>0.25164551626754722</v>
      </c>
      <c r="V56" s="226">
        <v>0.22484912448791319</v>
      </c>
      <c r="W56" s="226">
        <v>0.24139062113728371</v>
      </c>
      <c r="DA56" s="174" t="s">
        <v>213</v>
      </c>
    </row>
    <row r="57" spans="1:105" ht="12" customHeight="1" x14ac:dyDescent="0.25">
      <c r="A57" s="202" t="s">
        <v>94</v>
      </c>
      <c r="B57" s="226">
        <v>5.9171303251576042</v>
      </c>
      <c r="C57" s="226">
        <v>7.3390356139527704</v>
      </c>
      <c r="D57" s="226">
        <v>6.566302266871948</v>
      </c>
      <c r="E57" s="226">
        <v>8.160893795279172</v>
      </c>
      <c r="F57" s="226">
        <v>8.3729614953606202</v>
      </c>
      <c r="G57" s="226">
        <v>7.7592795108703241</v>
      </c>
      <c r="H57" s="226">
        <v>9.6862539922370008</v>
      </c>
      <c r="I57" s="226">
        <v>9.3741670645790585</v>
      </c>
      <c r="J57" s="226">
        <v>10.87492700765022</v>
      </c>
      <c r="K57" s="226">
        <v>9.7276825351893184</v>
      </c>
      <c r="L57" s="226">
        <v>7.042794393250003</v>
      </c>
      <c r="M57" s="226">
        <v>7.3723961814991528</v>
      </c>
      <c r="N57" s="226">
        <v>6.0469822888546343</v>
      </c>
      <c r="O57" s="226">
        <v>5.4741171308771372</v>
      </c>
      <c r="P57" s="226">
        <v>6.0593781768035697</v>
      </c>
      <c r="Q57" s="226">
        <v>5.9790023321096086</v>
      </c>
      <c r="R57" s="226">
        <v>6.0819255413174256</v>
      </c>
      <c r="S57" s="226">
        <v>6.5715218539059892</v>
      </c>
      <c r="T57" s="226">
        <v>6.8783928967933861</v>
      </c>
      <c r="U57" s="226">
        <v>6.2911379066886806</v>
      </c>
      <c r="V57" s="226">
        <v>5.6212281121978309</v>
      </c>
      <c r="W57" s="226">
        <v>6.0347655284320911</v>
      </c>
      <c r="DA57" s="174" t="s">
        <v>214</v>
      </c>
    </row>
    <row r="58" spans="1:105" ht="12" customHeight="1" x14ac:dyDescent="0.25">
      <c r="A58" s="202" t="s">
        <v>95</v>
      </c>
      <c r="B58" s="226">
        <v>0.1479282581289402</v>
      </c>
      <c r="C58" s="226">
        <v>0.18347589034881939</v>
      </c>
      <c r="D58" s="226">
        <v>0.16415755667179871</v>
      </c>
      <c r="E58" s="226">
        <v>0.20402234488197929</v>
      </c>
      <c r="F58" s="226">
        <v>0.20932403738401559</v>
      </c>
      <c r="G58" s="226">
        <v>0.19398198777175821</v>
      </c>
      <c r="H58" s="226">
        <v>0.24215634980592499</v>
      </c>
      <c r="I58" s="226">
        <v>0.23435417661447649</v>
      </c>
      <c r="J58" s="226">
        <v>0.27187317519125548</v>
      </c>
      <c r="K58" s="226">
        <v>0.24319206337973309</v>
      </c>
      <c r="L58" s="226">
        <v>0.17606985983125009</v>
      </c>
      <c r="M58" s="226">
        <v>0.18430990453747889</v>
      </c>
      <c r="N58" s="226">
        <v>0.15117455722136591</v>
      </c>
      <c r="O58" s="226">
        <v>0.13685292827192841</v>
      </c>
      <c r="P58" s="226">
        <v>0.15148445442008929</v>
      </c>
      <c r="Q58" s="226">
        <v>0.1494750583027403</v>
      </c>
      <c r="R58" s="226">
        <v>0.15204813853293569</v>
      </c>
      <c r="S58" s="226">
        <v>0.16428804634764979</v>
      </c>
      <c r="T58" s="226">
        <v>0.17195982241983471</v>
      </c>
      <c r="U58" s="226">
        <v>0.1572784476672171</v>
      </c>
      <c r="V58" s="226">
        <v>0.14053070280494581</v>
      </c>
      <c r="W58" s="226">
        <v>0.15086913821080239</v>
      </c>
      <c r="DA58" s="174" t="s">
        <v>215</v>
      </c>
    </row>
    <row r="59" spans="1:105" ht="12" customHeight="1" x14ac:dyDescent="0.25">
      <c r="A59" s="56" t="s">
        <v>96</v>
      </c>
      <c r="B59" s="262">
        <v>0.23442642663223959</v>
      </c>
      <c r="C59" s="262">
        <v>0.29903575336162719</v>
      </c>
      <c r="D59" s="262">
        <v>0.27213586035254123</v>
      </c>
      <c r="E59" s="262">
        <v>0.34273926848037978</v>
      </c>
      <c r="F59" s="262">
        <v>0.35454338210411279</v>
      </c>
      <c r="G59" s="262">
        <v>0.32739268762673768</v>
      </c>
      <c r="H59" s="262">
        <v>0.41754555112236807</v>
      </c>
      <c r="I59" s="262">
        <v>0.41884166019471308</v>
      </c>
      <c r="J59" s="262">
        <v>0.5344563781151338</v>
      </c>
      <c r="K59" s="262">
        <v>0.55015644807096165</v>
      </c>
      <c r="L59" s="262">
        <v>0.34428497978523609</v>
      </c>
      <c r="M59" s="262">
        <v>0.37500537117144922</v>
      </c>
      <c r="N59" s="262">
        <v>0.30183359741154731</v>
      </c>
      <c r="O59" s="262">
        <v>0.26282263151620322</v>
      </c>
      <c r="P59" s="262">
        <v>0.3031230145258732</v>
      </c>
      <c r="Q59" s="262">
        <v>0.29838586834340258</v>
      </c>
      <c r="R59" s="262">
        <v>0.29687550466325269</v>
      </c>
      <c r="S59" s="262">
        <v>0.31399401874099292</v>
      </c>
      <c r="T59" s="262">
        <v>0.33742943548196441</v>
      </c>
      <c r="U59" s="262">
        <v>0.31200086324015841</v>
      </c>
      <c r="V59" s="262">
        <v>0.2909946296265028</v>
      </c>
      <c r="W59" s="262">
        <v>0.31284567266979613</v>
      </c>
      <c r="DA59" s="68" t="s">
        <v>216</v>
      </c>
    </row>
    <row r="60" spans="1:105" ht="12" customHeight="1" x14ac:dyDescent="0.25">
      <c r="A60" s="37" t="s">
        <v>160</v>
      </c>
      <c r="B60" s="228">
        <v>1.062313606555852E-3</v>
      </c>
      <c r="C60" s="228">
        <v>0</v>
      </c>
      <c r="D60" s="228">
        <v>0</v>
      </c>
      <c r="E60" s="228">
        <v>0</v>
      </c>
      <c r="F60" s="228">
        <v>0</v>
      </c>
      <c r="G60" s="228">
        <v>3.0852717141992979E-3</v>
      </c>
      <c r="H60" s="228">
        <v>3.7178545501175401E-3</v>
      </c>
      <c r="I60" s="228">
        <v>1.9379289190840901E-3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4.9877907400478014E-4</v>
      </c>
      <c r="T60" s="228">
        <v>4.066577319905638E-4</v>
      </c>
      <c r="U60" s="228">
        <v>2.18855062346092E-4</v>
      </c>
      <c r="V60" s="228">
        <v>2.4342856986952401E-4</v>
      </c>
      <c r="W60" s="228">
        <v>5.6876230382257918E-4</v>
      </c>
      <c r="DA60" s="69" t="s">
        <v>217</v>
      </c>
    </row>
    <row r="61" spans="1:105" ht="12" customHeight="1" x14ac:dyDescent="0.25">
      <c r="A61" s="37" t="s">
        <v>162</v>
      </c>
      <c r="B61" s="228">
        <v>0.16646547817080529</v>
      </c>
      <c r="C61" s="228">
        <v>0.2079031630470021</v>
      </c>
      <c r="D61" s="228">
        <v>0.19488706251520971</v>
      </c>
      <c r="E61" s="228">
        <v>0.25137489761615672</v>
      </c>
      <c r="F61" s="228">
        <v>0.25528568716700101</v>
      </c>
      <c r="G61" s="228">
        <v>0.23717430783417981</v>
      </c>
      <c r="H61" s="228">
        <v>0.30179028048497653</v>
      </c>
      <c r="I61" s="228">
        <v>0.3175393695369374</v>
      </c>
      <c r="J61" s="228">
        <v>0.42240341459977809</v>
      </c>
      <c r="K61" s="228">
        <v>0.43887857209026571</v>
      </c>
      <c r="L61" s="228">
        <v>0.2392074001627838</v>
      </c>
      <c r="M61" s="228">
        <v>0.27279064224194749</v>
      </c>
      <c r="N61" s="228">
        <v>0.2150485358589157</v>
      </c>
      <c r="O61" s="228">
        <v>0.17836879753178811</v>
      </c>
      <c r="P61" s="228">
        <v>0.21651464557508451</v>
      </c>
      <c r="Q61" s="228">
        <v>0.2125475039280787</v>
      </c>
      <c r="R61" s="228">
        <v>0.20588210774665269</v>
      </c>
      <c r="S61" s="228">
        <v>0.21106128267762389</v>
      </c>
      <c r="T61" s="228">
        <v>0.23499233036389491</v>
      </c>
      <c r="U61" s="228">
        <v>0.2203065459998047</v>
      </c>
      <c r="V61" s="228">
        <v>0.2151263237468721</v>
      </c>
      <c r="W61" s="228">
        <v>0.23125631700470339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6.6898634854878417E-2</v>
      </c>
      <c r="C64" s="228">
        <v>9.1132590314625048E-2</v>
      </c>
      <c r="D64" s="228">
        <v>7.7248797837331559E-2</v>
      </c>
      <c r="E64" s="228">
        <v>9.1364370864223138E-2</v>
      </c>
      <c r="F64" s="228">
        <v>9.9257694937111771E-2</v>
      </c>
      <c r="G64" s="228">
        <v>8.7133108078358529E-2</v>
      </c>
      <c r="H64" s="228">
        <v>0.11203741608727411</v>
      </c>
      <c r="I64" s="228">
        <v>9.9364361738691703E-2</v>
      </c>
      <c r="J64" s="228">
        <v>0.1120529635153556</v>
      </c>
      <c r="K64" s="228">
        <v>0.11127787598069599</v>
      </c>
      <c r="L64" s="228">
        <v>0.1050775796224523</v>
      </c>
      <c r="M64" s="228">
        <v>0.1022147289295017</v>
      </c>
      <c r="N64" s="228">
        <v>8.6785061552631618E-2</v>
      </c>
      <c r="O64" s="228">
        <v>8.4453833984415014E-2</v>
      </c>
      <c r="P64" s="228">
        <v>8.6608368950788717E-2</v>
      </c>
      <c r="Q64" s="228">
        <v>8.5838364415323956E-2</v>
      </c>
      <c r="R64" s="228">
        <v>9.0993396916600022E-2</v>
      </c>
      <c r="S64" s="228">
        <v>0.10243395698936431</v>
      </c>
      <c r="T64" s="228">
        <v>0.1020304473860789</v>
      </c>
      <c r="U64" s="228">
        <v>9.1475462178007547E-2</v>
      </c>
      <c r="V64" s="228">
        <v>7.5624877309761196E-2</v>
      </c>
      <c r="W64" s="228">
        <v>8.1020593361270057E-2</v>
      </c>
      <c r="DA64" s="69" t="s">
        <v>221</v>
      </c>
    </row>
    <row r="65" spans="1:105" ht="12" customHeight="1" x14ac:dyDescent="0.25">
      <c r="A65" s="57" t="s">
        <v>222</v>
      </c>
      <c r="B65" s="263">
        <v>15.647497653496069</v>
      </c>
      <c r="C65" s="263">
        <v>21.066718152272621</v>
      </c>
      <c r="D65" s="263">
        <v>19.139947096384571</v>
      </c>
      <c r="E65" s="263">
        <v>23.848646558722091</v>
      </c>
      <c r="F65" s="263">
        <v>24.99657265556414</v>
      </c>
      <c r="G65" s="263">
        <v>22.618941516307949</v>
      </c>
      <c r="H65" s="263">
        <v>28.941554939560671</v>
      </c>
      <c r="I65" s="263">
        <v>28.46999628335298</v>
      </c>
      <c r="J65" s="263">
        <v>35.730019386211467</v>
      </c>
      <c r="K65" s="263">
        <v>37.194862928539401</v>
      </c>
      <c r="L65" s="263">
        <v>23.231756831298782</v>
      </c>
      <c r="M65" s="263">
        <v>25.36402124698834</v>
      </c>
      <c r="N65" s="263">
        <v>20.394923743881559</v>
      </c>
      <c r="O65" s="263">
        <v>17.70419641037293</v>
      </c>
      <c r="P65" s="263">
        <v>20.484607384471818</v>
      </c>
      <c r="Q65" s="263">
        <v>20.161747855296781</v>
      </c>
      <c r="R65" s="263">
        <v>20.030488726162741</v>
      </c>
      <c r="S65" s="263">
        <v>21.15116241876532</v>
      </c>
      <c r="T65" s="263">
        <v>22.778049845616149</v>
      </c>
      <c r="U65" s="263">
        <v>21.082937269523089</v>
      </c>
      <c r="V65" s="263">
        <v>19.70574199379454</v>
      </c>
      <c r="W65" s="263">
        <v>21.185122868102319</v>
      </c>
      <c r="DA65" s="70" t="s">
        <v>223</v>
      </c>
    </row>
    <row r="66" spans="1:105" ht="12" customHeight="1" x14ac:dyDescent="0.25">
      <c r="A66" s="18" t="s">
        <v>30</v>
      </c>
      <c r="B66" s="232">
        <v>1.2834529622307449</v>
      </c>
      <c r="C66" s="232">
        <v>3.181918550472111</v>
      </c>
      <c r="D66" s="232">
        <v>2.1920982611105502</v>
      </c>
      <c r="E66" s="232">
        <v>2.639513747714564</v>
      </c>
      <c r="F66" s="232">
        <v>2.5209523548226409</v>
      </c>
      <c r="G66" s="232">
        <v>3.7707853149393231</v>
      </c>
      <c r="H66" s="232">
        <v>4.0315565436825906</v>
      </c>
      <c r="I66" s="232">
        <v>2.8003242800849999</v>
      </c>
      <c r="J66" s="232">
        <v>2.076427267365796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4.2769795516075987E-2</v>
      </c>
      <c r="T66" s="232">
        <v>1.65407422980797E-2</v>
      </c>
      <c r="U66" s="232">
        <v>1.553877337327376E-2</v>
      </c>
      <c r="V66" s="232">
        <v>8.0758399461732331E-3</v>
      </c>
      <c r="W66" s="232">
        <v>9.7251322705161312E-3</v>
      </c>
      <c r="DA66" s="71" t="s">
        <v>224</v>
      </c>
    </row>
    <row r="67" spans="1:105" ht="12" customHeight="1" x14ac:dyDescent="0.25">
      <c r="A67" s="18" t="s">
        <v>70</v>
      </c>
      <c r="B67" s="232">
        <v>0.30826734549720552</v>
      </c>
      <c r="C67" s="232">
        <v>0.1189631022527206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6.8126170375354702</v>
      </c>
      <c r="C68" s="232">
        <v>8.6148621758655111</v>
      </c>
      <c r="D68" s="232">
        <v>8.3188844592798041</v>
      </c>
      <c r="E68" s="232">
        <v>10.89145269423992</v>
      </c>
      <c r="F68" s="232">
        <v>11.310402725468419</v>
      </c>
      <c r="G68" s="232">
        <v>10.308612018676531</v>
      </c>
      <c r="H68" s="232">
        <v>13.835668635677269</v>
      </c>
      <c r="I68" s="232">
        <v>15.677946459936971</v>
      </c>
      <c r="J68" s="232">
        <v>24.562081112439781</v>
      </c>
      <c r="K68" s="232">
        <v>37.194862928539401</v>
      </c>
      <c r="L68" s="232">
        <v>23.231756831298782</v>
      </c>
      <c r="M68" s="232">
        <v>25.36402124698834</v>
      </c>
      <c r="N68" s="232">
        <v>20.394923743881559</v>
      </c>
      <c r="O68" s="232">
        <v>17.70419641037293</v>
      </c>
      <c r="P68" s="232">
        <v>20.484607384471818</v>
      </c>
      <c r="Q68" s="232">
        <v>20.161747855296781</v>
      </c>
      <c r="R68" s="232">
        <v>20.030488726162741</v>
      </c>
      <c r="S68" s="232">
        <v>21.108392623249241</v>
      </c>
      <c r="T68" s="232">
        <v>22.761509103318069</v>
      </c>
      <c r="U68" s="232">
        <v>21.067398496149821</v>
      </c>
      <c r="V68" s="232">
        <v>19.69766615384837</v>
      </c>
      <c r="W68" s="232">
        <v>21.175397735831801</v>
      </c>
      <c r="DA68" s="71" t="s">
        <v>226</v>
      </c>
    </row>
    <row r="69" spans="1:105" ht="12" customHeight="1" x14ac:dyDescent="0.25">
      <c r="A69" s="18" t="s">
        <v>36</v>
      </c>
      <c r="B69" s="232">
        <v>7.2431603082326506</v>
      </c>
      <c r="C69" s="232">
        <v>9.1509743236822807</v>
      </c>
      <c r="D69" s="232">
        <v>8.6289643759942187</v>
      </c>
      <c r="E69" s="232">
        <v>10.31768011676761</v>
      </c>
      <c r="F69" s="232">
        <v>11.165217575273079</v>
      </c>
      <c r="G69" s="232">
        <v>8.5395441826921008</v>
      </c>
      <c r="H69" s="232">
        <v>11.07432976020081</v>
      </c>
      <c r="I69" s="232">
        <v>9.9917255433310181</v>
      </c>
      <c r="J69" s="232">
        <v>9.0915110064058986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43.946868427091282</v>
      </c>
      <c r="C71" s="263">
        <v>54.507441071027792</v>
      </c>
      <c r="D71" s="263">
        <v>48.768305904610379</v>
      </c>
      <c r="E71" s="263">
        <v>60.611429216585123</v>
      </c>
      <c r="F71" s="263">
        <v>62.186468264397043</v>
      </c>
      <c r="G71" s="263">
        <v>57.628616747453648</v>
      </c>
      <c r="H71" s="263">
        <v>71.940367434257766</v>
      </c>
      <c r="I71" s="263">
        <v>69.62247981071053</v>
      </c>
      <c r="J71" s="263">
        <v>80.768710522984179</v>
      </c>
      <c r="K71" s="263">
        <v>72.248059613777784</v>
      </c>
      <c r="L71" s="263">
        <v>52.307240427558142</v>
      </c>
      <c r="M71" s="263">
        <v>54.755211931571552</v>
      </c>
      <c r="N71" s="263">
        <v>44.911286455764802</v>
      </c>
      <c r="O71" s="263">
        <v>40.656583865040417</v>
      </c>
      <c r="P71" s="263">
        <v>45.003351430979691</v>
      </c>
      <c r="Q71" s="263">
        <v>44.406395393614098</v>
      </c>
      <c r="R71" s="263">
        <v>45.170812008526077</v>
      </c>
      <c r="S71" s="263">
        <v>48.807072078756207</v>
      </c>
      <c r="T71" s="263">
        <v>51.086221025082253</v>
      </c>
      <c r="U71" s="263">
        <v>46.724644320652153</v>
      </c>
      <c r="V71" s="263">
        <v>41.749185613694408</v>
      </c>
      <c r="W71" s="263">
        <v>44.820551871026652</v>
      </c>
      <c r="DA71" s="70" t="s">
        <v>229</v>
      </c>
    </row>
    <row r="72" spans="1:105" ht="12" customHeight="1" x14ac:dyDescent="0.25">
      <c r="A72" s="57" t="s">
        <v>181</v>
      </c>
      <c r="B72" s="263">
        <v>16.270656313269139</v>
      </c>
      <c r="C72" s="263">
        <v>20.7089840753038</v>
      </c>
      <c r="D72" s="263">
        <v>18.82203151606684</v>
      </c>
      <c r="E72" s="263">
        <v>23.705252607187891</v>
      </c>
      <c r="F72" s="263">
        <v>24.52167348739572</v>
      </c>
      <c r="G72" s="263">
        <v>22.643820173708079</v>
      </c>
      <c r="H72" s="263">
        <v>28.879161726196671</v>
      </c>
      <c r="I72" s="263">
        <v>28.968805942053891</v>
      </c>
      <c r="J72" s="263">
        <v>36.965193708077358</v>
      </c>
      <c r="K72" s="263">
        <v>38.051074896724202</v>
      </c>
      <c r="L72" s="263">
        <v>23.812160336500209</v>
      </c>
      <c r="M72" s="263">
        <v>25.93690851966193</v>
      </c>
      <c r="N72" s="263">
        <v>20.8760487343649</v>
      </c>
      <c r="O72" s="263">
        <v>18.177890437243871</v>
      </c>
      <c r="P72" s="263">
        <v>20.965230106976929</v>
      </c>
      <c r="Q72" s="263">
        <v>20.637589660667619</v>
      </c>
      <c r="R72" s="263">
        <v>20.533126717960702</v>
      </c>
      <c r="S72" s="263">
        <v>21.751090903994299</v>
      </c>
      <c r="T72" s="263">
        <v>23.366508957101718</v>
      </c>
      <c r="U72" s="263">
        <v>21.607305300080789</v>
      </c>
      <c r="V72" s="263">
        <v>20.152879321460521</v>
      </c>
      <c r="W72" s="263">
        <v>21.665297925496311</v>
      </c>
      <c r="DA72" s="70" t="s">
        <v>230</v>
      </c>
    </row>
    <row r="73" spans="1:105" ht="12" customHeight="1" x14ac:dyDescent="0.25">
      <c r="A73" s="60" t="s">
        <v>183</v>
      </c>
      <c r="B73" s="264">
        <v>11.77202168622423</v>
      </c>
      <c r="C73" s="264">
        <v>14.45783640375428</v>
      </c>
      <c r="D73" s="264">
        <v>13.479188034913861</v>
      </c>
      <c r="E73" s="264">
        <v>17.386118239433969</v>
      </c>
      <c r="F73" s="264">
        <v>17.656604474079192</v>
      </c>
      <c r="G73" s="264">
        <v>16.617337283069791</v>
      </c>
      <c r="H73" s="264">
        <v>21.13019481738305</v>
      </c>
      <c r="I73" s="264">
        <v>22.096359415540629</v>
      </c>
      <c r="J73" s="264">
        <v>29.21515147541276</v>
      </c>
      <c r="K73" s="264">
        <v>30.354640894838791</v>
      </c>
      <c r="L73" s="264">
        <v>16.544564244152468</v>
      </c>
      <c r="M73" s="264">
        <v>18.867318915318769</v>
      </c>
      <c r="N73" s="264">
        <v>14.873638167998029</v>
      </c>
      <c r="O73" s="264">
        <v>12.336717124590111</v>
      </c>
      <c r="P73" s="264">
        <v>14.97504032517052</v>
      </c>
      <c r="Q73" s="264">
        <v>14.70065654858219</v>
      </c>
      <c r="R73" s="264">
        <v>14.23965042895008</v>
      </c>
      <c r="S73" s="264">
        <v>14.690314700158471</v>
      </c>
      <c r="T73" s="264">
        <v>16.328415689226478</v>
      </c>
      <c r="U73" s="264">
        <v>15.29840361284813</v>
      </c>
      <c r="V73" s="264">
        <v>14.93746393141957</v>
      </c>
      <c r="W73" s="264">
        <v>16.07726290924062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0.1074723146686912</v>
      </c>
      <c r="T74" s="232">
        <v>9.0517338029561828E-2</v>
      </c>
      <c r="U74" s="232">
        <v>8.9154687367955621E-2</v>
      </c>
      <c r="V74" s="232">
        <v>8.4643527080746905E-2</v>
      </c>
      <c r="W74" s="232">
        <v>8.8159311271244642E-2</v>
      </c>
      <c r="DA74" s="71" t="s">
        <v>232</v>
      </c>
    </row>
    <row r="75" spans="1:105" ht="12" customHeight="1" x14ac:dyDescent="0.25">
      <c r="A75" s="59" t="s">
        <v>160</v>
      </c>
      <c r="B75" s="232">
        <v>7.1435848961641707E-2</v>
      </c>
      <c r="C75" s="232">
        <v>0</v>
      </c>
      <c r="D75" s="232">
        <v>0</v>
      </c>
      <c r="E75" s="232">
        <v>0</v>
      </c>
      <c r="F75" s="232">
        <v>0</v>
      </c>
      <c r="G75" s="232">
        <v>0.2133900374800291</v>
      </c>
      <c r="H75" s="232">
        <v>0.25714205920458871</v>
      </c>
      <c r="I75" s="232">
        <v>0.134035107110269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3.4380858850057761E-2</v>
      </c>
      <c r="T75" s="232">
        <v>2.8051381907815719E-2</v>
      </c>
      <c r="U75" s="232">
        <v>1.5094048602977431E-2</v>
      </c>
      <c r="V75" s="232">
        <v>1.6787876619924161E-2</v>
      </c>
      <c r="W75" s="232">
        <v>3.9227849832140643E-2</v>
      </c>
      <c r="DA75" s="71" t="s">
        <v>233</v>
      </c>
    </row>
    <row r="76" spans="1:105" ht="12" customHeight="1" x14ac:dyDescent="0.25">
      <c r="A76" s="59" t="s">
        <v>70</v>
      </c>
      <c r="B76" s="232">
        <v>0.50652536157018846</v>
      </c>
      <c r="C76" s="232">
        <v>0.19692964029886151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11.1940604756924</v>
      </c>
      <c r="C77" s="232">
        <v>14.26090676345542</v>
      </c>
      <c r="D77" s="232">
        <v>13.479188034913861</v>
      </c>
      <c r="E77" s="232">
        <v>17.386118239433969</v>
      </c>
      <c r="F77" s="232">
        <v>17.656604474079192</v>
      </c>
      <c r="G77" s="232">
        <v>16.403947245589759</v>
      </c>
      <c r="H77" s="232">
        <v>20.87305275817846</v>
      </c>
      <c r="I77" s="232">
        <v>21.962324308430361</v>
      </c>
      <c r="J77" s="232">
        <v>29.21515147541276</v>
      </c>
      <c r="K77" s="232">
        <v>30.354640894838791</v>
      </c>
      <c r="L77" s="232">
        <v>16.544564244152468</v>
      </c>
      <c r="M77" s="232">
        <v>18.867318915318769</v>
      </c>
      <c r="N77" s="232">
        <v>14.873638167998029</v>
      </c>
      <c r="O77" s="232">
        <v>12.336717124590111</v>
      </c>
      <c r="P77" s="232">
        <v>14.97504032517052</v>
      </c>
      <c r="Q77" s="232">
        <v>14.70065654858219</v>
      </c>
      <c r="R77" s="232">
        <v>14.23965042895008</v>
      </c>
      <c r="S77" s="232">
        <v>14.54846152663972</v>
      </c>
      <c r="T77" s="232">
        <v>16.209846969289099</v>
      </c>
      <c r="U77" s="232">
        <v>15.194154876877191</v>
      </c>
      <c r="V77" s="232">
        <v>14.836032527718899</v>
      </c>
      <c r="W77" s="232">
        <v>15.949875748137231</v>
      </c>
      <c r="DA77" s="71" t="s">
        <v>235</v>
      </c>
    </row>
    <row r="78" spans="1:105" ht="12" customHeight="1" x14ac:dyDescent="0.25">
      <c r="A78" s="60" t="s">
        <v>189</v>
      </c>
      <c r="B78" s="264">
        <v>4.4986346270449058</v>
      </c>
      <c r="C78" s="264">
        <v>6.2511476715495249</v>
      </c>
      <c r="D78" s="264">
        <v>5.3428434811529719</v>
      </c>
      <c r="E78" s="264">
        <v>6.3191343677539216</v>
      </c>
      <c r="F78" s="264">
        <v>6.8650690133165257</v>
      </c>
      <c r="G78" s="264">
        <v>6.0264828906382917</v>
      </c>
      <c r="H78" s="264">
        <v>7.748966908813621</v>
      </c>
      <c r="I78" s="264">
        <v>6.8724465265132606</v>
      </c>
      <c r="J78" s="264">
        <v>7.7500422326645984</v>
      </c>
      <c r="K78" s="264">
        <v>7.6964340018854038</v>
      </c>
      <c r="L78" s="264">
        <v>7.2675960923477394</v>
      </c>
      <c r="M78" s="264">
        <v>7.0695896043431627</v>
      </c>
      <c r="N78" s="264">
        <v>6.0024105663668674</v>
      </c>
      <c r="O78" s="264">
        <v>5.8411733126537619</v>
      </c>
      <c r="P78" s="264">
        <v>5.9901897818064107</v>
      </c>
      <c r="Q78" s="264">
        <v>5.9369331120854234</v>
      </c>
      <c r="R78" s="264">
        <v>6.2934762890106217</v>
      </c>
      <c r="S78" s="264">
        <v>7.060776203835827</v>
      </c>
      <c r="T78" s="264">
        <v>7.0380932678752357</v>
      </c>
      <c r="U78" s="264">
        <v>6.3089016872326642</v>
      </c>
      <c r="V78" s="264">
        <v>5.215415390040949</v>
      </c>
      <c r="W78" s="264">
        <v>5.5880350162556924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14.444991530783321</v>
      </c>
      <c r="C79" s="263">
        <f t="shared" si="1"/>
        <v>18.649214456957068</v>
      </c>
      <c r="D79" s="263">
        <f t="shared" si="1"/>
        <v>16.924499502050772</v>
      </c>
      <c r="E79" s="263">
        <f t="shared" si="1"/>
        <v>21.24433556907341</v>
      </c>
      <c r="F79" s="263">
        <f t="shared" si="1"/>
        <v>22.06501902321677</v>
      </c>
      <c r="G79" s="263">
        <f t="shared" si="1"/>
        <v>20.250350987336972</v>
      </c>
      <c r="H79" s="263">
        <f t="shared" si="1"/>
        <v>25.848948109431078</v>
      </c>
      <c r="I79" s="263">
        <f t="shared" si="1"/>
        <v>25.807948050780368</v>
      </c>
      <c r="J79" s="263">
        <f t="shared" si="1"/>
        <v>32.725247741133877</v>
      </c>
      <c r="K79" s="263">
        <f t="shared" si="1"/>
        <v>33.810099144859834</v>
      </c>
      <c r="L79" s="263">
        <f t="shared" si="1"/>
        <v>21.14705361494596</v>
      </c>
      <c r="M79" s="263">
        <f t="shared" si="1"/>
        <v>23.048499152794371</v>
      </c>
      <c r="N79" s="263">
        <f t="shared" si="1"/>
        <v>18.528569770221853</v>
      </c>
      <c r="O79" s="263">
        <f t="shared" si="1"/>
        <v>16.129324516219608</v>
      </c>
      <c r="P79" s="263">
        <f t="shared" si="1"/>
        <v>18.60842782208865</v>
      </c>
      <c r="Q79" s="263">
        <f t="shared" si="1"/>
        <v>18.316866466020052</v>
      </c>
      <c r="R79" s="263">
        <f t="shared" si="1"/>
        <v>18.23735201104477</v>
      </c>
      <c r="S79" s="263">
        <f t="shared" si="1"/>
        <v>19.306095634621446</v>
      </c>
      <c r="T79" s="263">
        <f t="shared" si="1"/>
        <v>20.743055128627372</v>
      </c>
      <c r="U79" s="263">
        <f t="shared" si="1"/>
        <v>19.202901193710836</v>
      </c>
      <c r="V79" s="263">
        <f t="shared" si="1"/>
        <v>18.015358623162708</v>
      </c>
      <c r="W79" s="263">
        <f t="shared" si="1"/>
        <v>19.413023476735233</v>
      </c>
      <c r="DA79" s="70"/>
    </row>
    <row r="80" spans="1:105" ht="12" customHeight="1" x14ac:dyDescent="0.25">
      <c r="A80" s="60" t="s">
        <v>192</v>
      </c>
      <c r="B80" s="264">
        <v>7.1637454790255921</v>
      </c>
      <c r="C80" s="264">
        <v>8.8902583180490957</v>
      </c>
      <c r="D80" s="264">
        <v>8.3336698836770307</v>
      </c>
      <c r="E80" s="264">
        <v>10.74917640370648</v>
      </c>
      <c r="F80" s="264">
        <v>10.916407766736169</v>
      </c>
      <c r="G80" s="264">
        <v>10.273868344600711</v>
      </c>
      <c r="H80" s="264">
        <v>13.063996713284141</v>
      </c>
      <c r="I80" s="264">
        <v>13.661339579448279</v>
      </c>
      <c r="J80" s="264">
        <v>18.062618265067179</v>
      </c>
      <c r="K80" s="264">
        <v>18.767121283560751</v>
      </c>
      <c r="L80" s="264">
        <v>10.22887553930725</v>
      </c>
      <c r="M80" s="264">
        <v>11.664946510357581</v>
      </c>
      <c r="N80" s="264">
        <v>9.195805425393079</v>
      </c>
      <c r="O80" s="264">
        <v>7.6273235226291138</v>
      </c>
      <c r="P80" s="264">
        <v>9.2584985268751225</v>
      </c>
      <c r="Q80" s="264">
        <v>9.08885746173077</v>
      </c>
      <c r="R80" s="264">
        <v>8.8038348917200455</v>
      </c>
      <c r="S80" s="264">
        <v>9.0824634897402401</v>
      </c>
      <c r="T80" s="264">
        <v>10.09523909934356</v>
      </c>
      <c r="U80" s="264">
        <v>9.4584217629799596</v>
      </c>
      <c r="V80" s="264">
        <v>9.2352664701571374</v>
      </c>
      <c r="W80" s="264">
        <v>9.9399608768461416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6.644604925486948E-2</v>
      </c>
      <c r="T81" s="232">
        <v>5.5963431323435349E-2</v>
      </c>
      <c r="U81" s="232">
        <v>5.512095618686285E-2</v>
      </c>
      <c r="V81" s="232">
        <v>5.2331877161585251E-2</v>
      </c>
      <c r="W81" s="232">
        <v>5.4505552960896562E-2</v>
      </c>
      <c r="DA81" s="71" t="s">
        <v>238</v>
      </c>
    </row>
    <row r="82" spans="1:105" ht="12" customHeight="1" x14ac:dyDescent="0.25">
      <c r="A82" s="59" t="s">
        <v>160</v>
      </c>
      <c r="B82" s="232">
        <v>4.5426160134585232E-2</v>
      </c>
      <c r="C82" s="232">
        <v>0</v>
      </c>
      <c r="D82" s="232">
        <v>0</v>
      </c>
      <c r="E82" s="232">
        <v>0</v>
      </c>
      <c r="F82" s="232">
        <v>0</v>
      </c>
      <c r="G82" s="232">
        <v>0.13193095342373831</v>
      </c>
      <c r="H82" s="232">
        <v>0.15898116630388501</v>
      </c>
      <c r="I82" s="232">
        <v>8.2868814693214735E-2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2.1256378888070641E-2</v>
      </c>
      <c r="T82" s="232">
        <v>1.7343103753369421E-2</v>
      </c>
      <c r="U82" s="232">
        <v>9.3320768238837181E-3</v>
      </c>
      <c r="V82" s="232">
        <v>1.0379306337738309E-2</v>
      </c>
      <c r="W82" s="232">
        <v>2.4253089273682259E-2</v>
      </c>
      <c r="DA82" s="71" t="s">
        <v>239</v>
      </c>
    </row>
    <row r="83" spans="1:105" ht="12" customHeight="1" x14ac:dyDescent="0.25">
      <c r="A83" s="59" t="s">
        <v>162</v>
      </c>
      <c r="B83" s="232">
        <v>7.1183193188910074</v>
      </c>
      <c r="C83" s="232">
        <v>8.8902583180490957</v>
      </c>
      <c r="D83" s="232">
        <v>8.3336698836770307</v>
      </c>
      <c r="E83" s="232">
        <v>10.74917640370648</v>
      </c>
      <c r="F83" s="232">
        <v>10.916407766736169</v>
      </c>
      <c r="G83" s="232">
        <v>10.14193739117697</v>
      </c>
      <c r="H83" s="232">
        <v>12.905015546980261</v>
      </c>
      <c r="I83" s="232">
        <v>13.57847076475506</v>
      </c>
      <c r="J83" s="232">
        <v>18.062618265067179</v>
      </c>
      <c r="K83" s="232">
        <v>18.767121283560751</v>
      </c>
      <c r="L83" s="232">
        <v>10.22887553930725</v>
      </c>
      <c r="M83" s="232">
        <v>11.664946510357581</v>
      </c>
      <c r="N83" s="232">
        <v>9.195805425393079</v>
      </c>
      <c r="O83" s="232">
        <v>7.6273235226291138</v>
      </c>
      <c r="P83" s="232">
        <v>9.2584985268751225</v>
      </c>
      <c r="Q83" s="232">
        <v>9.08885746173077</v>
      </c>
      <c r="R83" s="232">
        <v>8.8038348917200455</v>
      </c>
      <c r="S83" s="232">
        <v>8.9947610615973002</v>
      </c>
      <c r="T83" s="232">
        <v>10.02193256426675</v>
      </c>
      <c r="U83" s="232">
        <v>9.3939687299692132</v>
      </c>
      <c r="V83" s="232">
        <v>9.1725552866578131</v>
      </c>
      <c r="W83" s="232">
        <v>9.8612022346115626</v>
      </c>
      <c r="DA83" s="71" t="s">
        <v>240</v>
      </c>
    </row>
    <row r="84" spans="1:105" ht="12" customHeight="1" x14ac:dyDescent="0.25">
      <c r="A84" s="60" t="s">
        <v>197</v>
      </c>
      <c r="B84" s="264">
        <v>4.4205577569372521</v>
      </c>
      <c r="C84" s="264">
        <v>5.8619867171065856</v>
      </c>
      <c r="D84" s="264">
        <v>5.2875524701690786</v>
      </c>
      <c r="E84" s="264">
        <v>6.5882784515542676</v>
      </c>
      <c r="F84" s="264">
        <v>6.9041998915340237</v>
      </c>
      <c r="G84" s="264">
        <v>6.250537219308673</v>
      </c>
      <c r="H84" s="264">
        <v>7.9940595419550204</v>
      </c>
      <c r="I84" s="264">
        <v>7.8976358702498572</v>
      </c>
      <c r="J84" s="264">
        <v>9.8710727899895918</v>
      </c>
      <c r="K84" s="264">
        <v>10.284565107720329</v>
      </c>
      <c r="L84" s="264">
        <v>6.4248995098490216</v>
      </c>
      <c r="M84" s="264">
        <v>7.0126939658557319</v>
      </c>
      <c r="N84" s="264">
        <v>5.6217019249835394</v>
      </c>
      <c r="O84" s="264">
        <v>4.8906254422654731</v>
      </c>
      <c r="P84" s="264">
        <v>5.6464225221908277</v>
      </c>
      <c r="Q84" s="264">
        <v>5.5574288069185567</v>
      </c>
      <c r="R84" s="264">
        <v>5.5424998208411038</v>
      </c>
      <c r="S84" s="264">
        <v>5.8582224590101601</v>
      </c>
      <c r="T84" s="264">
        <v>6.2964303409858022</v>
      </c>
      <c r="U84" s="264">
        <v>5.8439251945419706</v>
      </c>
      <c r="V84" s="264">
        <v>5.555598952504881</v>
      </c>
      <c r="W84" s="264">
        <v>6.0181928404288074</v>
      </c>
      <c r="DA84" s="72" t="s">
        <v>241</v>
      </c>
    </row>
    <row r="85" spans="1:105" ht="12" customHeight="1" x14ac:dyDescent="0.25">
      <c r="A85" s="64" t="s">
        <v>30</v>
      </c>
      <c r="B85" s="231">
        <v>0.34336766905109473</v>
      </c>
      <c r="C85" s="231">
        <v>0.86765498606976244</v>
      </c>
      <c r="D85" s="231">
        <v>0.60269077399338555</v>
      </c>
      <c r="E85" s="231">
        <v>0.72571771939892438</v>
      </c>
      <c r="F85" s="231">
        <v>0.69324766488434231</v>
      </c>
      <c r="G85" s="231">
        <v>1.031085684120485</v>
      </c>
      <c r="H85" s="231">
        <v>1.1031334487171209</v>
      </c>
      <c r="I85" s="231">
        <v>0.76416697663131428</v>
      </c>
      <c r="J85" s="231">
        <v>0.57084547416679077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1.1658407406798301E-2</v>
      </c>
      <c r="T85" s="231">
        <v>4.5254657841499483E-3</v>
      </c>
      <c r="U85" s="231">
        <v>4.2376668671447546E-3</v>
      </c>
      <c r="V85" s="231">
        <v>2.156318265237764E-3</v>
      </c>
      <c r="W85" s="231">
        <v>2.5706544877311128E-3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0.20610490111553981</v>
      </c>
      <c r="W86" s="231">
        <v>0.32029234737386869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4.2504679927255949E-2</v>
      </c>
      <c r="T87" s="231">
        <v>3.4774604678149877E-2</v>
      </c>
      <c r="U87" s="231">
        <v>3.3712318610254408E-2</v>
      </c>
      <c r="V87" s="231">
        <v>3.0006539006794959E-2</v>
      </c>
      <c r="W87" s="231">
        <v>3.093788727143168E-2</v>
      </c>
      <c r="DA87" s="73" t="s">
        <v>244</v>
      </c>
    </row>
    <row r="88" spans="1:105" ht="12" customHeight="1" x14ac:dyDescent="0.25">
      <c r="A88" s="64" t="s">
        <v>160</v>
      </c>
      <c r="B88" s="231">
        <v>1.1631131918277251E-2</v>
      </c>
      <c r="C88" s="231">
        <v>0</v>
      </c>
      <c r="D88" s="231">
        <v>0</v>
      </c>
      <c r="E88" s="231">
        <v>0</v>
      </c>
      <c r="F88" s="231">
        <v>0</v>
      </c>
      <c r="G88" s="231">
        <v>3.666814332902215E-2</v>
      </c>
      <c r="H88" s="231">
        <v>4.6638287652915528E-2</v>
      </c>
      <c r="I88" s="231">
        <v>2.611015092966865E-2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1.3597431166815549E-2</v>
      </c>
      <c r="T88" s="231">
        <v>1.0776672599469499E-2</v>
      </c>
      <c r="U88" s="231">
        <v>5.7075560539191104E-3</v>
      </c>
      <c r="V88" s="231">
        <v>5.9513833131795164E-3</v>
      </c>
      <c r="W88" s="231">
        <v>1.376629171107501E-2</v>
      </c>
      <c r="DA88" s="73" t="s">
        <v>245</v>
      </c>
    </row>
    <row r="89" spans="1:105" ht="12" customHeight="1" x14ac:dyDescent="0.25">
      <c r="A89" s="64" t="s">
        <v>70</v>
      </c>
      <c r="B89" s="231">
        <v>8.2472083498852738E-2</v>
      </c>
      <c r="C89" s="231">
        <v>3.2439211497913747E-2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1.822608619992238</v>
      </c>
      <c r="C91" s="231">
        <v>2.3491261648053379</v>
      </c>
      <c r="D91" s="231">
        <v>2.2871761738385148</v>
      </c>
      <c r="E91" s="231">
        <v>2.9945364812169979</v>
      </c>
      <c r="F91" s="231">
        <v>3.110296893684894</v>
      </c>
      <c r="G91" s="231">
        <v>2.818792741527576</v>
      </c>
      <c r="H91" s="231">
        <v>3.78578067602656</v>
      </c>
      <c r="I91" s="231">
        <v>4.2782791376268738</v>
      </c>
      <c r="J91" s="231">
        <v>6.7525374278779484</v>
      </c>
      <c r="K91" s="231">
        <v>10.21294000024049</v>
      </c>
      <c r="L91" s="231">
        <v>6.3770921151807416</v>
      </c>
      <c r="M91" s="231">
        <v>6.964886571187181</v>
      </c>
      <c r="N91" s="231">
        <v>5.6217019249835394</v>
      </c>
      <c r="O91" s="231">
        <v>4.8667217449317386</v>
      </c>
      <c r="P91" s="231">
        <v>5.6464225221908277</v>
      </c>
      <c r="Q91" s="231">
        <v>5.5574288069185567</v>
      </c>
      <c r="R91" s="231">
        <v>5.4946924261728132</v>
      </c>
      <c r="S91" s="231">
        <v>5.7538325338029006</v>
      </c>
      <c r="T91" s="231">
        <v>6.2274370029114188</v>
      </c>
      <c r="U91" s="231">
        <v>5.7454095274741892</v>
      </c>
      <c r="V91" s="231">
        <v>5.2594451590420146</v>
      </c>
      <c r="W91" s="231">
        <v>5.5973152554580432</v>
      </c>
      <c r="DA91" s="73" t="s">
        <v>248</v>
      </c>
    </row>
    <row r="92" spans="1:105" ht="12" customHeight="1" x14ac:dyDescent="0.25">
      <c r="A92" s="64" t="s">
        <v>36</v>
      </c>
      <c r="B92" s="231">
        <v>1.9377937055663741</v>
      </c>
      <c r="C92" s="231">
        <v>2.4953148150700568</v>
      </c>
      <c r="D92" s="231">
        <v>2.372428878208499</v>
      </c>
      <c r="E92" s="231">
        <v>2.836781316373707</v>
      </c>
      <c r="F92" s="231">
        <v>3.0703717970616839</v>
      </c>
      <c r="G92" s="231">
        <v>2.3350578249056002</v>
      </c>
      <c r="H92" s="231">
        <v>3.0302101553664298</v>
      </c>
      <c r="I92" s="231">
        <v>2.726593757043517</v>
      </c>
      <c r="J92" s="231">
        <v>2.4994123285273262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1.192518338645941E-2</v>
      </c>
      <c r="C93" s="231">
        <v>3.5742923153705773E-2</v>
      </c>
      <c r="D93" s="231">
        <v>2.5256644128679021E-2</v>
      </c>
      <c r="E93" s="231">
        <v>3.1242934564639661E-2</v>
      </c>
      <c r="F93" s="231">
        <v>3.0283535903102309E-2</v>
      </c>
      <c r="G93" s="231">
        <v>2.893282542599029E-2</v>
      </c>
      <c r="H93" s="231">
        <v>2.1216363188056801E-2</v>
      </c>
      <c r="I93" s="231">
        <v>2.9277906183732352E-2</v>
      </c>
      <c r="J93" s="231">
        <v>4.8277559417525609E-2</v>
      </c>
      <c r="K93" s="231">
        <v>7.1625107479842548E-2</v>
      </c>
      <c r="L93" s="231">
        <v>4.7807394668279671E-2</v>
      </c>
      <c r="M93" s="231">
        <v>4.7807394668550593E-2</v>
      </c>
      <c r="N93" s="231">
        <v>0</v>
      </c>
      <c r="O93" s="231">
        <v>2.3903697333733889E-2</v>
      </c>
      <c r="P93" s="231">
        <v>0</v>
      </c>
      <c r="Q93" s="231">
        <v>0</v>
      </c>
      <c r="R93" s="231">
        <v>4.7807394668290933E-2</v>
      </c>
      <c r="S93" s="231">
        <v>3.6629406706389409E-2</v>
      </c>
      <c r="T93" s="231">
        <v>1.8916595012614529E-2</v>
      </c>
      <c r="U93" s="231">
        <v>3.0868443679609069E-2</v>
      </c>
      <c r="V93" s="231">
        <v>2.029234737724963E-2</v>
      </c>
      <c r="W93" s="231">
        <v>1.418744625951365E-2</v>
      </c>
      <c r="DA93" s="73" t="s">
        <v>250</v>
      </c>
    </row>
    <row r="94" spans="1:105" ht="12" customHeight="1" x14ac:dyDescent="0.25">
      <c r="A94" s="64" t="s">
        <v>79</v>
      </c>
      <c r="B94" s="231">
        <v>0.21075936352395619</v>
      </c>
      <c r="C94" s="231">
        <v>8.1708616509808915E-2</v>
      </c>
      <c r="D94" s="231">
        <v>0</v>
      </c>
      <c r="E94" s="231">
        <v>0</v>
      </c>
      <c r="F94" s="231">
        <v>0</v>
      </c>
      <c r="G94" s="231">
        <v>0</v>
      </c>
      <c r="H94" s="231">
        <v>7.0806110039373241E-3</v>
      </c>
      <c r="I94" s="231">
        <v>7.32079418347511E-2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2.3989681856854961E-2</v>
      </c>
      <c r="V94" s="231">
        <v>3.1642304384863838E-2</v>
      </c>
      <c r="W94" s="231">
        <v>3.9122957867143697E-2</v>
      </c>
      <c r="DA94" s="73" t="s">
        <v>251</v>
      </c>
    </row>
    <row r="95" spans="1:105" ht="12" customHeight="1" x14ac:dyDescent="0.25">
      <c r="A95" s="61" t="s">
        <v>209</v>
      </c>
      <c r="B95" s="265">
        <v>2.860688294820477</v>
      </c>
      <c r="C95" s="265">
        <v>3.8969694218013888</v>
      </c>
      <c r="D95" s="265">
        <v>3.3032771482046619</v>
      </c>
      <c r="E95" s="265">
        <v>3.9068807138126629</v>
      </c>
      <c r="F95" s="265">
        <v>4.24441136494658</v>
      </c>
      <c r="G95" s="265">
        <v>3.7259454234275902</v>
      </c>
      <c r="H95" s="265">
        <v>4.7908918541919174</v>
      </c>
      <c r="I95" s="265">
        <v>4.2489726010822286</v>
      </c>
      <c r="J95" s="265">
        <v>4.7915566860771106</v>
      </c>
      <c r="K95" s="265">
        <v>4.7584127535787566</v>
      </c>
      <c r="L95" s="265">
        <v>4.4932785657896872</v>
      </c>
      <c r="M95" s="265">
        <v>4.3708586765810598</v>
      </c>
      <c r="N95" s="265">
        <v>3.7110624198452342</v>
      </c>
      <c r="O95" s="265">
        <v>3.6113755513250219</v>
      </c>
      <c r="P95" s="265">
        <v>3.7035067730226992</v>
      </c>
      <c r="Q95" s="265">
        <v>3.6705801973707262</v>
      </c>
      <c r="R95" s="265">
        <v>3.891017298483622</v>
      </c>
      <c r="S95" s="265">
        <v>4.3654096858710467</v>
      </c>
      <c r="T95" s="265">
        <v>4.3513856882980084</v>
      </c>
      <c r="U95" s="265">
        <v>3.9005542361889058</v>
      </c>
      <c r="V95" s="265">
        <v>3.2244932005006879</v>
      </c>
      <c r="W95" s="265">
        <v>3.4548697594602831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1.0000000000000002</v>
      </c>
      <c r="E100" s="234">
        <f t="shared" si="2"/>
        <v>1</v>
      </c>
      <c r="F100" s="234">
        <f t="shared" si="2"/>
        <v>1</v>
      </c>
      <c r="G100" s="234">
        <f t="shared" si="2"/>
        <v>1</v>
      </c>
      <c r="H100" s="234">
        <f t="shared" si="2"/>
        <v>1</v>
      </c>
      <c r="I100" s="234">
        <f t="shared" si="2"/>
        <v>0.99999999999999978</v>
      </c>
      <c r="J100" s="234">
        <f t="shared" si="2"/>
        <v>1.0000000000000002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2.5451888078061474E-3</v>
      </c>
      <c r="C101" s="268">
        <f t="shared" si="3"/>
        <v>2.3071650011024596E-3</v>
      </c>
      <c r="D101" s="268">
        <f t="shared" si="3"/>
        <v>2.2075939887611414E-3</v>
      </c>
      <c r="E101" s="268">
        <f t="shared" si="3"/>
        <v>2.2008863050154044E-3</v>
      </c>
      <c r="F101" s="268">
        <f t="shared" si="3"/>
        <v>2.1512175216109124E-3</v>
      </c>
      <c r="G101" s="268">
        <f t="shared" si="3"/>
        <v>2.2769631173108194E-3</v>
      </c>
      <c r="H101" s="268">
        <f t="shared" si="3"/>
        <v>2.2186659995889497E-3</v>
      </c>
      <c r="I101" s="268">
        <f t="shared" si="3"/>
        <v>2.0729261982466722E-3</v>
      </c>
      <c r="J101" s="268">
        <f t="shared" si="3"/>
        <v>1.9616425578248063E-3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1.3574340308299452E-3</v>
      </c>
      <c r="C102" s="269">
        <f t="shared" si="4"/>
        <v>1.2304880005879787E-3</v>
      </c>
      <c r="D102" s="269">
        <f t="shared" si="4"/>
        <v>1.1773834606726087E-3</v>
      </c>
      <c r="E102" s="269">
        <f t="shared" si="4"/>
        <v>1.1738060293415491E-3</v>
      </c>
      <c r="F102" s="269">
        <f t="shared" si="4"/>
        <v>1.1473160115258204E-3</v>
      </c>
      <c r="G102" s="269">
        <f t="shared" si="4"/>
        <v>1.2143803292324372E-3</v>
      </c>
      <c r="H102" s="269">
        <f t="shared" si="4"/>
        <v>1.183288533114106E-3</v>
      </c>
      <c r="I102" s="269">
        <f t="shared" si="4"/>
        <v>1.1055606390648917E-3</v>
      </c>
      <c r="J102" s="269">
        <f t="shared" si="4"/>
        <v>1.0462093641732302E-3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3.3935850770748628E-2</v>
      </c>
      <c r="C103" s="269">
        <f t="shared" si="5"/>
        <v>3.0762200014699478E-2</v>
      </c>
      <c r="D103" s="269">
        <f t="shared" si="5"/>
        <v>2.9434586516815207E-2</v>
      </c>
      <c r="E103" s="269">
        <f t="shared" si="5"/>
        <v>2.934515073353873E-2</v>
      </c>
      <c r="F103" s="269">
        <f t="shared" si="5"/>
        <v>2.8682900288145505E-2</v>
      </c>
      <c r="G103" s="269">
        <f t="shared" si="5"/>
        <v>3.0359508230810944E-2</v>
      </c>
      <c r="H103" s="269">
        <f t="shared" si="5"/>
        <v>2.9582213327852637E-2</v>
      </c>
      <c r="I103" s="269">
        <f t="shared" si="5"/>
        <v>2.7639015976622303E-2</v>
      </c>
      <c r="J103" s="269">
        <f t="shared" si="5"/>
        <v>2.6155234104330748E-2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8.4839626926871557E-4</v>
      </c>
      <c r="C104" s="269">
        <f t="shared" si="6"/>
        <v>7.6905500036748647E-4</v>
      </c>
      <c r="D104" s="269">
        <f t="shared" si="6"/>
        <v>7.3586466292038018E-4</v>
      </c>
      <c r="E104" s="269">
        <f t="shared" si="6"/>
        <v>7.3362876833846799E-4</v>
      </c>
      <c r="F104" s="269">
        <f t="shared" si="6"/>
        <v>7.1707250720363773E-4</v>
      </c>
      <c r="G104" s="269">
        <f t="shared" si="6"/>
        <v>7.5898770577027352E-4</v>
      </c>
      <c r="H104" s="269">
        <f t="shared" si="6"/>
        <v>7.3955533319631627E-4</v>
      </c>
      <c r="I104" s="269">
        <f t="shared" si="6"/>
        <v>6.909753994155573E-4</v>
      </c>
      <c r="J104" s="269">
        <f t="shared" si="6"/>
        <v>6.5388085260826862E-4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1.8626772403667047E-3</v>
      </c>
      <c r="C105" s="270">
        <f t="shared" si="7"/>
        <v>1.7365406210781852E-3</v>
      </c>
      <c r="D105" s="270">
        <f t="shared" si="7"/>
        <v>1.6900761633929652E-3</v>
      </c>
      <c r="E105" s="270">
        <f t="shared" si="7"/>
        <v>1.7074418337852098E-3</v>
      </c>
      <c r="F105" s="270">
        <f t="shared" si="7"/>
        <v>1.6826616089610999E-3</v>
      </c>
      <c r="G105" s="270">
        <f t="shared" si="7"/>
        <v>1.7747032504236968E-3</v>
      </c>
      <c r="H105" s="270">
        <f t="shared" si="7"/>
        <v>1.7666971406508105E-3</v>
      </c>
      <c r="I105" s="270">
        <f t="shared" si="7"/>
        <v>1.7108943569378427E-3</v>
      </c>
      <c r="J105" s="270">
        <f t="shared" si="7"/>
        <v>1.7808525352203479E-3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0.20033757175175568</v>
      </c>
      <c r="C106" s="271">
        <f t="shared" si="8"/>
        <v>0.19264422139155388</v>
      </c>
      <c r="D106" s="271">
        <f t="shared" si="8"/>
        <v>0.18686171700648427</v>
      </c>
      <c r="E106" s="271">
        <f t="shared" si="8"/>
        <v>0.1870979526168596</v>
      </c>
      <c r="F106" s="271">
        <f t="shared" si="8"/>
        <v>0.18494800560980584</v>
      </c>
      <c r="G106" s="271">
        <f t="shared" si="8"/>
        <v>0.19310773581290339</v>
      </c>
      <c r="H106" s="271">
        <f t="shared" si="8"/>
        <v>0.19073822138780372</v>
      </c>
      <c r="I106" s="271">
        <f t="shared" si="8"/>
        <v>0.18065968373053559</v>
      </c>
      <c r="J106" s="271">
        <f t="shared" si="8"/>
        <v>0.17948290469870395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0.35251251584857368</v>
      </c>
      <c r="C107" s="271">
        <f t="shared" si="9"/>
        <v>0.39045994045891258</v>
      </c>
      <c r="D107" s="271">
        <f t="shared" si="9"/>
        <v>0.4086369805068466</v>
      </c>
      <c r="E107" s="271">
        <f t="shared" si="9"/>
        <v>0.40512184420051944</v>
      </c>
      <c r="F107" s="271">
        <f t="shared" si="9"/>
        <v>0.41294563425963154</v>
      </c>
      <c r="G107" s="271">
        <f t="shared" si="9"/>
        <v>0.38349155913715827</v>
      </c>
      <c r="H107" s="271">
        <f t="shared" si="9"/>
        <v>0.38838619351642423</v>
      </c>
      <c r="I107" s="271">
        <f t="shared" si="9"/>
        <v>0.41351076067125608</v>
      </c>
      <c r="J107" s="271">
        <f t="shared" si="9"/>
        <v>0.40191019116332954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0.26702833621924721</v>
      </c>
      <c r="C108" s="271">
        <f t="shared" si="10"/>
        <v>0.24839443523941399</v>
      </c>
      <c r="D108" s="271">
        <f t="shared" si="10"/>
        <v>0.24143945191328087</v>
      </c>
      <c r="E108" s="271">
        <f t="shared" si="10"/>
        <v>0.24392026196931568</v>
      </c>
      <c r="F108" s="271">
        <f t="shared" si="10"/>
        <v>0.24038022985158577</v>
      </c>
      <c r="G108" s="271">
        <f t="shared" si="10"/>
        <v>0.25352903577481384</v>
      </c>
      <c r="H108" s="271">
        <f t="shared" si="10"/>
        <v>0.25238530580725849</v>
      </c>
      <c r="I108" s="271">
        <f t="shared" si="10"/>
        <v>0.24441347956254905</v>
      </c>
      <c r="J108" s="271">
        <f t="shared" si="10"/>
        <v>0.2544075050314783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0.1931983138409592</v>
      </c>
      <c r="C109" s="272">
        <f t="shared" si="11"/>
        <v>0.17341488579234907</v>
      </c>
      <c r="D109" s="272">
        <f t="shared" si="11"/>
        <v>0.17290417182691639</v>
      </c>
      <c r="E109" s="272">
        <f t="shared" si="11"/>
        <v>0.17889817863853225</v>
      </c>
      <c r="F109" s="272">
        <f t="shared" si="11"/>
        <v>0.1730835639769564</v>
      </c>
      <c r="G109" s="272">
        <f t="shared" si="11"/>
        <v>0.18605418459440293</v>
      </c>
      <c r="H109" s="272">
        <f t="shared" si="11"/>
        <v>0.1846643171749193</v>
      </c>
      <c r="I109" s="272">
        <f t="shared" si="11"/>
        <v>0.18642977902575125</v>
      </c>
      <c r="J109" s="272">
        <f t="shared" si="11"/>
        <v>0.20106898004303889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7.3830022378288132E-2</v>
      </c>
      <c r="C110" s="272">
        <f t="shared" si="12"/>
        <v>7.4979549447064919E-2</v>
      </c>
      <c r="D110" s="272">
        <f t="shared" si="12"/>
        <v>6.8535280086364406E-2</v>
      </c>
      <c r="E110" s="272">
        <f t="shared" si="12"/>
        <v>6.5022083330783464E-2</v>
      </c>
      <c r="F110" s="272">
        <f t="shared" si="12"/>
        <v>6.7296665874629305E-2</v>
      </c>
      <c r="G110" s="272">
        <f t="shared" si="12"/>
        <v>6.7474851180410897E-2</v>
      </c>
      <c r="H110" s="272">
        <f t="shared" si="12"/>
        <v>6.7720988632339316E-2</v>
      </c>
      <c r="I110" s="272">
        <f t="shared" si="12"/>
        <v>5.7983700536797758E-2</v>
      </c>
      <c r="J110" s="272">
        <f t="shared" si="12"/>
        <v>5.3338524988439398E-2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0.13957202906140315</v>
      </c>
      <c r="C111" s="271">
        <f t="shared" si="13"/>
        <v>0.1316959542722842</v>
      </c>
      <c r="D111" s="271">
        <f t="shared" si="13"/>
        <v>0.12781634578082623</v>
      </c>
      <c r="E111" s="271">
        <f t="shared" si="13"/>
        <v>0.12869902754328588</v>
      </c>
      <c r="F111" s="271">
        <f t="shared" si="13"/>
        <v>0.12734496234152998</v>
      </c>
      <c r="G111" s="271">
        <f t="shared" si="13"/>
        <v>0.13348712664157628</v>
      </c>
      <c r="H111" s="271">
        <f t="shared" si="13"/>
        <v>0.13299985895411062</v>
      </c>
      <c r="I111" s="271">
        <f t="shared" si="13"/>
        <v>0.12819670346537179</v>
      </c>
      <c r="J111" s="271">
        <f t="shared" si="13"/>
        <v>0.13260157969233108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6.9218350876584789E-2</v>
      </c>
      <c r="C112" s="272">
        <f t="shared" si="14"/>
        <v>6.2780716883537077E-2</v>
      </c>
      <c r="D112" s="272">
        <f t="shared" si="14"/>
        <v>6.2937118544997561E-2</v>
      </c>
      <c r="E112" s="272">
        <f t="shared" si="14"/>
        <v>6.5118937024425755E-2</v>
      </c>
      <c r="F112" s="272">
        <f t="shared" si="14"/>
        <v>6.3002417287612134E-2</v>
      </c>
      <c r="G112" s="272">
        <f t="shared" si="14"/>
        <v>6.7723723192362667E-2</v>
      </c>
      <c r="H112" s="272">
        <f t="shared" si="14"/>
        <v>6.7217811451670634E-2</v>
      </c>
      <c r="I112" s="272">
        <f t="shared" si="14"/>
        <v>6.7860439565373437E-2</v>
      </c>
      <c r="J112" s="272">
        <f t="shared" si="14"/>
        <v>7.3189108735666142E-2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4.2712812562334466E-2</v>
      </c>
      <c r="C113" s="272">
        <f t="shared" si="15"/>
        <v>4.1395841976218581E-2</v>
      </c>
      <c r="D113" s="272">
        <f t="shared" si="15"/>
        <v>3.9932385284392038E-2</v>
      </c>
      <c r="E113" s="272">
        <f t="shared" si="15"/>
        <v>3.9912052186454945E-2</v>
      </c>
      <c r="F113" s="272">
        <f t="shared" si="15"/>
        <v>3.9846558675552757E-2</v>
      </c>
      <c r="G113" s="272">
        <f t="shared" si="15"/>
        <v>4.1202557619544021E-2</v>
      </c>
      <c r="H113" s="272">
        <f t="shared" si="15"/>
        <v>4.1131607640268485E-2</v>
      </c>
      <c r="I113" s="272">
        <f t="shared" si="15"/>
        <v>3.9230196904603963E-2</v>
      </c>
      <c r="J113" s="272">
        <f t="shared" si="15"/>
        <v>3.9997247860872963E-2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2.7640865622483884E-2</v>
      </c>
      <c r="C114" s="273">
        <f t="shared" si="16"/>
        <v>2.7519395412528548E-2</v>
      </c>
      <c r="D114" s="273">
        <f t="shared" si="16"/>
        <v>2.4946841951436649E-2</v>
      </c>
      <c r="E114" s="273">
        <f t="shared" si="16"/>
        <v>2.3668038332405193E-2</v>
      </c>
      <c r="F114" s="273">
        <f t="shared" si="16"/>
        <v>2.4495986378365069E-2</v>
      </c>
      <c r="G114" s="273">
        <f t="shared" si="16"/>
        <v>2.4560845829669564E-2</v>
      </c>
      <c r="H114" s="273">
        <f t="shared" si="16"/>
        <v>2.4650439862171497E-2</v>
      </c>
      <c r="I114" s="273">
        <f t="shared" si="16"/>
        <v>2.1106066995394385E-2</v>
      </c>
      <c r="J114" s="273">
        <f t="shared" si="16"/>
        <v>1.9415223095791953E-2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0.99999999999999978</v>
      </c>
      <c r="D117" s="234">
        <f t="shared" si="17"/>
        <v>1</v>
      </c>
      <c r="E117" s="234">
        <f t="shared" si="17"/>
        <v>1</v>
      </c>
      <c r="F117" s="234">
        <f t="shared" si="17"/>
        <v>0.99999999999999956</v>
      </c>
      <c r="G117" s="234">
        <f t="shared" si="17"/>
        <v>1</v>
      </c>
      <c r="H117" s="234">
        <f t="shared" si="17"/>
        <v>1.0000000000000002</v>
      </c>
      <c r="I117" s="234">
        <f t="shared" si="17"/>
        <v>1.0000000000000002</v>
      </c>
      <c r="J117" s="234">
        <f t="shared" si="17"/>
        <v>0.99999999999999989</v>
      </c>
      <c r="K117" s="234">
        <f t="shared" si="17"/>
        <v>0.99999999999999978</v>
      </c>
      <c r="L117" s="234">
        <f t="shared" si="17"/>
        <v>0.99999999999999978</v>
      </c>
      <c r="M117" s="234">
        <f t="shared" si="17"/>
        <v>1.0000000000000004</v>
      </c>
      <c r="N117" s="234">
        <f t="shared" si="17"/>
        <v>0.99999999999999967</v>
      </c>
      <c r="O117" s="234">
        <f t="shared" si="17"/>
        <v>0.99999999999999989</v>
      </c>
      <c r="P117" s="234">
        <f t="shared" si="17"/>
        <v>0.99999999999999944</v>
      </c>
      <c r="Q117" s="234">
        <f t="shared" si="17"/>
        <v>0.99999999999999967</v>
      </c>
      <c r="R117" s="234">
        <f t="shared" si="17"/>
        <v>0.99999999999999978</v>
      </c>
      <c r="S117" s="234">
        <f t="shared" si="17"/>
        <v>0.99999999999999978</v>
      </c>
      <c r="T117" s="234">
        <f t="shared" si="17"/>
        <v>1.0000000000000004</v>
      </c>
      <c r="U117" s="234">
        <f t="shared" si="17"/>
        <v>1.0000000000000002</v>
      </c>
      <c r="V117" s="234">
        <f t="shared" si="17"/>
        <v>0.99999999999999978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3.2966464246128131E-3</v>
      </c>
      <c r="C118" s="268">
        <f t="shared" si="18"/>
        <v>3.2184305954692117E-3</v>
      </c>
      <c r="D118" s="268">
        <f t="shared" si="18"/>
        <v>3.1944724910608932E-3</v>
      </c>
      <c r="E118" s="268">
        <f t="shared" si="18"/>
        <v>3.180962204999878E-3</v>
      </c>
      <c r="F118" s="268">
        <f t="shared" si="18"/>
        <v>3.1587911272554412E-3</v>
      </c>
      <c r="G118" s="268">
        <f t="shared" si="18"/>
        <v>3.1785046193770067E-3</v>
      </c>
      <c r="H118" s="268">
        <f t="shared" si="18"/>
        <v>3.1423975962384222E-3</v>
      </c>
      <c r="I118" s="268">
        <f t="shared" si="18"/>
        <v>3.0985051663246811E-3</v>
      </c>
      <c r="J118" s="268">
        <f t="shared" si="18"/>
        <v>2.959935144632025E-3</v>
      </c>
      <c r="K118" s="268">
        <f t="shared" si="18"/>
        <v>2.7322061538109944E-3</v>
      </c>
      <c r="L118" s="268">
        <f t="shared" si="18"/>
        <v>2.9618440455435472E-3</v>
      </c>
      <c r="M118" s="268">
        <f t="shared" si="18"/>
        <v>2.8977227873812701E-3</v>
      </c>
      <c r="N118" s="268">
        <f t="shared" si="18"/>
        <v>2.9285471493378135E-3</v>
      </c>
      <c r="O118" s="268">
        <f t="shared" si="18"/>
        <v>2.9916193501592185E-3</v>
      </c>
      <c r="P118" s="268">
        <f t="shared" si="18"/>
        <v>2.9249745628165476E-3</v>
      </c>
      <c r="Q118" s="268">
        <f t="shared" si="18"/>
        <v>2.9288420516051386E-3</v>
      </c>
      <c r="R118" s="268">
        <f t="shared" si="18"/>
        <v>2.9641625660866218E-3</v>
      </c>
      <c r="S118" s="268">
        <f t="shared" si="18"/>
        <v>2.9974518492661239E-3</v>
      </c>
      <c r="T118" s="268">
        <f t="shared" si="18"/>
        <v>2.9550365012388936E-3</v>
      </c>
      <c r="U118" s="268">
        <f t="shared" si="18"/>
        <v>2.9367014661366912E-3</v>
      </c>
      <c r="V118" s="268">
        <f t="shared" si="18"/>
        <v>2.865258285413268E-3</v>
      </c>
      <c r="W118" s="268">
        <f t="shared" si="18"/>
        <v>2.8619377840765937E-3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2.4358723848700021E-3</v>
      </c>
      <c r="C119" s="269">
        <f t="shared" si="19"/>
        <v>2.3780791751256527E-3</v>
      </c>
      <c r="D119" s="269">
        <f t="shared" si="19"/>
        <v>2.3603766746432388E-3</v>
      </c>
      <c r="E119" s="269">
        <f t="shared" si="19"/>
        <v>2.3503940048361233E-3</v>
      </c>
      <c r="F119" s="269">
        <f t="shared" si="19"/>
        <v>2.3340119276994086E-3</v>
      </c>
      <c r="G119" s="269">
        <f t="shared" si="19"/>
        <v>2.3485781094742444E-3</v>
      </c>
      <c r="H119" s="269">
        <f t="shared" si="19"/>
        <v>2.3218988453874174E-3</v>
      </c>
      <c r="I119" s="269">
        <f t="shared" si="19"/>
        <v>2.2894669906596897E-3</v>
      </c>
      <c r="J119" s="269">
        <f t="shared" si="19"/>
        <v>2.1870784279397369E-3</v>
      </c>
      <c r="K119" s="269">
        <f t="shared" si="19"/>
        <v>2.0188108345958701E-3</v>
      </c>
      <c r="L119" s="269">
        <f t="shared" si="19"/>
        <v>2.1884889034402681E-3</v>
      </c>
      <c r="M119" s="269">
        <f t="shared" si="19"/>
        <v>2.1411100881464948E-3</v>
      </c>
      <c r="N119" s="269">
        <f t="shared" si="19"/>
        <v>2.1638860253870192E-3</v>
      </c>
      <c r="O119" s="269">
        <f t="shared" si="19"/>
        <v>2.2104896984672701E-3</v>
      </c>
      <c r="P119" s="269">
        <f t="shared" si="19"/>
        <v>2.1612462625101941E-3</v>
      </c>
      <c r="Q119" s="269">
        <f t="shared" si="19"/>
        <v>2.1641039269138106E-3</v>
      </c>
      <c r="R119" s="269">
        <f t="shared" si="19"/>
        <v>2.1902020444439455E-3</v>
      </c>
      <c r="S119" s="269">
        <f t="shared" si="19"/>
        <v>2.2147992972775094E-3</v>
      </c>
      <c r="T119" s="269">
        <f t="shared" si="19"/>
        <v>2.1834588495477179E-3</v>
      </c>
      <c r="U119" s="269">
        <f t="shared" si="19"/>
        <v>2.1699112014445937E-3</v>
      </c>
      <c r="V119" s="269">
        <f t="shared" si="19"/>
        <v>2.1171222612318434E-3</v>
      </c>
      <c r="W119" s="269">
        <f t="shared" si="19"/>
        <v>2.114668762594701E-3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6.0896809621750043E-2</v>
      </c>
      <c r="C120" s="269">
        <f t="shared" si="20"/>
        <v>5.9451979378141298E-2</v>
      </c>
      <c r="D120" s="269">
        <f t="shared" si="20"/>
        <v>5.9009416866080952E-2</v>
      </c>
      <c r="E120" s="269">
        <f t="shared" si="20"/>
        <v>5.8759850120903054E-2</v>
      </c>
      <c r="F120" s="269">
        <f t="shared" si="20"/>
        <v>5.835029819248521E-2</v>
      </c>
      <c r="G120" s="269">
        <f t="shared" si="20"/>
        <v>5.8714452736856104E-2</v>
      </c>
      <c r="H120" s="269">
        <f t="shared" si="20"/>
        <v>5.8047471134685426E-2</v>
      </c>
      <c r="I120" s="269">
        <f t="shared" si="20"/>
        <v>5.7236674766492253E-2</v>
      </c>
      <c r="J120" s="269">
        <f t="shared" si="20"/>
        <v>5.4676960698493433E-2</v>
      </c>
      <c r="K120" s="269">
        <f t="shared" si="20"/>
        <v>5.0470270864896735E-2</v>
      </c>
      <c r="L120" s="269">
        <f t="shared" si="20"/>
        <v>5.4712222586006706E-2</v>
      </c>
      <c r="M120" s="269">
        <f t="shared" si="20"/>
        <v>5.3527752203662349E-2</v>
      </c>
      <c r="N120" s="269">
        <f t="shared" si="20"/>
        <v>5.4097150634675469E-2</v>
      </c>
      <c r="O120" s="269">
        <f t="shared" si="20"/>
        <v>5.5262242461681779E-2</v>
      </c>
      <c r="P120" s="269">
        <f t="shared" si="20"/>
        <v>5.4031156562754826E-2</v>
      </c>
      <c r="Q120" s="269">
        <f t="shared" si="20"/>
        <v>5.4102598172845247E-2</v>
      </c>
      <c r="R120" s="269">
        <f t="shared" si="20"/>
        <v>5.4755051111098622E-2</v>
      </c>
      <c r="S120" s="269">
        <f t="shared" si="20"/>
        <v>5.5369982431937727E-2</v>
      </c>
      <c r="T120" s="269">
        <f t="shared" si="20"/>
        <v>5.4586471238692931E-2</v>
      </c>
      <c r="U120" s="269">
        <f t="shared" si="20"/>
        <v>5.4247780036114836E-2</v>
      </c>
      <c r="V120" s="269">
        <f t="shared" si="20"/>
        <v>5.2928056530796096E-2</v>
      </c>
      <c r="W120" s="269">
        <f t="shared" si="20"/>
        <v>5.2866719064867507E-2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1.522420240543752E-3</v>
      </c>
      <c r="C121" s="269">
        <f t="shared" si="21"/>
        <v>1.4862994844535334E-3</v>
      </c>
      <c r="D121" s="269">
        <f t="shared" si="21"/>
        <v>1.4752354216520237E-3</v>
      </c>
      <c r="E121" s="269">
        <f t="shared" si="21"/>
        <v>1.4689962530225762E-3</v>
      </c>
      <c r="F121" s="269">
        <f t="shared" si="21"/>
        <v>1.4587574548121309E-3</v>
      </c>
      <c r="G121" s="269">
        <f t="shared" si="21"/>
        <v>1.4678613184214034E-3</v>
      </c>
      <c r="H121" s="269">
        <f t="shared" si="21"/>
        <v>1.4511867783671354E-3</v>
      </c>
      <c r="I121" s="269">
        <f t="shared" si="21"/>
        <v>1.4309168691623065E-3</v>
      </c>
      <c r="J121" s="269">
        <f t="shared" si="21"/>
        <v>1.3669240174623357E-3</v>
      </c>
      <c r="K121" s="269">
        <f t="shared" si="21"/>
        <v>1.2617567716224191E-3</v>
      </c>
      <c r="L121" s="269">
        <f t="shared" si="21"/>
        <v>1.3678055646501677E-3</v>
      </c>
      <c r="M121" s="269">
        <f t="shared" si="21"/>
        <v>1.3381938050915593E-3</v>
      </c>
      <c r="N121" s="269">
        <f t="shared" si="21"/>
        <v>1.3524287658668872E-3</v>
      </c>
      <c r="O121" s="269">
        <f t="shared" si="21"/>
        <v>1.3815560615420442E-3</v>
      </c>
      <c r="P121" s="269">
        <f t="shared" si="21"/>
        <v>1.3507789140688711E-3</v>
      </c>
      <c r="Q121" s="269">
        <f t="shared" si="21"/>
        <v>1.352564954321132E-3</v>
      </c>
      <c r="R121" s="269">
        <f t="shared" si="21"/>
        <v>1.3688762777774659E-3</v>
      </c>
      <c r="S121" s="269">
        <f t="shared" si="21"/>
        <v>1.3842495607984439E-3</v>
      </c>
      <c r="T121" s="269">
        <f t="shared" si="21"/>
        <v>1.3646617809673237E-3</v>
      </c>
      <c r="U121" s="269">
        <f t="shared" si="21"/>
        <v>1.3561945009028717E-3</v>
      </c>
      <c r="V121" s="269">
        <f t="shared" si="21"/>
        <v>1.3232014132699027E-3</v>
      </c>
      <c r="W121" s="269">
        <f t="shared" si="21"/>
        <v>1.3216679766216886E-3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2.4126258318554793E-3</v>
      </c>
      <c r="C122" s="270">
        <f t="shared" si="22"/>
        <v>2.4224255579824222E-3</v>
      </c>
      <c r="D122" s="270">
        <f t="shared" si="22"/>
        <v>2.4456045084568843E-3</v>
      </c>
      <c r="E122" s="270">
        <f t="shared" si="22"/>
        <v>2.4677821512767441E-3</v>
      </c>
      <c r="F122" s="270">
        <f t="shared" si="22"/>
        <v>2.4707759708927448E-3</v>
      </c>
      <c r="G122" s="270">
        <f t="shared" si="22"/>
        <v>2.4773798207839352E-3</v>
      </c>
      <c r="H122" s="270">
        <f t="shared" si="22"/>
        <v>2.5022535384284753E-3</v>
      </c>
      <c r="I122" s="270">
        <f t="shared" si="22"/>
        <v>2.5573582930697382E-3</v>
      </c>
      <c r="J122" s="270">
        <f t="shared" si="22"/>
        <v>2.6871399100612909E-3</v>
      </c>
      <c r="K122" s="270">
        <f t="shared" si="22"/>
        <v>2.8543843666533207E-3</v>
      </c>
      <c r="L122" s="270">
        <f t="shared" si="22"/>
        <v>2.6745912765935831E-3</v>
      </c>
      <c r="M122" s="270">
        <f t="shared" si="22"/>
        <v>2.7227503906370287E-3</v>
      </c>
      <c r="N122" s="270">
        <f t="shared" si="22"/>
        <v>2.7002456441576968E-3</v>
      </c>
      <c r="O122" s="270">
        <f t="shared" si="22"/>
        <v>2.6532439186112938E-3</v>
      </c>
      <c r="P122" s="270">
        <f t="shared" si="22"/>
        <v>2.7029319804332454E-3</v>
      </c>
      <c r="Q122" s="270">
        <f t="shared" si="22"/>
        <v>2.7000241576662209E-3</v>
      </c>
      <c r="R122" s="270">
        <f t="shared" si="22"/>
        <v>2.6727445643717064E-3</v>
      </c>
      <c r="S122" s="270">
        <f t="shared" si="22"/>
        <v>2.6456342515377143E-3</v>
      </c>
      <c r="T122" s="270">
        <f t="shared" si="22"/>
        <v>2.677817689595977E-3</v>
      </c>
      <c r="U122" s="270">
        <f t="shared" si="22"/>
        <v>2.6903486223271594E-3</v>
      </c>
      <c r="V122" s="270">
        <f t="shared" si="22"/>
        <v>2.7399315415804581E-3</v>
      </c>
      <c r="W122" s="270">
        <f t="shared" si="22"/>
        <v>2.7406407439976685E-3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0.16103797504854692</v>
      </c>
      <c r="C123" s="271">
        <f t="shared" si="23"/>
        <v>0.17065703983952446</v>
      </c>
      <c r="D123" s="271">
        <f t="shared" si="23"/>
        <v>0.17200504501650568</v>
      </c>
      <c r="E123" s="271">
        <f t="shared" si="23"/>
        <v>0.17171438968946448</v>
      </c>
      <c r="F123" s="271">
        <f t="shared" si="23"/>
        <v>0.17419851614634352</v>
      </c>
      <c r="G123" s="271">
        <f t="shared" si="23"/>
        <v>0.1711574857892976</v>
      </c>
      <c r="H123" s="271">
        <f t="shared" si="23"/>
        <v>0.17344001884458896</v>
      </c>
      <c r="I123" s="271">
        <f t="shared" si="23"/>
        <v>0.17383175557333538</v>
      </c>
      <c r="J123" s="271">
        <f t="shared" si="23"/>
        <v>0.17964340030622561</v>
      </c>
      <c r="K123" s="271">
        <f t="shared" si="23"/>
        <v>0.1929786256896546</v>
      </c>
      <c r="L123" s="271">
        <f t="shared" si="23"/>
        <v>0.18047680790400736</v>
      </c>
      <c r="M123" s="271">
        <f t="shared" si="23"/>
        <v>0.18415709231745861</v>
      </c>
      <c r="N123" s="271">
        <f t="shared" si="23"/>
        <v>0.18245584479204069</v>
      </c>
      <c r="O123" s="271">
        <f t="shared" si="23"/>
        <v>0.17872719403475693</v>
      </c>
      <c r="P123" s="271">
        <f t="shared" si="23"/>
        <v>0.18266016683923514</v>
      </c>
      <c r="Q123" s="271">
        <f t="shared" si="23"/>
        <v>0.18243895588053258</v>
      </c>
      <c r="R123" s="271">
        <f t="shared" si="23"/>
        <v>0.18033276246649849</v>
      </c>
      <c r="S123" s="271">
        <f t="shared" si="23"/>
        <v>0.17821434936657693</v>
      </c>
      <c r="T123" s="271">
        <f t="shared" si="23"/>
        <v>0.18076509752021927</v>
      </c>
      <c r="U123" s="271">
        <f t="shared" si="23"/>
        <v>0.18179581507763834</v>
      </c>
      <c r="V123" s="271">
        <f t="shared" si="23"/>
        <v>0.18554426282142908</v>
      </c>
      <c r="W123" s="271">
        <f t="shared" si="23"/>
        <v>0.18558930479502037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0.45228411966832816</v>
      </c>
      <c r="C124" s="271">
        <f t="shared" si="24"/>
        <v>0.4415532820618972</v>
      </c>
      <c r="D124" s="271">
        <f t="shared" si="24"/>
        <v>0.43826634474270565</v>
      </c>
      <c r="E124" s="271">
        <f t="shared" si="24"/>
        <v>0.43641279812273698</v>
      </c>
      <c r="F124" s="271">
        <f t="shared" si="24"/>
        <v>0.43337103231343638</v>
      </c>
      <c r="G124" s="271">
        <f t="shared" si="24"/>
        <v>0.4360756291313489</v>
      </c>
      <c r="H124" s="271">
        <f t="shared" si="24"/>
        <v>0.43112191827775115</v>
      </c>
      <c r="I124" s="271">
        <f t="shared" si="24"/>
        <v>0.42510008685675732</v>
      </c>
      <c r="J124" s="271">
        <f t="shared" si="24"/>
        <v>0.40608894274200913</v>
      </c>
      <c r="K124" s="271">
        <f t="shared" si="24"/>
        <v>0.37484561456235954</v>
      </c>
      <c r="L124" s="271">
        <f t="shared" si="24"/>
        <v>0.40635083481568007</v>
      </c>
      <c r="M124" s="271">
        <f t="shared" si="24"/>
        <v>0.39755370492530751</v>
      </c>
      <c r="N124" s="271">
        <f t="shared" si="24"/>
        <v>0.40178265993478818</v>
      </c>
      <c r="O124" s="271">
        <f t="shared" si="24"/>
        <v>0.41043586417624833</v>
      </c>
      <c r="P124" s="271">
        <f t="shared" si="24"/>
        <v>0.40129251815384193</v>
      </c>
      <c r="Q124" s="271">
        <f t="shared" si="24"/>
        <v>0.40182311911517521</v>
      </c>
      <c r="R124" s="271">
        <f t="shared" si="24"/>
        <v>0.40666892474334976</v>
      </c>
      <c r="S124" s="271">
        <f t="shared" si="24"/>
        <v>0.41123605515345979</v>
      </c>
      <c r="T124" s="271">
        <f t="shared" si="24"/>
        <v>0.40541687230154849</v>
      </c>
      <c r="U124" s="271">
        <f t="shared" si="24"/>
        <v>0.40290139319272616</v>
      </c>
      <c r="V124" s="271">
        <f t="shared" si="24"/>
        <v>0.39309973055200387</v>
      </c>
      <c r="W124" s="271">
        <f t="shared" si="24"/>
        <v>0.3926441736525127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0.16745128220641062</v>
      </c>
      <c r="C125" s="271">
        <f t="shared" si="25"/>
        <v>0.16775911154409903</v>
      </c>
      <c r="D125" s="271">
        <f t="shared" si="25"/>
        <v>0.16914803170144124</v>
      </c>
      <c r="E125" s="271">
        <f t="shared" si="25"/>
        <v>0.17068192837925017</v>
      </c>
      <c r="F125" s="271">
        <f t="shared" si="25"/>
        <v>0.17088899321478046</v>
      </c>
      <c r="G125" s="271">
        <f t="shared" si="25"/>
        <v>0.1713457425407176</v>
      </c>
      <c r="H125" s="271">
        <f t="shared" si="25"/>
        <v>0.17306611080391093</v>
      </c>
      <c r="I125" s="271">
        <f t="shared" si="25"/>
        <v>0.17687738149495225</v>
      </c>
      <c r="J125" s="271">
        <f t="shared" si="25"/>
        <v>0.18585361006716838</v>
      </c>
      <c r="K125" s="271">
        <f t="shared" si="25"/>
        <v>0.19742092217658577</v>
      </c>
      <c r="L125" s="271">
        <f t="shared" si="25"/>
        <v>0.18498569514295812</v>
      </c>
      <c r="M125" s="271">
        <f t="shared" si="25"/>
        <v>0.18831657686188091</v>
      </c>
      <c r="N125" s="271">
        <f t="shared" si="25"/>
        <v>0.18676005635427001</v>
      </c>
      <c r="O125" s="271">
        <f t="shared" si="25"/>
        <v>0.18350922436763692</v>
      </c>
      <c r="P125" s="271">
        <f t="shared" si="25"/>
        <v>0.18694585438168029</v>
      </c>
      <c r="Q125" s="271">
        <f t="shared" si="25"/>
        <v>0.18674473744070402</v>
      </c>
      <c r="R125" s="271">
        <f t="shared" si="25"/>
        <v>0.18485796895650031</v>
      </c>
      <c r="S125" s="271">
        <f t="shared" si="25"/>
        <v>0.18326919517338247</v>
      </c>
      <c r="T125" s="271">
        <f t="shared" si="25"/>
        <v>0.18543507012082902</v>
      </c>
      <c r="U125" s="271">
        <f t="shared" si="25"/>
        <v>0.18631738208214185</v>
      </c>
      <c r="V125" s="271">
        <f t="shared" si="25"/>
        <v>0.1897543943591227</v>
      </c>
      <c r="W125" s="271">
        <f t="shared" si="25"/>
        <v>0.18979581120220471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0.12115307997209197</v>
      </c>
      <c r="C126" s="272">
        <f t="shared" si="26"/>
        <v>0.11711988290319687</v>
      </c>
      <c r="D126" s="272">
        <f t="shared" si="26"/>
        <v>0.12113347717503634</v>
      </c>
      <c r="E126" s="272">
        <f t="shared" si="26"/>
        <v>0.12518306542898605</v>
      </c>
      <c r="F126" s="272">
        <f t="shared" si="26"/>
        <v>0.12304704096634761</v>
      </c>
      <c r="G126" s="272">
        <f t="shared" si="26"/>
        <v>0.12574335840748191</v>
      </c>
      <c r="H126" s="272">
        <f t="shared" si="26"/>
        <v>0.12662835134359868</v>
      </c>
      <c r="I126" s="272">
        <f t="shared" si="26"/>
        <v>0.13491568143367727</v>
      </c>
      <c r="J126" s="272">
        <f t="shared" si="26"/>
        <v>0.14688794581314898</v>
      </c>
      <c r="K126" s="272">
        <f t="shared" si="26"/>
        <v>0.15748940638505013</v>
      </c>
      <c r="L126" s="272">
        <f t="shared" si="26"/>
        <v>0.12852709180068</v>
      </c>
      <c r="M126" s="272">
        <f t="shared" si="26"/>
        <v>0.13698737110480266</v>
      </c>
      <c r="N126" s="272">
        <f t="shared" si="26"/>
        <v>0.1330616505927045</v>
      </c>
      <c r="O126" s="272">
        <f t="shared" si="26"/>
        <v>0.12454148068458308</v>
      </c>
      <c r="P126" s="272">
        <f t="shared" si="26"/>
        <v>0.13353164709875889</v>
      </c>
      <c r="Q126" s="272">
        <f t="shared" si="26"/>
        <v>0.13302281383193945</v>
      </c>
      <c r="R126" s="272">
        <f t="shared" si="26"/>
        <v>0.12819834470917368</v>
      </c>
      <c r="S126" s="272">
        <f t="shared" si="26"/>
        <v>0.12377687922987579</v>
      </c>
      <c r="T126" s="272">
        <f t="shared" si="26"/>
        <v>0.12958122729640822</v>
      </c>
      <c r="U126" s="272">
        <f t="shared" si="26"/>
        <v>0.13191642694895356</v>
      </c>
      <c r="V126" s="272">
        <f t="shared" si="26"/>
        <v>0.14064736737392133</v>
      </c>
      <c r="W126" s="272">
        <f t="shared" si="26"/>
        <v>0.14084261228549616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4.6298202234318596E-2</v>
      </c>
      <c r="C127" s="272">
        <f t="shared" si="27"/>
        <v>5.0639228640902194E-2</v>
      </c>
      <c r="D127" s="272">
        <f t="shared" si="27"/>
        <v>4.8014554526404837E-2</v>
      </c>
      <c r="E127" s="272">
        <f t="shared" si="27"/>
        <v>4.5498862950264125E-2</v>
      </c>
      <c r="F127" s="272">
        <f t="shared" si="27"/>
        <v>4.784195224843283E-2</v>
      </c>
      <c r="G127" s="272">
        <f t="shared" si="27"/>
        <v>4.5602384133235731E-2</v>
      </c>
      <c r="H127" s="272">
        <f t="shared" si="27"/>
        <v>4.6437759460312263E-2</v>
      </c>
      <c r="I127" s="272">
        <f t="shared" si="27"/>
        <v>4.1961700061274969E-2</v>
      </c>
      <c r="J127" s="272">
        <f t="shared" si="27"/>
        <v>3.8965664254019421E-2</v>
      </c>
      <c r="K127" s="272">
        <f t="shared" si="27"/>
        <v>3.9931515791535616E-2</v>
      </c>
      <c r="L127" s="272">
        <f t="shared" si="27"/>
        <v>5.6458603342278098E-2</v>
      </c>
      <c r="M127" s="272">
        <f t="shared" si="27"/>
        <v>5.1329205757078271E-2</v>
      </c>
      <c r="N127" s="272">
        <f t="shared" si="27"/>
        <v>5.3698405761565482E-2</v>
      </c>
      <c r="O127" s="272">
        <f t="shared" si="27"/>
        <v>5.8967743683053839E-2</v>
      </c>
      <c r="P127" s="272">
        <f t="shared" si="27"/>
        <v>5.3414207282921421E-2</v>
      </c>
      <c r="Q127" s="272">
        <f t="shared" si="27"/>
        <v>5.3721923608764516E-2</v>
      </c>
      <c r="R127" s="272">
        <f t="shared" si="27"/>
        <v>5.6659624247326616E-2</v>
      </c>
      <c r="S127" s="272">
        <f t="shared" si="27"/>
        <v>5.9492315943506659E-2</v>
      </c>
      <c r="T127" s="272">
        <f t="shared" si="27"/>
        <v>5.5853842824420748E-2</v>
      </c>
      <c r="U127" s="272">
        <f t="shared" si="27"/>
        <v>5.4400955133188343E-2</v>
      </c>
      <c r="V127" s="272">
        <f t="shared" si="27"/>
        <v>4.9107026985201349E-2</v>
      </c>
      <c r="W127" s="272">
        <f t="shared" si="27"/>
        <v>4.8953198916708567E-2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0.14866224857308238</v>
      </c>
      <c r="C128" s="271">
        <f t="shared" si="28"/>
        <v>0.15107335236330702</v>
      </c>
      <c r="D128" s="271">
        <f t="shared" si="28"/>
        <v>0.15209547257745354</v>
      </c>
      <c r="E128" s="271">
        <f t="shared" si="28"/>
        <v>0.15296289907351016</v>
      </c>
      <c r="F128" s="271">
        <f t="shared" si="28"/>
        <v>0.15376882365229427</v>
      </c>
      <c r="G128" s="271">
        <f t="shared" si="28"/>
        <v>0.15323436593372322</v>
      </c>
      <c r="H128" s="271">
        <f t="shared" si="28"/>
        <v>0.15490674418064226</v>
      </c>
      <c r="I128" s="271">
        <f t="shared" si="28"/>
        <v>0.15757785398924665</v>
      </c>
      <c r="J128" s="271">
        <f t="shared" si="28"/>
        <v>0.16453600868600785</v>
      </c>
      <c r="K128" s="271">
        <f t="shared" si="28"/>
        <v>0.17541740857982055</v>
      </c>
      <c r="L128" s="271">
        <f t="shared" si="28"/>
        <v>0.16428170976112014</v>
      </c>
      <c r="M128" s="271">
        <f t="shared" si="28"/>
        <v>0.16734509662043456</v>
      </c>
      <c r="N128" s="271">
        <f t="shared" si="28"/>
        <v>0.16575918069947593</v>
      </c>
      <c r="O128" s="271">
        <f t="shared" si="28"/>
        <v>0.16282856593089617</v>
      </c>
      <c r="P128" s="271">
        <f t="shared" si="28"/>
        <v>0.16593037234265837</v>
      </c>
      <c r="Q128" s="271">
        <f t="shared" si="28"/>
        <v>0.16574505430023634</v>
      </c>
      <c r="R128" s="271">
        <f t="shared" si="28"/>
        <v>0.16418930726987269</v>
      </c>
      <c r="S128" s="271">
        <f t="shared" si="28"/>
        <v>0.16266828291576305</v>
      </c>
      <c r="T128" s="271">
        <f t="shared" si="28"/>
        <v>0.16461551399736099</v>
      </c>
      <c r="U128" s="271">
        <f t="shared" si="28"/>
        <v>0.16558447382056765</v>
      </c>
      <c r="V128" s="271">
        <f t="shared" si="28"/>
        <v>0.1696280422351526</v>
      </c>
      <c r="W128" s="271">
        <f t="shared" si="28"/>
        <v>0.17006507601810431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7.3726489132766304E-2</v>
      </c>
      <c r="C129" s="272">
        <f t="shared" si="29"/>
        <v>7.2018107281854829E-2</v>
      </c>
      <c r="D129" s="272">
        <f t="shared" si="29"/>
        <v>7.4892227040968831E-2</v>
      </c>
      <c r="E129" s="272">
        <f t="shared" si="29"/>
        <v>7.7395933613339435E-2</v>
      </c>
      <c r="F129" s="272">
        <f t="shared" si="29"/>
        <v>7.607531083628645E-2</v>
      </c>
      <c r="G129" s="272">
        <f t="shared" si="29"/>
        <v>7.7742341476248672E-2</v>
      </c>
      <c r="H129" s="272">
        <f t="shared" si="29"/>
        <v>7.8289498987508255E-2</v>
      </c>
      <c r="I129" s="272">
        <f t="shared" si="29"/>
        <v>8.3413240344101053E-2</v>
      </c>
      <c r="J129" s="272">
        <f t="shared" si="29"/>
        <v>9.0815236580090261E-2</v>
      </c>
      <c r="K129" s="272">
        <f t="shared" si="29"/>
        <v>9.7369716899097569E-2</v>
      </c>
      <c r="L129" s="272">
        <f t="shared" si="29"/>
        <v>7.9463418078414366E-2</v>
      </c>
      <c r="M129" s="272">
        <f t="shared" si="29"/>
        <v>8.469408736365916E-2</v>
      </c>
      <c r="N129" s="272">
        <f t="shared" si="29"/>
        <v>8.2266963510303437E-2</v>
      </c>
      <c r="O129" s="272">
        <f t="shared" si="29"/>
        <v>7.699926613986792E-2</v>
      </c>
      <c r="P129" s="272">
        <f t="shared" si="29"/>
        <v>8.2557544494691715E-2</v>
      </c>
      <c r="Q129" s="272">
        <f t="shared" si="29"/>
        <v>8.2242952216542389E-2</v>
      </c>
      <c r="R129" s="272">
        <f t="shared" si="29"/>
        <v>7.926016624093446E-2</v>
      </c>
      <c r="S129" s="272">
        <f t="shared" si="29"/>
        <v>7.6526542107856046E-2</v>
      </c>
      <c r="T129" s="272">
        <f t="shared" si="29"/>
        <v>8.0115150008506192E-2</v>
      </c>
      <c r="U129" s="272">
        <f t="shared" si="29"/>
        <v>8.1558915238754637E-2</v>
      </c>
      <c r="V129" s="272">
        <f t="shared" si="29"/>
        <v>8.6956924012522599E-2</v>
      </c>
      <c r="W129" s="272">
        <f t="shared" si="29"/>
        <v>8.7077636523937796E-2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4.5494665378861349E-2</v>
      </c>
      <c r="C130" s="272">
        <f t="shared" si="30"/>
        <v>4.7486717840391407E-2</v>
      </c>
      <c r="D130" s="272">
        <f t="shared" si="30"/>
        <v>4.7517670559829549E-2</v>
      </c>
      <c r="E130" s="272">
        <f t="shared" si="30"/>
        <v>4.7436747013181908E-2</v>
      </c>
      <c r="F130" s="272">
        <f t="shared" si="30"/>
        <v>4.8114651270611535E-2</v>
      </c>
      <c r="G130" s="272">
        <f t="shared" si="30"/>
        <v>4.7297802795854514E-2</v>
      </c>
      <c r="H130" s="272">
        <f t="shared" si="30"/>
        <v>4.7906542702936462E-2</v>
      </c>
      <c r="I130" s="272">
        <f t="shared" si="30"/>
        <v>4.8221288634562272E-2</v>
      </c>
      <c r="J130" s="272">
        <f t="shared" si="30"/>
        <v>4.9629782214680618E-2</v>
      </c>
      <c r="K130" s="272">
        <f t="shared" si="30"/>
        <v>5.335955247682319E-2</v>
      </c>
      <c r="L130" s="272">
        <f t="shared" si="30"/>
        <v>4.9912082115089351E-2</v>
      </c>
      <c r="M130" s="272">
        <f t="shared" si="30"/>
        <v>5.0916111348768125E-2</v>
      </c>
      <c r="N130" s="272">
        <f t="shared" si="30"/>
        <v>5.0292532924994381E-2</v>
      </c>
      <c r="O130" s="272">
        <f t="shared" si="30"/>
        <v>4.9371784073688321E-2</v>
      </c>
      <c r="P130" s="272">
        <f t="shared" si="30"/>
        <v>5.0348852706350505E-2</v>
      </c>
      <c r="Q130" s="272">
        <f t="shared" si="30"/>
        <v>5.028787762804262E-2</v>
      </c>
      <c r="R130" s="272">
        <f t="shared" si="30"/>
        <v>4.9898647872573566E-2</v>
      </c>
      <c r="S130" s="272">
        <f t="shared" si="30"/>
        <v>4.9359901990583259E-2</v>
      </c>
      <c r="T130" s="272">
        <f t="shared" si="30"/>
        <v>4.9968054874399988E-2</v>
      </c>
      <c r="U130" s="272">
        <f t="shared" si="30"/>
        <v>5.0391514731217335E-2</v>
      </c>
      <c r="V130" s="272">
        <f t="shared" si="30"/>
        <v>5.2310109028050299E-2</v>
      </c>
      <c r="W130" s="272">
        <f t="shared" si="30"/>
        <v>5.2721536350362454E-2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2.9441094061454749E-2</v>
      </c>
      <c r="C131" s="273">
        <f t="shared" si="31"/>
        <v>3.1568527241060795E-2</v>
      </c>
      <c r="D131" s="273">
        <f t="shared" si="31"/>
        <v>2.9685574976655159E-2</v>
      </c>
      <c r="E131" s="273">
        <f t="shared" si="31"/>
        <v>2.8130218446988823E-2</v>
      </c>
      <c r="F131" s="273">
        <f t="shared" si="31"/>
        <v>2.9578861545396296E-2</v>
      </c>
      <c r="G131" s="273">
        <f t="shared" si="31"/>
        <v>2.8194221661620028E-2</v>
      </c>
      <c r="H131" s="273">
        <f t="shared" si="31"/>
        <v>2.8710702490197554E-2</v>
      </c>
      <c r="I131" s="273">
        <f t="shared" si="31"/>
        <v>2.5943325010583301E-2</v>
      </c>
      <c r="J131" s="273">
        <f t="shared" si="31"/>
        <v>2.4090989891236994E-2</v>
      </c>
      <c r="K131" s="273">
        <f t="shared" si="31"/>
        <v>2.4688139203899818E-2</v>
      </c>
      <c r="L131" s="273">
        <f t="shared" si="31"/>
        <v>3.4906209567616392E-2</v>
      </c>
      <c r="M131" s="273">
        <f t="shared" si="31"/>
        <v>3.1734897908007306E-2</v>
      </c>
      <c r="N131" s="273">
        <f t="shared" si="31"/>
        <v>3.3199684264178103E-2</v>
      </c>
      <c r="O131" s="273">
        <f t="shared" si="31"/>
        <v>3.645751571733994E-2</v>
      </c>
      <c r="P131" s="273">
        <f t="shared" si="31"/>
        <v>3.3023975141616133E-2</v>
      </c>
      <c r="Q131" s="273">
        <f t="shared" si="31"/>
        <v>3.3214224455651344E-2</v>
      </c>
      <c r="R131" s="273">
        <f t="shared" si="31"/>
        <v>3.5030493156364674E-2</v>
      </c>
      <c r="S131" s="273">
        <f t="shared" si="31"/>
        <v>3.6781838817323755E-2</v>
      </c>
      <c r="T131" s="273">
        <f t="shared" si="31"/>
        <v>3.4532309114454783E-2</v>
      </c>
      <c r="U131" s="273">
        <f t="shared" si="31"/>
        <v>3.3634043850595666E-2</v>
      </c>
      <c r="V131" s="273">
        <f t="shared" si="31"/>
        <v>3.0361009194579663E-2</v>
      </c>
      <c r="W131" s="273">
        <f t="shared" si="31"/>
        <v>3.0265903143804056E-2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364.9480349722237</v>
      </c>
      <c r="C136" s="274">
        <f t="shared" si="32"/>
        <v>410.36544776595753</v>
      </c>
      <c r="D136" s="274">
        <f t="shared" si="32"/>
        <v>404.79986054615887</v>
      </c>
      <c r="E136" s="274">
        <f t="shared" si="32"/>
        <v>394.24648458840545</v>
      </c>
      <c r="F136" s="274">
        <f t="shared" si="32"/>
        <v>400.49695278636676</v>
      </c>
      <c r="G136" s="274">
        <f t="shared" si="32"/>
        <v>396.4196748752808</v>
      </c>
      <c r="H136" s="274">
        <f t="shared" si="32"/>
        <v>399.83702090891569</v>
      </c>
      <c r="I136" s="274">
        <f t="shared" si="32"/>
        <v>443.56567710086938</v>
      </c>
      <c r="J136" s="274">
        <f t="shared" si="32"/>
        <v>563.44134776991552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0.92886165404215026</v>
      </c>
      <c r="C137" s="275">
        <f>IF(C$6=0,0,C$6/ISI!C$8*1000)</f>
        <v>0.94678079874735643</v>
      </c>
      <c r="D137" s="275">
        <f>IF(D$6=0,0,D$6/ISI!D$8*1000)</f>
        <v>0.8936337387930483</v>
      </c>
      <c r="E137" s="275">
        <f>IF(E$6=0,0,E$6/ISI!E$8*1000)</f>
        <v>0.86769168873108826</v>
      </c>
      <c r="F137" s="275">
        <f>IF(F$6=0,0,F$6/ISI!F$8*1000)</f>
        <v>0.86155606218581038</v>
      </c>
      <c r="G137" s="275">
        <f>IF(G$6=0,0,G$6/ISI!G$8*1000)</f>
        <v>0.90263297866736092</v>
      </c>
      <c r="H137" s="275">
        <f>IF(H$6=0,0,H$6/ISI!H$8*1000)</f>
        <v>0.88710480366754729</v>
      </c>
      <c r="I137" s="275">
        <f>IF(I$6=0,0,I$6/ISI!I$8*1000)</f>
        <v>0.91947891270541626</v>
      </c>
      <c r="J137" s="275">
        <f>IF(J$6=0,0,J$6/ISI!J$8*1000)</f>
        <v>1.1052705266236329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0.49539288215581345</v>
      </c>
      <c r="C138" s="276">
        <f>IF(C$7=0,0,C$7/ISI!C$8*1000)</f>
        <v>0.50494975933192354</v>
      </c>
      <c r="D138" s="276">
        <f>IF(D$7=0,0,D$7/ISI!D$8*1000)</f>
        <v>0.47660466068962581</v>
      </c>
      <c r="E138" s="276">
        <f>IF(E$7=0,0,E$7/ISI!E$8*1000)</f>
        <v>0.46276890065658055</v>
      </c>
      <c r="F138" s="276">
        <f>IF(F$7=0,0,F$7/ISI!F$8*1000)</f>
        <v>0.45949656649909909</v>
      </c>
      <c r="G138" s="276">
        <f>IF(G$7=0,0,G$7/ISI!G$8*1000)</f>
        <v>0.48140425528925934</v>
      </c>
      <c r="H138" s="276">
        <f>IF(H$7=0,0,H$7/ISI!H$8*1000)</f>
        <v>0.47312256195602514</v>
      </c>
      <c r="I138" s="276">
        <f>IF(I$7=0,0,I$7/ISI!I$8*1000)</f>
        <v>0.49038875344288874</v>
      </c>
      <c r="J138" s="276">
        <f>IF(J$7=0,0,J$7/ISI!J$8*1000)</f>
        <v>0.58947761419927103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12.384822053895338</v>
      </c>
      <c r="C139" s="276">
        <f>IF(C$8=0,0,C$8/ISI!C$8*1000)</f>
        <v>12.623743983298093</v>
      </c>
      <c r="D139" s="276">
        <f>IF(D$8=0,0,D$8/ISI!D$8*1000)</f>
        <v>11.915116517240641</v>
      </c>
      <c r="E139" s="276">
        <f>IF(E$8=0,0,E$8/ISI!E$8*1000)</f>
        <v>11.569222516414513</v>
      </c>
      <c r="F139" s="276">
        <f>IF(F$8=0,0,F$8/ISI!F$8*1000)</f>
        <v>11.487414162477474</v>
      </c>
      <c r="G139" s="276">
        <f>IF(G$8=0,0,G$8/ISI!G$8*1000)</f>
        <v>12.035106382231486</v>
      </c>
      <c r="H139" s="276">
        <f>IF(H$8=0,0,H$8/ISI!H$8*1000)</f>
        <v>11.828064048900622</v>
      </c>
      <c r="I139" s="276">
        <f>IF(I$8=0,0,I$8/ISI!I$8*1000)</f>
        <v>12.259718836072219</v>
      </c>
      <c r="J139" s="276">
        <f>IF(J$8=0,0,J$8/ISI!J$8*1000)</f>
        <v>14.736940354981771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0.30962055134738342</v>
      </c>
      <c r="C140" s="276">
        <f>IF(C$9=0,0,C$9/ISI!C$8*1000)</f>
        <v>0.31559359958245214</v>
      </c>
      <c r="D140" s="276">
        <f>IF(D$9=0,0,D$9/ISI!D$8*1000)</f>
        <v>0.29787791293101601</v>
      </c>
      <c r="E140" s="276">
        <f>IF(E$9=0,0,E$9/ISI!E$8*1000)</f>
        <v>0.2892305629103627</v>
      </c>
      <c r="F140" s="276">
        <f>IF(F$9=0,0,F$9/ISI!F$8*1000)</f>
        <v>0.2871853540619369</v>
      </c>
      <c r="G140" s="276">
        <f>IF(G$9=0,0,G$9/ISI!G$8*1000)</f>
        <v>0.3008776595557871</v>
      </c>
      <c r="H140" s="276">
        <f>IF(H$9=0,0,H$9/ISI!H$8*1000)</f>
        <v>0.29570160122251565</v>
      </c>
      <c r="I140" s="276">
        <f>IF(I$9=0,0,I$9/ISI!I$8*1000)</f>
        <v>0.30649297090180538</v>
      </c>
      <c r="J140" s="276">
        <f>IF(J$9=0,0,J$9/ISI!J$8*1000)</f>
        <v>0.36842350887454423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0.67978039865931339</v>
      </c>
      <c r="C141" s="277">
        <f>IF(C$10=0,0,C$10/ISI!C$8*1000)</f>
        <v>0.71261626953252322</v>
      </c>
      <c r="D141" s="277">
        <f>IF(D$10=0,0,D$10/ISI!D$8*1000)</f>
        <v>0.68414259525385923</v>
      </c>
      <c r="E141" s="277">
        <f>IF(E$10=0,0,E$10/ISI!E$8*1000)</f>
        <v>0.67315294060899955</v>
      </c>
      <c r="F141" s="277">
        <f>IF(F$10=0,0,F$10/ISI!F$8*1000)</f>
        <v>0.67390084695952546</v>
      </c>
      <c r="G141" s="277">
        <f>IF(G$10=0,0,G$10/ISI!G$8*1000)</f>
        <v>0.70352728553306598</v>
      </c>
      <c r="H141" s="277">
        <f>IF(H$10=0,0,H$10/ISI!H$8*1000)</f>
        <v>0.70639092156611982</v>
      </c>
      <c r="I141" s="277">
        <f>IF(I$10=0,0,I$10/ISI!I$8*1000)</f>
        <v>0.75889401388319078</v>
      </c>
      <c r="J141" s="277">
        <f>IF(J$10=0,0,J$10/ISI!J$8*1000)</f>
        <v>1.0034059526240235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73.112803141910106</v>
      </c>
      <c r="C142" s="278">
        <f>IF(C$16=0,0,C$16/ISI!C$8*1000)</f>
        <v>79.054532170869237</v>
      </c>
      <c r="D142" s="278">
        <f>IF(D$16=0,0,D$16/ISI!D$8*1000)</f>
        <v>75.641596985640618</v>
      </c>
      <c r="E142" s="278">
        <f>IF(E$16=0,0,E$16/ISI!E$8*1000)</f>
        <v>73.762710092884959</v>
      </c>
      <c r="F142" s="278">
        <f>IF(F$16=0,0,F$16/ISI!F$8*1000)</f>
        <v>74.071112670643089</v>
      </c>
      <c r="G142" s="278">
        <f>IF(G$16=0,0,G$16/ISI!G$8*1000)</f>
        <v>76.551705846852784</v>
      </c>
      <c r="H142" s="278">
        <f>IF(H$16=0,0,H$16/ISI!H$8*1000)</f>
        <v>76.26420221316468</v>
      </c>
      <c r="I142" s="278">
        <f>IF(I$16=0,0,I$16/ISI!I$8*1000)</f>
        <v>80.134434938763945</v>
      </c>
      <c r="J142" s="278">
        <f>IF(J$16=0,0,J$16/ISI!J$8*1000)</f>
        <v>101.12808972509703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128.64874996205182</v>
      </c>
      <c r="C143" s="278">
        <f>IF(C$22=0,0,C$22/ISI!C$8*1000)</f>
        <v>160.23126830109072</v>
      </c>
      <c r="D143" s="278">
        <f>IF(D$22=0,0,D$22/ISI!D$8*1000)</f>
        <v>165.41619272317487</v>
      </c>
      <c r="E143" s="278">
        <f>IF(E$22=0,0,E$22/ISI!E$8*1000)</f>
        <v>159.71786290602648</v>
      </c>
      <c r="F143" s="278">
        <f>IF(F$22=0,0,F$22/ISI!F$8*1000)</f>
        <v>165.38346818741593</v>
      </c>
      <c r="G143" s="278">
        <f>IF(G$22=0,0,G$22/ISI!G$8*1000)</f>
        <v>152.02359919056681</v>
      </c>
      <c r="H143" s="278">
        <f>IF(H$22=0,0,H$22/ISI!H$8*1000)</f>
        <v>155.29117857776072</v>
      </c>
      <c r="I143" s="278">
        <f>IF(I$22=0,0,I$22/ISI!I$8*1000)</f>
        <v>183.4191805456413</v>
      </c>
      <c r="J143" s="278">
        <f>IF(J$22=0,0,J$22/ISI!J$8*1000)</f>
        <v>226.45281979153071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97.451466585116563</v>
      </c>
      <c r="C144" s="278">
        <f>IF(C$28=0,0,C$28/ISI!C$8*1000)</f>
        <v>101.93249363959423</v>
      </c>
      <c r="D144" s="278">
        <f>IF(D$28=0,0,D$28/ISI!D$8*1000)</f>
        <v>97.734656464837087</v>
      </c>
      <c r="E144" s="278">
        <f>IF(E$28=0,0,E$28/ISI!E$8*1000)</f>
        <v>96.164705801285635</v>
      </c>
      <c r="F144" s="278">
        <f>IF(F$28=0,0,F$28/ISI!F$8*1000)</f>
        <v>96.271549565646524</v>
      </c>
      <c r="G144" s="278">
        <f>IF(G$28=0,0,G$28/ISI!G$8*1000)</f>
        <v>100.50389793329516</v>
      </c>
      <c r="H144" s="278">
        <f>IF(H$28=0,0,H$28/ISI!H$8*1000)</f>
        <v>100.91298879515992</v>
      </c>
      <c r="I144" s="278">
        <f>IF(I$28=0,0,I$28/ISI!I$8*1000)</f>
        <v>108.41343055474158</v>
      </c>
      <c r="J144" s="278">
        <f>IF(J$28=0,0,J$28/ISI!J$8*1000)</f>
        <v>143.34370751771763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50.936537743045193</v>
      </c>
      <c r="C145" s="279">
        <f>IF(C$35=0,0,C$35/ISI!C$8*1000)</f>
        <v>54.043469243910955</v>
      </c>
      <c r="D145" s="279">
        <f>IF(D$35=0,0,D$35/ISI!D$8*1000)</f>
        <v>51.740038947598066</v>
      </c>
      <c r="E145" s="279">
        <f>IF(E$35=0,0,E$35/ISI!E$8*1000)</f>
        <v>50.73913917888683</v>
      </c>
      <c r="F145" s="279">
        <f>IF(F$35=0,0,F$35/ISI!F$8*1000)</f>
        <v>51.001269370477374</v>
      </c>
      <c r="G145" s="279">
        <f>IF(G$35=0,0,G$35/ISI!G$8*1000)</f>
        <v>52.916923343289106</v>
      </c>
      <c r="H145" s="279">
        <f>IF(H$35=0,0,H$35/ISI!H$8*1000)</f>
        <v>53.178267385517579</v>
      </c>
      <c r="I145" s="279">
        <f>IF(I$35=0,0,I$35/ISI!I$8*1000)</f>
        <v>56.863657574717017</v>
      </c>
      <c r="J145" s="279">
        <f>IF(J$35=0,0,J$35/ISI!J$8*1000)</f>
        <v>74.71321277826685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161.43297519187632</v>
      </c>
      <c r="C147" s="274">
        <f t="shared" si="33"/>
        <v>175.52220225481716</v>
      </c>
      <c r="D147" s="274">
        <f t="shared" si="33"/>
        <v>173.81364934703282</v>
      </c>
      <c r="E147" s="274">
        <f t="shared" si="33"/>
        <v>170.55820309565237</v>
      </c>
      <c r="F147" s="274">
        <f t="shared" si="33"/>
        <v>172.49038436196173</v>
      </c>
      <c r="G147" s="274">
        <f t="shared" si="33"/>
        <v>171.22674667865329</v>
      </c>
      <c r="H147" s="274">
        <f t="shared" si="33"/>
        <v>172.28584861330228</v>
      </c>
      <c r="I147" s="274">
        <f t="shared" si="33"/>
        <v>185.69051002377216</v>
      </c>
      <c r="J147" s="274">
        <f t="shared" si="33"/>
        <v>220.6747351059802</v>
      </c>
      <c r="K147" s="274">
        <f t="shared" si="33"/>
        <v>265.5930035115382</v>
      </c>
      <c r="L147" s="274">
        <f t="shared" si="33"/>
        <v>174.65988279504529</v>
      </c>
      <c r="M147" s="274">
        <f t="shared" si="33"/>
        <v>165.04535954049544</v>
      </c>
      <c r="N147" s="274">
        <f t="shared" si="33"/>
        <v>176.64357078178517</v>
      </c>
      <c r="O147" s="274">
        <f t="shared" si="33"/>
        <v>189.47416549948326</v>
      </c>
      <c r="P147" s="274">
        <f t="shared" si="33"/>
        <v>183.12541103803142</v>
      </c>
      <c r="Q147" s="274">
        <f t="shared" si="33"/>
        <v>203.48424928513788</v>
      </c>
      <c r="R147" s="274">
        <f t="shared" si="33"/>
        <v>210.64887250695023</v>
      </c>
      <c r="S147" s="274">
        <f t="shared" si="33"/>
        <v>181.91323826632581</v>
      </c>
      <c r="T147" s="274">
        <f t="shared" si="33"/>
        <v>189.17446983848563</v>
      </c>
      <c r="U147" s="274">
        <f t="shared" si="33"/>
        <v>204.93094420244148</v>
      </c>
      <c r="V147" s="274">
        <f t="shared" si="33"/>
        <v>219.5226810393641</v>
      </c>
      <c r="W147" s="274">
        <f t="shared" si="33"/>
        <v>208.49417150575002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0.53218744048090794</v>
      </c>
      <c r="C148" s="275">
        <f>IF(C$55=0,0,C$55/ISI!C$9*1000)</f>
        <v>0.56490602592103856</v>
      </c>
      <c r="D148" s="275">
        <f>IF(D$55=0,0,D$55/ISI!D$9*1000)</f>
        <v>0.55524292141000042</v>
      </c>
      <c r="E148" s="275">
        <f>IF(E$55=0,0,E$55/ISI!E$9*1000)</f>
        <v>0.54253919779996329</v>
      </c>
      <c r="F148" s="275">
        <f>IF(F$55=0,0,F$55/ISI!F$9*1000)</f>
        <v>0.54486109565944563</v>
      </c>
      <c r="G148" s="275">
        <f>IF(G$55=0,0,G$55/ISI!G$9*1000)</f>
        <v>0.544245005278996</v>
      </c>
      <c r="H148" s="275">
        <f>IF(H$55=0,0,H$55/ISI!H$9*1000)</f>
        <v>0.54139063654833763</v>
      </c>
      <c r="I148" s="275">
        <f>IF(I$55=0,0,I$55/ISI!I$9*1000)</f>
        <v>0.575363004646123</v>
      </c>
      <c r="J148" s="275">
        <f>IF(J$55=0,0,J$55/ISI!J$9*1000)</f>
        <v>0.65318290397255352</v>
      </c>
      <c r="K148" s="275">
        <f>IF(K$55=0,0,K$55/ISI!K$9*1000)</f>
        <v>0.72565483860336977</v>
      </c>
      <c r="L148" s="275">
        <f>IF(L$55=0,0,L$55/ISI!L$9*1000)</f>
        <v>0.51731533385183881</v>
      </c>
      <c r="M148" s="275">
        <f>IF(M$55=0,0,M$55/ISI!M$9*1000)</f>
        <v>0.47825569929202816</v>
      </c>
      <c r="N148" s="275">
        <f>IF(N$55=0,0,N$55/ISI!N$9*1000)</f>
        <v>0.51730902566184944</v>
      </c>
      <c r="O148" s="275">
        <f>IF(O$55=0,0,O$55/ISI!O$9*1000)</f>
        <v>0.56683457986352426</v>
      </c>
      <c r="P148" s="275">
        <f>IF(P$55=0,0,P$55/ISI!P$9*1000)</f>
        <v>0.53563716909156689</v>
      </c>
      <c r="Q148" s="275">
        <f>IF(Q$55=0,0,Q$55/ISI!Q$9*1000)</f>
        <v>0.59597322614561477</v>
      </c>
      <c r="R148" s="275">
        <f>IF(R$55=0,0,R$55/ISI!R$9*1000)</f>
        <v>0.6243975024734556</v>
      </c>
      <c r="S148" s="275">
        <f>IF(S$55=0,0,S$55/ISI!S$9*1000)</f>
        <v>0.54527617244738746</v>
      </c>
      <c r="T148" s="275">
        <f>IF(T$55=0,0,T$55/ISI!T$9*1000)</f>
        <v>0.55901746347524084</v>
      </c>
      <c r="U148" s="275">
        <f>IF(U$55=0,0,U$55/ISI!U$9*1000)</f>
        <v>0.60182100429608631</v>
      </c>
      <c r="V148" s="275">
        <f>IF(V$55=0,0,V$55/ISI!V$9*1000)</f>
        <v>0.62898918068417231</v>
      </c>
      <c r="W148" s="275">
        <f>IF(W$55=0,0,W$55/ISI!W$9*1000)</f>
        <v>0.59669734719205136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0.39323012627729559</v>
      </c>
      <c r="C149" s="276">
        <f>IF(C$56=0,0,C$56/ISI!C$9*1000)</f>
        <v>0.41740569395437355</v>
      </c>
      <c r="D149" s="276">
        <f>IF(D$56=0,0,D$56/ISI!D$9*1000)</f>
        <v>0.41026568365335514</v>
      </c>
      <c r="E149" s="276">
        <f>IF(E$56=0,0,E$56/ISI!E$9*1000)</f>
        <v>0.40087897803164318</v>
      </c>
      <c r="F149" s="276">
        <f>IF(F$56=0,0,F$56/ISI!F$9*1000)</f>
        <v>0.40259461451427431</v>
      </c>
      <c r="G149" s="276">
        <f>IF(G$56=0,0,G$56/ISI!G$9*1000)</f>
        <v>0.40213938900597695</v>
      </c>
      <c r="H149" s="276">
        <f>IF(H$56=0,0,H$56/ISI!H$9*1000)</f>
        <v>0.40003031297181785</v>
      </c>
      <c r="I149" s="276">
        <f>IF(I$56=0,0,I$56/ISI!I$9*1000)</f>
        <v>0.42513229317818851</v>
      </c>
      <c r="J149" s="276">
        <f>IF(J$56=0,0,J$56/ISI!J$9*1000)</f>
        <v>0.48263295274160517</v>
      </c>
      <c r="K149" s="276">
        <f>IF(K$56=0,0,K$56/ISI!K$9*1000)</f>
        <v>0.53618203308195234</v>
      </c>
      <c r="L149" s="276">
        <f>IF(L$56=0,0,L$56/ISI!L$9*1000)</f>
        <v>0.38224121537313449</v>
      </c>
      <c r="M149" s="276">
        <f>IF(M$56=0,0,M$56/ISI!M$9*1000)</f>
        <v>0.35338028431391993</v>
      </c>
      <c r="N149" s="276">
        <f>IF(N$56=0,0,N$56/ISI!N$9*1000)</f>
        <v>0.38223655428916781</v>
      </c>
      <c r="O149" s="276">
        <f>IF(O$56=0,0,O$56/ISI!O$9*1000)</f>
        <v>0.41883069096229042</v>
      </c>
      <c r="P149" s="276">
        <f>IF(P$56=0,0,P$56/ISI!P$9*1000)</f>
        <v>0.39577911017658868</v>
      </c>
      <c r="Q149" s="276">
        <f>IF(Q$56=0,0,Q$56/ISI!Q$9*1000)</f>
        <v>0.4403610629430757</v>
      </c>
      <c r="R149" s="276">
        <f>IF(R$56=0,0,R$56/ISI!R$9*1000)</f>
        <v>0.46136359122453469</v>
      </c>
      <c r="S149" s="276">
        <f>IF(S$56=0,0,S$56/ISI!S$9*1000)</f>
        <v>0.40290131227773457</v>
      </c>
      <c r="T149" s="276">
        <f>IF(T$56=0,0,T$56/ISI!T$9*1000)</f>
        <v>0.413054670277339</v>
      </c>
      <c r="U149" s="276">
        <f>IF(U$56=0,0,U$56/ISI!U$9*1000)</f>
        <v>0.44468195134749466</v>
      </c>
      <c r="V149" s="276">
        <f>IF(V$56=0,0,V$56/ISI!V$9*1000)</f>
        <v>0.4647563548737354</v>
      </c>
      <c r="W149" s="276">
        <f>IF(W$56=0,0,W$56/ISI!W$9*1000)</f>
        <v>0.44089611166627163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9.8307531569323885</v>
      </c>
      <c r="C150" s="276">
        <f>IF(C$57=0,0,C$57/ISI!C$9*1000)</f>
        <v>10.435142348859335</v>
      </c>
      <c r="D150" s="276">
        <f>IF(D$57=0,0,D$57/ISI!D$9*1000)</f>
        <v>10.256642091333877</v>
      </c>
      <c r="E150" s="276">
        <f>IF(E$57=0,0,E$57/ISI!E$9*1000)</f>
        <v>10.021974450791076</v>
      </c>
      <c r="F150" s="276">
        <f>IF(F$57=0,0,F$57/ISI!F$9*1000)</f>
        <v>10.064865362856859</v>
      </c>
      <c r="G150" s="276">
        <f>IF(G$57=0,0,G$57/ISI!G$9*1000)</f>
        <v>10.053484725149422</v>
      </c>
      <c r="H150" s="276">
        <f>IF(H$57=0,0,H$57/ISI!H$9*1000)</f>
        <v>10.000757824295443</v>
      </c>
      <c r="I150" s="276">
        <f>IF(I$57=0,0,I$57/ISI!I$9*1000)</f>
        <v>10.628307329454715</v>
      </c>
      <c r="J150" s="276">
        <f>IF(J$57=0,0,J$57/ISI!J$9*1000)</f>
        <v>12.065823818540132</v>
      </c>
      <c r="K150" s="276">
        <f>IF(K$57=0,0,K$57/ISI!K$9*1000)</f>
        <v>13.404550827048805</v>
      </c>
      <c r="L150" s="276">
        <f>IF(L$57=0,0,L$57/ISI!L$9*1000)</f>
        <v>9.5560303843283627</v>
      </c>
      <c r="M150" s="276">
        <f>IF(M$57=0,0,M$57/ISI!M$9*1000)</f>
        <v>8.8345071078479958</v>
      </c>
      <c r="N150" s="276">
        <f>IF(N$57=0,0,N$57/ISI!N$9*1000)</f>
        <v>9.5559138572291946</v>
      </c>
      <c r="O150" s="276">
        <f>IF(O$57=0,0,O$57/ISI!O$9*1000)</f>
        <v>10.470767274057264</v>
      </c>
      <c r="P150" s="276">
        <f>IF(P$57=0,0,P$57/ISI!P$9*1000)</f>
        <v>9.8944777544147122</v>
      </c>
      <c r="Q150" s="276">
        <f>IF(Q$57=0,0,Q$57/ISI!Q$9*1000)</f>
        <v>11.00902657357689</v>
      </c>
      <c r="R150" s="276">
        <f>IF(R$57=0,0,R$57/ISI!R$9*1000)</f>
        <v>11.534089780613362</v>
      </c>
      <c r="S150" s="276">
        <f>IF(S$57=0,0,S$57/ISI!S$9*1000)</f>
        <v>10.072532806943364</v>
      </c>
      <c r="T150" s="276">
        <f>IF(T$57=0,0,T$57/ISI!T$9*1000)</f>
        <v>10.326366756933473</v>
      </c>
      <c r="U150" s="276">
        <f>IF(U$57=0,0,U$57/ISI!U$9*1000)</f>
        <v>11.117048783687366</v>
      </c>
      <c r="V150" s="276">
        <f>IF(V$57=0,0,V$57/ISI!V$9*1000)</f>
        <v>11.618908871843388</v>
      </c>
      <c r="W150" s="276">
        <f>IF(W$57=0,0,W$57/ISI!W$9*1000)</f>
        <v>11.022402791656788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0.24576882892330987</v>
      </c>
      <c r="C151" s="276">
        <f>IF(C$58=0,0,C$58/ISI!C$9*1000)</f>
        <v>0.26087855872148363</v>
      </c>
      <c r="D151" s="276">
        <f>IF(D$58=0,0,D$58/ISI!D$9*1000)</f>
        <v>0.25641605228334691</v>
      </c>
      <c r="E151" s="276">
        <f>IF(E$58=0,0,E$58/ISI!E$9*1000)</f>
        <v>0.25054936126977689</v>
      </c>
      <c r="F151" s="276">
        <f>IF(F$58=0,0,F$58/ISI!F$9*1000)</f>
        <v>0.25162163407142157</v>
      </c>
      <c r="G151" s="276">
        <f>IF(G$58=0,0,G$58/ISI!G$9*1000)</f>
        <v>0.25133711812873571</v>
      </c>
      <c r="H151" s="276">
        <f>IF(H$58=0,0,H$58/ISI!H$9*1000)</f>
        <v>0.25001894560738602</v>
      </c>
      <c r="I151" s="276">
        <f>IF(I$58=0,0,I$58/ISI!I$9*1000)</f>
        <v>0.2657076832363679</v>
      </c>
      <c r="J151" s="276">
        <f>IF(J$58=0,0,J$58/ISI!J$9*1000)</f>
        <v>0.30164559546350328</v>
      </c>
      <c r="K151" s="276">
        <f>IF(K$58=0,0,K$58/ISI!K$9*1000)</f>
        <v>0.33511377067622033</v>
      </c>
      <c r="L151" s="276">
        <f>IF(L$58=0,0,L$58/ISI!L$9*1000)</f>
        <v>0.23890075960820908</v>
      </c>
      <c r="M151" s="276">
        <f>IF(M$58=0,0,M$58/ISI!M$9*1000)</f>
        <v>0.22086267769619999</v>
      </c>
      <c r="N151" s="276">
        <f>IF(N$58=0,0,N$58/ISI!N$9*1000)</f>
        <v>0.23889784643072998</v>
      </c>
      <c r="O151" s="276">
        <f>IF(O$58=0,0,O$58/ISI!O$9*1000)</f>
        <v>0.26176918185143155</v>
      </c>
      <c r="P151" s="276">
        <f>IF(P$58=0,0,P$58/ISI!P$9*1000)</f>
        <v>0.24736194386036789</v>
      </c>
      <c r="Q151" s="276">
        <f>IF(Q$58=0,0,Q$58/ISI!Q$9*1000)</f>
        <v>0.27522566433942236</v>
      </c>
      <c r="R151" s="276">
        <f>IF(R$58=0,0,R$58/ISI!R$9*1000)</f>
        <v>0.28835224451533414</v>
      </c>
      <c r="S151" s="276">
        <f>IF(S$58=0,0,S$58/ISI!S$9*1000)</f>
        <v>0.25181332017358421</v>
      </c>
      <c r="T151" s="276">
        <f>IF(T$58=0,0,T$58/ISI!T$9*1000)</f>
        <v>0.2581591689233369</v>
      </c>
      <c r="U151" s="276">
        <f>IF(U$58=0,0,U$58/ISI!U$9*1000)</f>
        <v>0.27792621959218433</v>
      </c>
      <c r="V151" s="276">
        <f>IF(V$58=0,0,V$58/ISI!V$9*1000)</f>
        <v>0.29047272179608474</v>
      </c>
      <c r="W151" s="276">
        <f>IF(W$58=0,0,W$58/ISI!W$9*1000)</f>
        <v>0.27556006979141989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0.38947736606120548</v>
      </c>
      <c r="C152" s="277">
        <f>IF(C$59=0,0,C$59/ISI!C$9*1000)</f>
        <v>0.42518946873542895</v>
      </c>
      <c r="D152" s="277">
        <f>IF(D$59=0,0,D$59/ISI!D$9*1000)</f>
        <v>0.42507944447444734</v>
      </c>
      <c r="E152" s="277">
        <f>IF(E$59=0,0,E$59/ISI!E$9*1000)</f>
        <v>0.42090048935328478</v>
      </c>
      <c r="F152" s="277">
        <f>IF(F$59=0,0,F$59/ISI!F$9*1000)</f>
        <v>0.42618509689158884</v>
      </c>
      <c r="G152" s="277">
        <f>IF(G$59=0,0,G$59/ISI!G$9*1000)</f>
        <v>0.42419368700017845</v>
      </c>
      <c r="H152" s="277">
        <f>IF(H$59=0,0,H$59/ISI!H$9*1000)</f>
        <v>0.43110287431378808</v>
      </c>
      <c r="I152" s="277">
        <f>IF(I$59=0,0,I$59/ISI!I$9*1000)</f>
        <v>0.47487716575364297</v>
      </c>
      <c r="J152" s="277">
        <f>IF(J$59=0,0,J$59/ISI!J$9*1000)</f>
        <v>0.59298388784548295</v>
      </c>
      <c r="K152" s="277">
        <f>IF(K$59=0,0,K$59/ISI!K$9*1000)</f>
        <v>0.75810451711583515</v>
      </c>
      <c r="L152" s="277">
        <f>IF(L$59=0,0,L$59/ISI!L$9*1000)</f>
        <v>0.46714379889448587</v>
      </c>
      <c r="M152" s="277">
        <f>IF(M$59=0,0,M$59/ISI!M$9*1000)</f>
        <v>0.4493773171617127</v>
      </c>
      <c r="N152" s="277">
        <f>IF(N$59=0,0,N$59/ISI!N$9*1000)</f>
        <v>0.47698103257197749</v>
      </c>
      <c r="O152" s="277">
        <f>IF(O$59=0,0,O$59/ISI!O$9*1000)</f>
        <v>0.50272117734545374</v>
      </c>
      <c r="P152" s="277">
        <f>IF(P$59=0,0,P$59/ISI!P$9*1000)</f>
        <v>0.49497552992467864</v>
      </c>
      <c r="Q152" s="277">
        <f>IF(Q$59=0,0,Q$59/ISI!Q$9*1000)</f>
        <v>0.54941238877444776</v>
      </c>
      <c r="R152" s="277">
        <f>IF(R$59=0,0,R$59/ISI!R$9*1000)</f>
        <v>0.56301062898398013</v>
      </c>
      <c r="S152" s="277">
        <f>IF(S$59=0,0,S$59/ISI!S$9*1000)</f>
        <v>0.48127589396553289</v>
      </c>
      <c r="T152" s="277">
        <f>IF(T$59=0,0,T$59/ISI!T$9*1000)</f>
        <v>0.50657474175343697</v>
      </c>
      <c r="U152" s="277">
        <f>IF(U$59=0,0,U$59/ISI!U$9*1000)</f>
        <v>0.55133568340724226</v>
      </c>
      <c r="V152" s="277">
        <f>IF(V$59=0,0,V$59/ISI!V$9*1000)</f>
        <v>0.60147711787206026</v>
      </c>
      <c r="W152" s="277">
        <f>IF(W$59=0,0,W$59/ISI!W$9*1000)</f>
        <v>0.57140762131469613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25.996839430962069</v>
      </c>
      <c r="C153" s="278">
        <f>IF(C$65=0,0,C$65/ISI!C$9*1000)</f>
        <v>29.954099462921405</v>
      </c>
      <c r="D153" s="278">
        <f>IF(D$65=0,0,D$65/ISI!D$9*1000)</f>
        <v>29.896824580419509</v>
      </c>
      <c r="E153" s="278">
        <f>IF(E$65=0,0,E$65/ISI!E$9*1000)</f>
        <v>29.287297751101676</v>
      </c>
      <c r="F153" s="278">
        <f>IF(F$65=0,0,F$65/ISI!F$9*1000)</f>
        <v>30.047569005366199</v>
      </c>
      <c r="G153" s="278">
        <f>IF(G$65=0,0,G$65/ISI!G$9*1000)</f>
        <v>29.30673946139926</v>
      </c>
      <c r="H153" s="278">
        <f>IF(H$65=0,0,H$65/ISI!H$9*1000)</f>
        <v>29.881260830147138</v>
      </c>
      <c r="I153" s="278">
        <f>IF(I$65=0,0,I$65/ISI!I$9*1000)</f>
        <v>32.27890735074034</v>
      </c>
      <c r="J153" s="278">
        <f>IF(J$65=0,0,J$65/ISI!J$9*1000)</f>
        <v>39.642759776113905</v>
      </c>
      <c r="K153" s="278">
        <f>IF(K$65=0,0,K$65/ISI!K$9*1000)</f>
        <v>51.253772810444254</v>
      </c>
      <c r="L153" s="278">
        <f>IF(L$65=0,0,L$65/ISI!L$9*1000)</f>
        <v>31.522058115737835</v>
      </c>
      <c r="M153" s="278">
        <f>IF(M$65=0,0,M$65/ISI!M$9*1000)</f>
        <v>30.394273513467155</v>
      </c>
      <c r="N153" s="278">
        <f>IF(N$65=0,0,N$65/ISI!N$9*1000)</f>
        <v>32.22965193407326</v>
      </c>
      <c r="O153" s="278">
        <f>IF(O$65=0,0,O$65/ISI!O$9*1000)</f>
        <v>33.864185941799789</v>
      </c>
      <c r="P153" s="278">
        <f>IF(P$65=0,0,P$65/ISI!P$9*1000)</f>
        <v>33.449718132710352</v>
      </c>
      <c r="Q153" s="278">
        <f>IF(Q$65=0,0,Q$65/ISI!Q$9*1000)</f>
        <v>37.123453977714561</v>
      </c>
      <c r="R153" s="278">
        <f>IF(R$65=0,0,R$65/ISI!R$9*1000)</f>
        <v>37.9868930896316</v>
      </c>
      <c r="S153" s="278">
        <f>IF(S$65=0,0,S$65/ISI!S$9*1000)</f>
        <v>32.419549398800349</v>
      </c>
      <c r="T153" s="278">
        <f>IF(T$65=0,0,T$65/ISI!T$9*1000)</f>
        <v>34.196141488689612</v>
      </c>
      <c r="U153" s="278">
        <f>IF(U$65=0,0,U$65/ISI!U$9*1000)</f>
        <v>37.255588035912865</v>
      </c>
      <c r="V153" s="278">
        <f>IF(V$65=0,0,V$65/ISI!V$9*1000)</f>
        <v>40.731174026032534</v>
      </c>
      <c r="W153" s="278">
        <f>IF(W$65=0,0,W$65/ISI!W$9*1000)</f>
        <v>38.69428834356588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73.01357107009683</v>
      </c>
      <c r="C154" s="278">
        <f>IF(C$71=0,0,C$71/ISI!C$9*1000)</f>
        <v>77.502404480346655</v>
      </c>
      <c r="D154" s="278">
        <f>IF(D$71=0,0,D$71/ISI!D$9*1000)</f>
        <v>76.176672765714429</v>
      </c>
      <c r="E154" s="278">
        <f>IF(E$71=0,0,E$71/ISI!E$9*1000)</f>
        <v>74.4337826557597</v>
      </c>
      <c r="F154" s="278">
        <f>IF(F$71=0,0,F$71/ISI!F$9*1000)</f>
        <v>74.752335935084801</v>
      </c>
      <c r="G154" s="278">
        <f>IF(G$71=0,0,G$71/ISI!G$9*1000)</f>
        <v>74.667811282007833</v>
      </c>
      <c r="H154" s="278">
        <f>IF(H$71=0,0,H$71/ISI!H$9*1000)</f>
        <v>74.276205546277097</v>
      </c>
      <c r="I154" s="278">
        <f>IF(I$71=0,0,I$71/ISI!I$9*1000)</f>
        <v>78.937051939581096</v>
      </c>
      <c r="J154" s="278">
        <f>IF(J$71=0,0,J$71/ISI!J$9*1000)</f>
        <v>89.613569869060456</v>
      </c>
      <c r="K154" s="278">
        <f>IF(K$71=0,0,K$71/ISI!K$9*1000)</f>
        <v>99.55637262474545</v>
      </c>
      <c r="L154" s="278">
        <f>IF(L$71=0,0,L$71/ISI!L$9*1000)</f>
        <v>70.973189182575496</v>
      </c>
      <c r="M154" s="278">
        <f>IF(M$71=0,0,M$71/ISI!M$9*1000)</f>
        <v>65.614394166053387</v>
      </c>
      <c r="N154" s="278">
        <f>IF(N$71=0,0,N$71/ISI!N$9*1000)</f>
        <v>70.972323729084707</v>
      </c>
      <c r="O154" s="278">
        <f>IF(O$71=0,0,O$71/ISI!O$9*1000)</f>
        <v>77.766992855853914</v>
      </c>
      <c r="P154" s="278">
        <f>IF(P$71=0,0,P$71/ISI!P$9*1000)</f>
        <v>73.486857333409034</v>
      </c>
      <c r="Q154" s="278">
        <f>IF(Q$71=0,0,Q$71/ISI!Q$9*1000)</f>
        <v>81.76467573856398</v>
      </c>
      <c r="R154" s="278">
        <f>IF(R$71=0,0,R$71/ISI!R$9*1000)</f>
        <v>85.664350480800451</v>
      </c>
      <c r="S154" s="278">
        <f>IF(S$71=0,0,S$71/ISI!S$9*1000)</f>
        <v>74.809282484835251</v>
      </c>
      <c r="T154" s="278">
        <f>IF(T$71=0,0,T$71/ISI!T$9*1000)</f>
        <v>76.694521881222414</v>
      </c>
      <c r="U154" s="278">
        <f>IF(U$71=0,0,U$71/ISI!U$9*1000)</f>
        <v>82.566962927464488</v>
      </c>
      <c r="V154" s="278">
        <f>IF(V$71=0,0,V$71/ISI!V$9*1000)</f>
        <v>86.294306766627543</v>
      </c>
      <c r="W154" s="278">
        <f>IF(W$71=0,0,W$71/ISI!W$9*1000)</f>
        <v>81.864021682240448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27.032158686275359</v>
      </c>
      <c r="C155" s="278">
        <f>IF(C$72=0,0,C$72/ISI!C$9*1000)</f>
        <v>29.445448706531781</v>
      </c>
      <c r="D155" s="278">
        <f>IF(D$72=0,0,D$72/ISI!D$9*1000)</f>
        <v>29.400236669895094</v>
      </c>
      <c r="E155" s="278">
        <f>IF(E$72=0,0,E$72/ISI!E$9*1000)</f>
        <v>29.111203005265743</v>
      </c>
      <c r="F155" s="278">
        <f>IF(F$72=0,0,F$72/ISI!F$9*1000)</f>
        <v>29.476708122846162</v>
      </c>
      <c r="G155" s="278">
        <f>IF(G$72=0,0,G$72/ISI!G$9*1000)</f>
        <v>29.338974052485202</v>
      </c>
      <c r="H155" s="278">
        <f>IF(H$72=0,0,H$72/ISI!H$9*1000)</f>
        <v>29.816841766055589</v>
      </c>
      <c r="I155" s="278">
        <f>IF(I$72=0,0,I$72/ISI!I$9*1000)</f>
        <v>32.844451181467001</v>
      </c>
      <c r="J155" s="278">
        <f>IF(J$72=0,0,J$72/ISI!J$9*1000)</f>
        <v>41.013196170062528</v>
      </c>
      <c r="K155" s="278">
        <f>IF(K$72=0,0,K$72/ISI!K$9*1000)</f>
        <v>52.433615676897062</v>
      </c>
      <c r="L155" s="278">
        <f>IF(L$72=0,0,L$72/ISI!L$9*1000)</f>
        <v>32.309579832429044</v>
      </c>
      <c r="M155" s="278">
        <f>IF(M$72=0,0,M$72/ISI!M$9*1000)</f>
        <v>31.080777135604468</v>
      </c>
      <c r="N155" s="278">
        <f>IF(N$72=0,0,N$72/ISI!N$9*1000)</f>
        <v>32.989963233825698</v>
      </c>
      <c r="O155" s="278">
        <f>IF(O$72=0,0,O$72/ISI!O$9*1000)</f>
        <v>34.770257148515441</v>
      </c>
      <c r="P155" s="278">
        <f>IF(P$72=0,0,P$72/ISI!P$9*1000)</f>
        <v>34.23453642550119</v>
      </c>
      <c r="Q155" s="278">
        <f>IF(Q$72=0,0,Q$72/ISI!Q$9*1000)</f>
        <v>37.999612706071844</v>
      </c>
      <c r="R155" s="278">
        <f>IF(R$72=0,0,R$72/ISI!R$9*1000)</f>
        <v>38.940122734611613</v>
      </c>
      <c r="S155" s="278">
        <f>IF(S$72=0,0,S$72/ISI!S$9*1000)</f>
        <v>33.339092768453298</v>
      </c>
      <c r="T155" s="278">
        <f>IF(T$72=0,0,T$72/ISI!T$9*1000)</f>
        <v>35.079581079570211</v>
      </c>
      <c r="U155" s="278">
        <f>IF(U$72=0,0,U$72/ISI!U$9*1000)</f>
        <v>38.182197031420372</v>
      </c>
      <c r="V155" s="278">
        <f>IF(V$72=0,0,V$72/ISI!V$9*1000)</f>
        <v>41.655393388715417</v>
      </c>
      <c r="W155" s="278">
        <f>IF(W$72=0,0,W$72/ISI!W$9*1000)</f>
        <v>39.571320411865408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23.998989085866956</v>
      </c>
      <c r="C156" s="279">
        <f>IF(C$79=0,0,C$79/ISI!C$9*1000)</f>
        <v>26.516727508825635</v>
      </c>
      <c r="D156" s="279">
        <f>IF(D$79=0,0,D$79/ISI!D$9*1000)</f>
        <v>26.43626913784875</v>
      </c>
      <c r="E156" s="279">
        <f>IF(E$79=0,0,E$79/ISI!E$9*1000)</f>
        <v>26.089077206279516</v>
      </c>
      <c r="F156" s="279">
        <f>IF(F$79=0,0,F$79/ISI!F$9*1000)</f>
        <v>26.52364349467096</v>
      </c>
      <c r="G156" s="279">
        <f>IF(G$79=0,0,G$79/ISI!G$9*1000)</f>
        <v>26.237821958197685</v>
      </c>
      <c r="H156" s="279">
        <f>IF(H$79=0,0,H$79/ISI!H$9*1000)</f>
        <v>26.688239877085667</v>
      </c>
      <c r="I156" s="279">
        <f>IF(I$79=0,0,I$79/ISI!I$9*1000)</f>
        <v>29.260712075714704</v>
      </c>
      <c r="J156" s="279">
        <f>IF(J$79=0,0,J$79/ISI!J$9*1000)</f>
        <v>36.308940132180048</v>
      </c>
      <c r="K156" s="279">
        <f>IF(K$79=0,0,K$79/ISI!K$9*1000)</f>
        <v>46.589636412925216</v>
      </c>
      <c r="L156" s="279">
        <f>IF(L$79=0,0,L$79/ISI!L$9*1000)</f>
        <v>28.693424172246893</v>
      </c>
      <c r="M156" s="279">
        <f>IF(M$79=0,0,M$79/ISI!M$9*1000)</f>
        <v>27.619531639058561</v>
      </c>
      <c r="N156" s="279">
        <f>IF(N$79=0,0,N$79/ISI!N$9*1000)</f>
        <v>29.280293568618607</v>
      </c>
      <c r="O156" s="279">
        <f>IF(O$79=0,0,O$79/ISI!O$9*1000)</f>
        <v>30.851806649234142</v>
      </c>
      <c r="P156" s="279">
        <f>IF(P$79=0,0,P$79/ISI!P$9*1000)</f>
        <v>30.386067638942933</v>
      </c>
      <c r="Q156" s="279">
        <f>IF(Q$79=0,0,Q$79/ISI!Q$9*1000)</f>
        <v>33.72650794700801</v>
      </c>
      <c r="R156" s="279">
        <f>IF(R$79=0,0,R$79/ISI!R$9*1000)</f>
        <v>34.586292454095904</v>
      </c>
      <c r="S156" s="279">
        <f>IF(S$79=0,0,S$79/ISI!S$9*1000)</f>
        <v>29.591514108429308</v>
      </c>
      <c r="T156" s="279">
        <f>IF(T$79=0,0,T$79/ISI!T$9*1000)</f>
        <v>31.141052587640552</v>
      </c>
      <c r="U156" s="279">
        <f>IF(U$79=0,0,U$79/ISI!U$9*1000)</f>
        <v>33.933382565313373</v>
      </c>
      <c r="V156" s="279">
        <f>IF(V$79=0,0,V$79/ISI!V$9*1000)</f>
        <v>37.237202610919191</v>
      </c>
      <c r="W156" s="279">
        <f>IF(W$79=0,0,W$79/ISI!W$9*1000)</f>
        <v>35.457577126457053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BG: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100.871046947892</v>
      </c>
      <c r="C5" s="225">
        <v>101.3830070711476</v>
      </c>
      <c r="D5" s="225">
        <v>96.277861235037093</v>
      </c>
      <c r="E5" s="225">
        <v>115.3694217217472</v>
      </c>
      <c r="F5" s="225">
        <v>99.553545479179647</v>
      </c>
      <c r="G5" s="225">
        <v>92.136955317899478</v>
      </c>
      <c r="H5" s="225">
        <v>89.886319500332348</v>
      </c>
      <c r="I5" s="225">
        <v>88.826738502764343</v>
      </c>
      <c r="J5" s="225">
        <v>47.232018787921007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0.23068070516859279</v>
      </c>
      <c r="C6" s="261">
        <v>0.2101222463675167</v>
      </c>
      <c r="D6" s="261">
        <v>0.19066730782233901</v>
      </c>
      <c r="E6" s="261">
        <v>0.22801155100740161</v>
      </c>
      <c r="F6" s="261">
        <v>0.19194652171767229</v>
      </c>
      <c r="G6" s="261">
        <v>0.1890031319674306</v>
      </c>
      <c r="H6" s="261">
        <v>0.17921824238578091</v>
      </c>
      <c r="I6" s="261">
        <v>0.16518700186020741</v>
      </c>
      <c r="J6" s="261">
        <v>8.2886867392995972E-2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3.190830341550617E-2</v>
      </c>
      <c r="C7" s="226">
        <v>2.906460853127002E-2</v>
      </c>
      <c r="D7" s="226">
        <v>2.637355519165123E-2</v>
      </c>
      <c r="E7" s="226">
        <v>3.1539099667946068E-2</v>
      </c>
      <c r="F7" s="226">
        <v>2.6550499098059861E-2</v>
      </c>
      <c r="G7" s="226">
        <v>2.614336243202546E-2</v>
      </c>
      <c r="H7" s="226">
        <v>2.4789893248591509E-2</v>
      </c>
      <c r="I7" s="226">
        <v>2.2849058709964901E-2</v>
      </c>
      <c r="J7" s="226">
        <v>1.146510850139637E-2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4.4062010836119292</v>
      </c>
      <c r="C8" s="226">
        <v>4.0135167306640378</v>
      </c>
      <c r="D8" s="226">
        <v>3.641910569512778</v>
      </c>
      <c r="E8" s="226">
        <v>4.3552179294345006</v>
      </c>
      <c r="F8" s="226">
        <v>3.6663446618555691</v>
      </c>
      <c r="G8" s="226">
        <v>3.610123370623044</v>
      </c>
      <c r="H8" s="226">
        <v>3.4232235124568491</v>
      </c>
      <c r="I8" s="226">
        <v>3.1552146767676348</v>
      </c>
      <c r="J8" s="226">
        <v>1.583210891683807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7.6110773575563007E-2</v>
      </c>
      <c r="C9" s="226">
        <v>6.9327717308556788E-2</v>
      </c>
      <c r="D9" s="226">
        <v>6.2908756427297458E-2</v>
      </c>
      <c r="E9" s="226">
        <v>7.5230113063223122E-2</v>
      </c>
      <c r="F9" s="226">
        <v>6.3330820158511006E-2</v>
      </c>
      <c r="G9" s="226">
        <v>6.2359678377660467E-2</v>
      </c>
      <c r="H9" s="226">
        <v>5.9131252684811397E-2</v>
      </c>
      <c r="I9" s="226">
        <v>5.4501786298163699E-2</v>
      </c>
      <c r="J9" s="226">
        <v>2.7347686456591198E-2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0.25622005510397761</v>
      </c>
      <c r="C10" s="262">
        <v>0.24119859186644679</v>
      </c>
      <c r="D10" s="262">
        <v>0.22155325971797521</v>
      </c>
      <c r="E10" s="262">
        <v>0.26741750555414512</v>
      </c>
      <c r="F10" s="262">
        <v>0.2276762306906753</v>
      </c>
      <c r="G10" s="262">
        <v>0.2224853627285826</v>
      </c>
      <c r="H10" s="262">
        <v>0.21565267804217031</v>
      </c>
      <c r="I10" s="262">
        <v>0.20462622531753491</v>
      </c>
      <c r="J10" s="262">
        <v>0.11226236483404479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9.7831482735422125E-4</v>
      </c>
      <c r="C11" s="228">
        <v>0</v>
      </c>
      <c r="D11" s="228">
        <v>0</v>
      </c>
      <c r="E11" s="228">
        <v>0</v>
      </c>
      <c r="F11" s="228">
        <v>0</v>
      </c>
      <c r="G11" s="228">
        <v>1.7752796625395239E-3</v>
      </c>
      <c r="H11" s="228">
        <v>1.6249668748374161E-3</v>
      </c>
      <c r="I11" s="228">
        <v>8.0669020052645871E-4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0.1700768593306268</v>
      </c>
      <c r="C12" s="228">
        <v>0.1559965687786159</v>
      </c>
      <c r="D12" s="228">
        <v>0.14830619159484909</v>
      </c>
      <c r="E12" s="228">
        <v>0.18406106846757911</v>
      </c>
      <c r="F12" s="228">
        <v>0.1533728642879901</v>
      </c>
      <c r="G12" s="228">
        <v>0.15140358383902849</v>
      </c>
      <c r="H12" s="228">
        <v>0.14633645124888819</v>
      </c>
      <c r="I12" s="228">
        <v>0.14664311221331819</v>
      </c>
      <c r="J12" s="228">
        <v>8.4373818659714328E-2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8.5164880945996571E-2</v>
      </c>
      <c r="C15" s="228">
        <v>8.5202023087830925E-2</v>
      </c>
      <c r="D15" s="228">
        <v>7.3247068123126147E-2</v>
      </c>
      <c r="E15" s="228">
        <v>8.3356437086566065E-2</v>
      </c>
      <c r="F15" s="228">
        <v>7.43033664026852E-2</v>
      </c>
      <c r="G15" s="228">
        <v>6.9306499227014567E-2</v>
      </c>
      <c r="H15" s="228">
        <v>6.7691259918444643E-2</v>
      </c>
      <c r="I15" s="228">
        <v>5.7176422903690211E-2</v>
      </c>
      <c r="J15" s="228">
        <v>2.788854617433047E-2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17.915754324518861</v>
      </c>
      <c r="C16" s="263">
        <v>17.225809897607011</v>
      </c>
      <c r="D16" s="263">
        <v>15.89349114311549</v>
      </c>
      <c r="E16" s="263">
        <v>19.101544883695919</v>
      </c>
      <c r="F16" s="263">
        <v>16.30262546552483</v>
      </c>
      <c r="G16" s="263">
        <v>15.745967685470839</v>
      </c>
      <c r="H16" s="263">
        <v>15.22343140008012</v>
      </c>
      <c r="I16" s="263">
        <v>14.33085699617903</v>
      </c>
      <c r="J16" s="263">
        <v>7.66938306772093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1.058469476211279</v>
      </c>
      <c r="C17" s="232">
        <v>1.8765108499923899</v>
      </c>
      <c r="D17" s="232">
        <v>1.316684514014367</v>
      </c>
      <c r="E17" s="232">
        <v>1.5364219654228271</v>
      </c>
      <c r="F17" s="232">
        <v>1.181857538791921</v>
      </c>
      <c r="G17" s="232">
        <v>1.9114197247356091</v>
      </c>
      <c r="H17" s="232">
        <v>1.522101252634777</v>
      </c>
      <c r="I17" s="232">
        <v>1.008658870749173</v>
      </c>
      <c r="J17" s="232">
        <v>0.31127133110024752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0.26293756912052813</v>
      </c>
      <c r="C18" s="232">
        <v>7.2560629407488558E-2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6.75001094900139</v>
      </c>
      <c r="C19" s="232">
        <v>6.1038306301300356</v>
      </c>
      <c r="D19" s="232">
        <v>6.0031462204039121</v>
      </c>
      <c r="E19" s="232">
        <v>7.6166589157074958</v>
      </c>
      <c r="F19" s="232">
        <v>6.3704583433017357</v>
      </c>
      <c r="G19" s="232">
        <v>6.2779314605890324</v>
      </c>
      <c r="H19" s="232">
        <v>6.2757127841809401</v>
      </c>
      <c r="I19" s="232">
        <v>6.7844911847727882</v>
      </c>
      <c r="J19" s="232">
        <v>4.4236390165862964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6.4768793743579831</v>
      </c>
      <c r="C20" s="232">
        <v>5.8515199198238328</v>
      </c>
      <c r="D20" s="232">
        <v>5.6197851956969496</v>
      </c>
      <c r="E20" s="232">
        <v>6.5119036773535699</v>
      </c>
      <c r="F20" s="232">
        <v>5.6755376933268469</v>
      </c>
      <c r="G20" s="232">
        <v>4.6935157100007237</v>
      </c>
      <c r="H20" s="232">
        <v>4.5334368364016084</v>
      </c>
      <c r="I20" s="232">
        <v>3.902256495993802</v>
      </c>
      <c r="J20" s="232">
        <v>1.4777392138621019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3.367456955827679</v>
      </c>
      <c r="C21" s="232">
        <v>3.3213878682532672</v>
      </c>
      <c r="D21" s="232">
        <v>2.953875213000265</v>
      </c>
      <c r="E21" s="232">
        <v>3.4365603252120311</v>
      </c>
      <c r="F21" s="232">
        <v>3.0747718901043291</v>
      </c>
      <c r="G21" s="232">
        <v>2.863100790145475</v>
      </c>
      <c r="H21" s="232">
        <v>2.8921805268627949</v>
      </c>
      <c r="I21" s="232">
        <v>2.6354504446632658</v>
      </c>
      <c r="J21" s="232">
        <v>1.456733506172285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37.444769748191703</v>
      </c>
      <c r="C22" s="263">
        <v>41.335333557703521</v>
      </c>
      <c r="D22" s="263">
        <v>41.077684248224827</v>
      </c>
      <c r="E22" s="263">
        <v>48.888876652742837</v>
      </c>
      <c r="F22" s="263">
        <v>42.917696608352088</v>
      </c>
      <c r="G22" s="263">
        <v>37.031307317150549</v>
      </c>
      <c r="H22" s="263">
        <v>36.568834653734363</v>
      </c>
      <c r="I22" s="263">
        <v>38.445361943350044</v>
      </c>
      <c r="J22" s="263">
        <v>19.952859369811851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2.5103871223588161</v>
      </c>
      <c r="C23" s="232">
        <v>3.551615181396746</v>
      </c>
      <c r="D23" s="232">
        <v>2.140608998327278</v>
      </c>
      <c r="E23" s="232">
        <v>2.535172787278122</v>
      </c>
      <c r="F23" s="232">
        <v>1.9150151513009079</v>
      </c>
      <c r="G23" s="232">
        <v>3.7671098567617811</v>
      </c>
      <c r="H23" s="232">
        <v>2.997171959864207</v>
      </c>
      <c r="I23" s="232">
        <v>1.608156717734154</v>
      </c>
      <c r="J23" s="232">
        <v>0.59776988431955291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3.5074791533435401</v>
      </c>
      <c r="C24" s="232">
        <v>15.43432446089216</v>
      </c>
      <c r="D24" s="232">
        <v>20.397256797339811</v>
      </c>
      <c r="E24" s="232">
        <v>23.513510162954951</v>
      </c>
      <c r="F24" s="232">
        <v>21.867167606235821</v>
      </c>
      <c r="G24" s="232">
        <v>12.12457204204946</v>
      </c>
      <c r="H24" s="232">
        <v>12.7743822956875</v>
      </c>
      <c r="I24" s="232">
        <v>20.246765266044061</v>
      </c>
      <c r="J24" s="232">
        <v>8.4017247191934352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0.63575767692976992</v>
      </c>
      <c r="C25" s="232">
        <v>0.14000787844286741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15.220700232623241</v>
      </c>
      <c r="C26" s="232">
        <v>10.983609742611529</v>
      </c>
      <c r="D26" s="232">
        <v>9.2790248166278353</v>
      </c>
      <c r="E26" s="232">
        <v>11.948939447150201</v>
      </c>
      <c r="F26" s="232">
        <v>9.8139888511921889</v>
      </c>
      <c r="G26" s="232">
        <v>11.763500829520501</v>
      </c>
      <c r="H26" s="232">
        <v>11.748947749170471</v>
      </c>
      <c r="I26" s="232">
        <v>10.28416734595309</v>
      </c>
      <c r="J26" s="232">
        <v>8.0768568177755018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15.570445562936341</v>
      </c>
      <c r="C27" s="232">
        <v>11.22577629436022</v>
      </c>
      <c r="D27" s="232">
        <v>9.2607936359299003</v>
      </c>
      <c r="E27" s="232">
        <v>10.891254255359559</v>
      </c>
      <c r="F27" s="232">
        <v>9.3215249996231719</v>
      </c>
      <c r="G27" s="232">
        <v>9.3761245888188114</v>
      </c>
      <c r="H27" s="232">
        <v>9.0483326490121847</v>
      </c>
      <c r="I27" s="232">
        <v>6.3062726136187308</v>
      </c>
      <c r="J27" s="232">
        <v>2.87650794852336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27.022083162817189</v>
      </c>
      <c r="C28" s="263">
        <v>25.48354522340005</v>
      </c>
      <c r="D28" s="263">
        <v>23.42415112876181</v>
      </c>
      <c r="E28" s="263">
        <v>28.27522714083657</v>
      </c>
      <c r="F28" s="263">
        <v>24.07189518191484</v>
      </c>
      <c r="G28" s="263">
        <v>23.528982065582671</v>
      </c>
      <c r="H28" s="263">
        <v>22.80593943070447</v>
      </c>
      <c r="I28" s="263">
        <v>21.640724842346302</v>
      </c>
      <c r="J28" s="263">
        <v>11.87278906042776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18.289445625425429</v>
      </c>
      <c r="C29" s="264">
        <v>16.57191053425225</v>
      </c>
      <c r="D29" s="264">
        <v>15.699259554116461</v>
      </c>
      <c r="E29" s="264">
        <v>19.484166214547209</v>
      </c>
      <c r="F29" s="264">
        <v>16.23560270223447</v>
      </c>
      <c r="G29" s="264">
        <v>16.219676646736929</v>
      </c>
      <c r="H29" s="264">
        <v>15.66698278957135</v>
      </c>
      <c r="I29" s="264">
        <v>15.61069962939686</v>
      </c>
      <c r="J29" s="264">
        <v>8.9315655972708257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0.10315897633747299</v>
      </c>
      <c r="C31" s="232">
        <v>0</v>
      </c>
      <c r="D31" s="232">
        <v>0</v>
      </c>
      <c r="E31" s="232">
        <v>0</v>
      </c>
      <c r="F31" s="232">
        <v>0</v>
      </c>
      <c r="G31" s="232">
        <v>0.19253621145590491</v>
      </c>
      <c r="H31" s="232">
        <v>0.17623418575920979</v>
      </c>
      <c r="I31" s="232">
        <v>8.7488793064743858E-2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0.68186127282749476</v>
      </c>
      <c r="C32" s="232">
        <v>0.19468783765812961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17.50442537626046</v>
      </c>
      <c r="C33" s="232">
        <v>16.377222696594121</v>
      </c>
      <c r="D33" s="232">
        <v>15.699259554116461</v>
      </c>
      <c r="E33" s="232">
        <v>19.484166214547209</v>
      </c>
      <c r="F33" s="232">
        <v>16.23560270223447</v>
      </c>
      <c r="G33" s="232">
        <v>16.02714043528103</v>
      </c>
      <c r="H33" s="232">
        <v>15.49074860381215</v>
      </c>
      <c r="I33" s="232">
        <v>15.523210836332121</v>
      </c>
      <c r="J33" s="232">
        <v>8.9315655972708257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8.7326375373917529</v>
      </c>
      <c r="C34" s="264">
        <v>8.9116346891478049</v>
      </c>
      <c r="D34" s="264">
        <v>7.7248915746453441</v>
      </c>
      <c r="E34" s="264">
        <v>8.7910609262893562</v>
      </c>
      <c r="F34" s="264">
        <v>7.836292479680365</v>
      </c>
      <c r="G34" s="264">
        <v>7.3093054188457387</v>
      </c>
      <c r="H34" s="264">
        <v>7.1389566411331158</v>
      </c>
      <c r="I34" s="264">
        <v>6.0300252129494369</v>
      </c>
      <c r="J34" s="264">
        <v>2.9412234631569358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13.487318791488672</v>
      </c>
      <c r="C35" s="263">
        <f t="shared" si="0"/>
        <v>12.775088497699178</v>
      </c>
      <c r="D35" s="263">
        <f t="shared" si="0"/>
        <v>11.739121266262925</v>
      </c>
      <c r="E35" s="263">
        <f t="shared" si="0"/>
        <v>14.146356845744664</v>
      </c>
      <c r="F35" s="263">
        <f t="shared" si="0"/>
        <v>12.085479489867396</v>
      </c>
      <c r="G35" s="263">
        <f t="shared" si="0"/>
        <v>11.720583343566673</v>
      </c>
      <c r="H35" s="263">
        <f t="shared" si="0"/>
        <v>11.386098436995185</v>
      </c>
      <c r="I35" s="263">
        <f t="shared" si="0"/>
        <v>10.80741597193547</v>
      </c>
      <c r="J35" s="263">
        <f t="shared" si="0"/>
        <v>5.9198143710916327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6.2573982671201698</v>
      </c>
      <c r="C36" s="264">
        <v>5.705736310830491</v>
      </c>
      <c r="D36" s="264">
        <v>5.424452788475123</v>
      </c>
      <c r="E36" s="264">
        <v>6.7322244969126892</v>
      </c>
      <c r="F36" s="264">
        <v>5.6097715976431282</v>
      </c>
      <c r="G36" s="264">
        <v>5.6042687816755796</v>
      </c>
      <c r="H36" s="264">
        <v>5.4133004290382907</v>
      </c>
      <c r="I36" s="264">
        <v>5.3938533115420588</v>
      </c>
      <c r="J36" s="264">
        <v>3.086059934391018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3.6660724540374091E-2</v>
      </c>
      <c r="C38" s="232">
        <v>0</v>
      </c>
      <c r="D38" s="232">
        <v>0</v>
      </c>
      <c r="E38" s="232">
        <v>0</v>
      </c>
      <c r="F38" s="232">
        <v>0</v>
      </c>
      <c r="G38" s="232">
        <v>6.6525659093302228E-2</v>
      </c>
      <c r="H38" s="232">
        <v>6.0892936833796443E-2</v>
      </c>
      <c r="I38" s="232">
        <v>3.0229376478837479E-2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6.2207375425797959</v>
      </c>
      <c r="C39" s="232">
        <v>5.705736310830491</v>
      </c>
      <c r="D39" s="232">
        <v>5.424452788475123</v>
      </c>
      <c r="E39" s="232">
        <v>6.7322244969126892</v>
      </c>
      <c r="F39" s="232">
        <v>5.6097715976431282</v>
      </c>
      <c r="G39" s="232">
        <v>5.5377431225822784</v>
      </c>
      <c r="H39" s="232">
        <v>5.3524074922044944</v>
      </c>
      <c r="I39" s="232">
        <v>5.3636239350632211</v>
      </c>
      <c r="J39" s="232">
        <v>3.086059934391018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4.1265083867574033</v>
      </c>
      <c r="C40" s="264">
        <v>3.9645865879187689</v>
      </c>
      <c r="D40" s="264">
        <v>3.6455419818336949</v>
      </c>
      <c r="E40" s="264">
        <v>4.3766199877626146</v>
      </c>
      <c r="F40" s="264">
        <v>3.7680898388898352</v>
      </c>
      <c r="G40" s="264">
        <v>3.5907825758505258</v>
      </c>
      <c r="H40" s="264">
        <v>3.506125415831773</v>
      </c>
      <c r="I40" s="264">
        <v>3.3300512076266982</v>
      </c>
      <c r="J40" s="264">
        <v>1.8174945448723581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0.27258248722149259</v>
      </c>
      <c r="C41" s="231">
        <v>0.50584623381097016</v>
      </c>
      <c r="D41" s="231">
        <v>0.35635948381153232</v>
      </c>
      <c r="E41" s="231">
        <v>0.41288134802754939</v>
      </c>
      <c r="F41" s="231">
        <v>0.32361450713560558</v>
      </c>
      <c r="G41" s="231">
        <v>0.51142361232163824</v>
      </c>
      <c r="H41" s="231">
        <v>0.41561654554725619</v>
      </c>
      <c r="I41" s="231">
        <v>0.27420152230563449</v>
      </c>
      <c r="J41" s="231">
        <v>8.8596456453854583E-2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1.054319075012139E-2</v>
      </c>
      <c r="C44" s="231">
        <v>0</v>
      </c>
      <c r="D44" s="231">
        <v>0</v>
      </c>
      <c r="E44" s="231">
        <v>0</v>
      </c>
      <c r="F44" s="231">
        <v>0</v>
      </c>
      <c r="G44" s="231">
        <v>2.0767607703337031E-2</v>
      </c>
      <c r="H44" s="231">
        <v>2.0064064004955431E-2</v>
      </c>
      <c r="I44" s="231">
        <v>1.0697997962259559E-2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6.7561371106237431E-2</v>
      </c>
      <c r="C45" s="231">
        <v>1.9516174018273921E-2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1.751406443333511</v>
      </c>
      <c r="C47" s="231">
        <v>1.6578024213120599</v>
      </c>
      <c r="D47" s="231">
        <v>1.636998831951251</v>
      </c>
      <c r="E47" s="231">
        <v>2.062253829053295</v>
      </c>
      <c r="F47" s="231">
        <v>1.7575042618319709</v>
      </c>
      <c r="G47" s="231">
        <v>1.6924043634277479</v>
      </c>
      <c r="H47" s="231">
        <v>1.7265342523173799</v>
      </c>
      <c r="I47" s="231">
        <v>1.858256609056375</v>
      </c>
      <c r="J47" s="231">
        <v>1.268585559151548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1.7951400873329351</v>
      </c>
      <c r="C48" s="231">
        <v>1.697653502410281</v>
      </c>
      <c r="D48" s="231">
        <v>1.636964398770369</v>
      </c>
      <c r="E48" s="231">
        <v>1.883370005069672</v>
      </c>
      <c r="F48" s="231">
        <v>1.672564172280057</v>
      </c>
      <c r="G48" s="231">
        <v>1.3515618135078591</v>
      </c>
      <c r="H48" s="231">
        <v>1.3322624244331931</v>
      </c>
      <c r="I48" s="231">
        <v>1.1417060079902239</v>
      </c>
      <c r="J48" s="231">
        <v>0.45267650291051981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9.6477921380822701E-3</v>
      </c>
      <c r="C49" s="231">
        <v>2.1236641874149639E-2</v>
      </c>
      <c r="D49" s="231">
        <v>1.521926730054245E-2</v>
      </c>
      <c r="E49" s="231">
        <v>1.811480561209897E-2</v>
      </c>
      <c r="F49" s="231">
        <v>1.440689764220107E-2</v>
      </c>
      <c r="G49" s="231">
        <v>1.4625178889944669E-2</v>
      </c>
      <c r="H49" s="231">
        <v>8.1462932198925007E-3</v>
      </c>
      <c r="I49" s="231">
        <v>1.0706460831485539E-2</v>
      </c>
      <c r="J49" s="231">
        <v>7.6360263564352769E-3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0.2196270148750234</v>
      </c>
      <c r="C50" s="231">
        <v>6.253161449303421E-2</v>
      </c>
      <c r="D50" s="231">
        <v>0</v>
      </c>
      <c r="E50" s="231">
        <v>0</v>
      </c>
      <c r="F50" s="231">
        <v>0</v>
      </c>
      <c r="G50" s="231">
        <v>0</v>
      </c>
      <c r="H50" s="231">
        <v>3.5018363090956349E-3</v>
      </c>
      <c r="I50" s="231">
        <v>3.4482609480719947E-2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3.1034121376110981</v>
      </c>
      <c r="C51" s="265">
        <v>3.1047655989499172</v>
      </c>
      <c r="D51" s="265">
        <v>2.6691264959541079</v>
      </c>
      <c r="E51" s="265">
        <v>3.0375123610693602</v>
      </c>
      <c r="F51" s="265">
        <v>2.7076180533344321</v>
      </c>
      <c r="G51" s="265">
        <v>2.5255319860405678</v>
      </c>
      <c r="H51" s="265">
        <v>2.4666725921251209</v>
      </c>
      <c r="I51" s="265">
        <v>2.0835114527667118</v>
      </c>
      <c r="J51" s="265">
        <v>1.0162598918282559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45.992420514886497</v>
      </c>
      <c r="C54" s="225">
        <v>58.188530895510581</v>
      </c>
      <c r="D54" s="225">
        <v>52.396120126247382</v>
      </c>
      <c r="E54" s="225">
        <v>65.841878477673589</v>
      </c>
      <c r="F54" s="225">
        <v>68.289270687106651</v>
      </c>
      <c r="G54" s="225">
        <v>62.844563285924217</v>
      </c>
      <c r="H54" s="225">
        <v>80.603342946134717</v>
      </c>
      <c r="I54" s="225">
        <v>78.967026121724487</v>
      </c>
      <c r="J54" s="225">
        <v>95.379842036158294</v>
      </c>
      <c r="K54" s="225">
        <v>91.945489801796185</v>
      </c>
      <c r="L54" s="225">
        <v>62.464392462397477</v>
      </c>
      <c r="M54" s="225">
        <v>66.507796426916215</v>
      </c>
      <c r="N54" s="225">
        <v>54.104791522535301</v>
      </c>
      <c r="O54" s="225">
        <v>48.180026717427538</v>
      </c>
      <c r="P54" s="225">
        <v>54.267114501468122</v>
      </c>
      <c r="Q54" s="225">
        <v>53.492366393751567</v>
      </c>
      <c r="R54" s="225">
        <v>53.909454644667541</v>
      </c>
      <c r="S54" s="225">
        <v>57.744004681382769</v>
      </c>
      <c r="T54" s="225">
        <v>61.109964176013357</v>
      </c>
      <c r="U54" s="225">
        <v>56.164065919260842</v>
      </c>
      <c r="V54" s="225">
        <v>51.159253185763333</v>
      </c>
      <c r="W54" s="225">
        <v>54.972718797404077</v>
      </c>
      <c r="DA54" s="89" t="s">
        <v>302</v>
      </c>
    </row>
    <row r="55" spans="1:105" ht="12" customHeight="1" x14ac:dyDescent="0.25">
      <c r="A55" s="55" t="s">
        <v>92</v>
      </c>
      <c r="B55" s="261">
        <v>0.1220205198093971</v>
      </c>
      <c r="C55" s="261">
        <v>0.151342439882857</v>
      </c>
      <c r="D55" s="261">
        <v>0.1354074647338441</v>
      </c>
      <c r="E55" s="261">
        <v>0.16962217859735679</v>
      </c>
      <c r="F55" s="261">
        <v>0.1747682861820736</v>
      </c>
      <c r="G55" s="261">
        <v>0.16195894163300209</v>
      </c>
      <c r="H55" s="261">
        <v>0.20554773414598751</v>
      </c>
      <c r="I55" s="261">
        <v>0.19892507476826679</v>
      </c>
      <c r="J55" s="261">
        <v>0.23077204120571171</v>
      </c>
      <c r="K55" s="261">
        <v>0.20642687102796919</v>
      </c>
      <c r="L55" s="261">
        <v>0.14945204108304391</v>
      </c>
      <c r="M55" s="261">
        <v>0.15644637561106431</v>
      </c>
      <c r="N55" s="261">
        <v>0.12832035055978691</v>
      </c>
      <c r="O55" s="261">
        <v>0.1161638310954171</v>
      </c>
      <c r="P55" s="261">
        <v>0.12858339824392501</v>
      </c>
      <c r="Q55" s="261">
        <v>0.1268777778079799</v>
      </c>
      <c r="R55" s="261">
        <v>0.12906186594573221</v>
      </c>
      <c r="S55" s="261">
        <v>0.1394513738792908</v>
      </c>
      <c r="T55" s="261">
        <v>0.1459633492612159</v>
      </c>
      <c r="U55" s="261">
        <v>0.1335014695006099</v>
      </c>
      <c r="V55" s="261">
        <v>0.1192856085031432</v>
      </c>
      <c r="W55" s="261">
        <v>0.12806110406207261</v>
      </c>
      <c r="DA55" s="67" t="s">
        <v>303</v>
      </c>
    </row>
    <row r="56" spans="1:105" ht="12" customHeight="1" x14ac:dyDescent="0.25">
      <c r="A56" s="202" t="s">
        <v>93</v>
      </c>
      <c r="B56" s="226">
        <v>2.339691054302824E-2</v>
      </c>
      <c r="C56" s="226">
        <v>2.9019262766901751E-2</v>
      </c>
      <c r="D56" s="226">
        <v>2.596379972962562E-2</v>
      </c>
      <c r="E56" s="226">
        <v>3.252432414609565E-2</v>
      </c>
      <c r="F56" s="226">
        <v>3.351106817072768E-2</v>
      </c>
      <c r="G56" s="226">
        <v>3.1054931375067429E-2</v>
      </c>
      <c r="H56" s="226">
        <v>3.9412895106888862E-2</v>
      </c>
      <c r="I56" s="226">
        <v>3.8143028618371017E-2</v>
      </c>
      <c r="J56" s="226">
        <v>4.4249547636382419E-2</v>
      </c>
      <c r="K56" s="226">
        <v>3.95814658277392E-2</v>
      </c>
      <c r="L56" s="226">
        <v>2.8656786917110561E-2</v>
      </c>
      <c r="M56" s="226">
        <v>2.9997920519194299E-2</v>
      </c>
      <c r="N56" s="226">
        <v>2.4604876028942659E-2</v>
      </c>
      <c r="O56" s="226">
        <v>2.2273915639110461E-2</v>
      </c>
      <c r="P56" s="226">
        <v>2.4655314292473609E-2</v>
      </c>
      <c r="Q56" s="226">
        <v>2.4328268900251859E-2</v>
      </c>
      <c r="R56" s="226">
        <v>2.4747058419071329E-2</v>
      </c>
      <c r="S56" s="226">
        <v>2.6739201937942259E-2</v>
      </c>
      <c r="T56" s="226">
        <v>2.798784524570145E-2</v>
      </c>
      <c r="U56" s="226">
        <v>2.559833333071929E-2</v>
      </c>
      <c r="V56" s="226">
        <v>2.2872503047670141E-2</v>
      </c>
      <c r="W56" s="226">
        <v>2.4555166626580759E-2</v>
      </c>
      <c r="DA56" s="174" t="s">
        <v>304</v>
      </c>
    </row>
    <row r="57" spans="1:105" ht="12" customHeight="1" x14ac:dyDescent="0.25">
      <c r="A57" s="202" t="s">
        <v>94</v>
      </c>
      <c r="B57" s="226">
        <v>3.2366254829401391</v>
      </c>
      <c r="C57" s="226">
        <v>4.0143969091456642</v>
      </c>
      <c r="D57" s="226">
        <v>3.591717619482933</v>
      </c>
      <c r="E57" s="226">
        <v>4.4992716518303872</v>
      </c>
      <c r="F57" s="226">
        <v>4.6357734711363836</v>
      </c>
      <c r="G57" s="226">
        <v>4.296002332216089</v>
      </c>
      <c r="H57" s="226">
        <v>5.4522061972585796</v>
      </c>
      <c r="I57" s="226">
        <v>5.2765384641572446</v>
      </c>
      <c r="J57" s="226">
        <v>6.1212873907048886</v>
      </c>
      <c r="K57" s="226">
        <v>5.4755255278077319</v>
      </c>
      <c r="L57" s="226">
        <v>3.9642535976931992</v>
      </c>
      <c r="M57" s="226">
        <v>4.1497801091763558</v>
      </c>
      <c r="N57" s="226">
        <v>3.4037301041691932</v>
      </c>
      <c r="O57" s="226">
        <v>3.0812753175177541</v>
      </c>
      <c r="P57" s="226">
        <v>3.4107075112400671</v>
      </c>
      <c r="Q57" s="226">
        <v>3.36546549312847</v>
      </c>
      <c r="R57" s="226">
        <v>3.4233989893525361</v>
      </c>
      <c r="S57" s="226">
        <v>3.6989833434061952</v>
      </c>
      <c r="T57" s="226">
        <v>3.871715155222279</v>
      </c>
      <c r="U57" s="226">
        <v>3.5411606086466891</v>
      </c>
      <c r="V57" s="226">
        <v>3.1640812613515941</v>
      </c>
      <c r="W57" s="226">
        <v>3.39685352454</v>
      </c>
      <c r="DA57" s="174" t="s">
        <v>305</v>
      </c>
    </row>
    <row r="58" spans="1:105" ht="12" customHeight="1" x14ac:dyDescent="0.25">
      <c r="A58" s="202" t="s">
        <v>95</v>
      </c>
      <c r="B58" s="226">
        <v>5.5805247913568362E-2</v>
      </c>
      <c r="C58" s="226">
        <v>6.9215426968347774E-2</v>
      </c>
      <c r="D58" s="226">
        <v>6.1927675366598413E-2</v>
      </c>
      <c r="E58" s="226">
        <v>7.7575540106296789E-2</v>
      </c>
      <c r="F58" s="226">
        <v>7.9929077117969982E-2</v>
      </c>
      <c r="G58" s="226">
        <v>7.4070811235413092E-2</v>
      </c>
      <c r="H58" s="226">
        <v>9.4005846557668027E-2</v>
      </c>
      <c r="I58" s="226">
        <v>9.0977018709711602E-2</v>
      </c>
      <c r="J58" s="226">
        <v>0.1055420104021977</v>
      </c>
      <c r="K58" s="226">
        <v>9.4407913781489022E-2</v>
      </c>
      <c r="L58" s="226">
        <v>6.8350866041678435E-2</v>
      </c>
      <c r="M58" s="226">
        <v>7.154967697066246E-2</v>
      </c>
      <c r="N58" s="226">
        <v>5.8686432302785752E-2</v>
      </c>
      <c r="O58" s="226">
        <v>5.3126731495618508E-2</v>
      </c>
      <c r="P58" s="226">
        <v>5.8806735357135528E-2</v>
      </c>
      <c r="Q58" s="226">
        <v>5.8026681547964407E-2</v>
      </c>
      <c r="R58" s="226">
        <v>5.9025559279207773E-2</v>
      </c>
      <c r="S58" s="226">
        <v>6.3777129480989278E-2</v>
      </c>
      <c r="T58" s="226">
        <v>6.6755336762543541E-2</v>
      </c>
      <c r="U58" s="226">
        <v>6.105598151806494E-2</v>
      </c>
      <c r="V58" s="226">
        <v>5.4554454983776542E-2</v>
      </c>
      <c r="W58" s="226">
        <v>5.8567867694978279E-2</v>
      </c>
      <c r="DA58" s="174" t="s">
        <v>306</v>
      </c>
    </row>
    <row r="59" spans="1:105" ht="12" customHeight="1" x14ac:dyDescent="0.25">
      <c r="A59" s="56" t="s">
        <v>96</v>
      </c>
      <c r="B59" s="262">
        <v>0.1355961308326184</v>
      </c>
      <c r="C59" s="262">
        <v>0.17381051276619561</v>
      </c>
      <c r="D59" s="262">
        <v>0.1574189796717573</v>
      </c>
      <c r="E59" s="262">
        <v>0.19903442485939091</v>
      </c>
      <c r="F59" s="262">
        <v>0.2074018616372387</v>
      </c>
      <c r="G59" s="262">
        <v>0.1907435889693975</v>
      </c>
      <c r="H59" s="262">
        <v>0.24745595654904651</v>
      </c>
      <c r="I59" s="262">
        <v>0.2465400778719217</v>
      </c>
      <c r="J59" s="262">
        <v>0.31271177039567499</v>
      </c>
      <c r="K59" s="262">
        <v>0.32134125817191561</v>
      </c>
      <c r="L59" s="262">
        <v>0.20594481808635459</v>
      </c>
      <c r="M59" s="262">
        <v>0.22264589695043249</v>
      </c>
      <c r="N59" s="262">
        <v>0.1798207760147354</v>
      </c>
      <c r="O59" s="262">
        <v>0.15779581102269219</v>
      </c>
      <c r="P59" s="262">
        <v>0.1805140269350741</v>
      </c>
      <c r="Q59" s="262">
        <v>0.17777285949493571</v>
      </c>
      <c r="R59" s="262">
        <v>0.17763811869900981</v>
      </c>
      <c r="S59" s="262">
        <v>0.1887015672459976</v>
      </c>
      <c r="T59" s="262">
        <v>0.2016909513753028</v>
      </c>
      <c r="U59" s="262">
        <v>0.18610790652257181</v>
      </c>
      <c r="V59" s="262">
        <v>0.1722489417747014</v>
      </c>
      <c r="W59" s="262">
        <v>0.18512767583798409</v>
      </c>
      <c r="DA59" s="68" t="s">
        <v>307</v>
      </c>
    </row>
    <row r="60" spans="1:105" ht="12" customHeight="1" x14ac:dyDescent="0.25">
      <c r="A60" s="37" t="s">
        <v>160</v>
      </c>
      <c r="B60" s="228">
        <v>5.1774130355088696E-4</v>
      </c>
      <c r="C60" s="228">
        <v>0</v>
      </c>
      <c r="D60" s="228">
        <v>0</v>
      </c>
      <c r="E60" s="228">
        <v>0</v>
      </c>
      <c r="F60" s="228">
        <v>0</v>
      </c>
      <c r="G60" s="228">
        <v>1.5220022122096519E-3</v>
      </c>
      <c r="H60" s="228">
        <v>1.864608109780935E-3</v>
      </c>
      <c r="I60" s="228">
        <v>9.7192559041583699E-4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2.5015166511797382E-4</v>
      </c>
      <c r="T60" s="228">
        <v>2.0395023386559179E-4</v>
      </c>
      <c r="U60" s="228">
        <v>1.097619389398205E-4</v>
      </c>
      <c r="V60" s="228">
        <v>1.2208624071018029E-4</v>
      </c>
      <c r="W60" s="228">
        <v>2.8525021351675551E-4</v>
      </c>
      <c r="DA60" s="69" t="s">
        <v>308</v>
      </c>
    </row>
    <row r="61" spans="1:105" ht="12" customHeight="1" x14ac:dyDescent="0.25">
      <c r="A61" s="37" t="s">
        <v>162</v>
      </c>
      <c r="B61" s="228">
        <v>9.0007646200988181E-2</v>
      </c>
      <c r="C61" s="228">
        <v>0.112412943207361</v>
      </c>
      <c r="D61" s="228">
        <v>0.1053751562472324</v>
      </c>
      <c r="E61" s="228">
        <v>0.1369936078998838</v>
      </c>
      <c r="F61" s="228">
        <v>0.1397151449734868</v>
      </c>
      <c r="G61" s="228">
        <v>0.12980297944146621</v>
      </c>
      <c r="H61" s="228">
        <v>0.16791735141218789</v>
      </c>
      <c r="I61" s="228">
        <v>0.17668020923686739</v>
      </c>
      <c r="J61" s="228">
        <v>0.23502699455090631</v>
      </c>
      <c r="K61" s="228">
        <v>0.24419383983649881</v>
      </c>
      <c r="L61" s="228">
        <v>0.13309597979425181</v>
      </c>
      <c r="M61" s="228">
        <v>0.15178183360208591</v>
      </c>
      <c r="N61" s="228">
        <v>0.1196538884833161</v>
      </c>
      <c r="O61" s="228">
        <v>9.9245131446854817E-2</v>
      </c>
      <c r="P61" s="228">
        <v>0.12046963795020781</v>
      </c>
      <c r="Q61" s="228">
        <v>0.1182623040461083</v>
      </c>
      <c r="R61" s="228">
        <v>0.11455365023824091</v>
      </c>
      <c r="S61" s="228">
        <v>0.1174353644389485</v>
      </c>
      <c r="T61" s="228">
        <v>0.1307506976482877</v>
      </c>
      <c r="U61" s="228">
        <v>0.1225794669185714</v>
      </c>
      <c r="V61" s="228">
        <v>0.11969716998362349</v>
      </c>
      <c r="W61" s="228">
        <v>0.12867196447269361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4.5070743328079359E-2</v>
      </c>
      <c r="C64" s="228">
        <v>6.139756955883463E-2</v>
      </c>
      <c r="D64" s="228">
        <v>5.2043823424524932E-2</v>
      </c>
      <c r="E64" s="228">
        <v>6.2040816959507028E-2</v>
      </c>
      <c r="F64" s="228">
        <v>6.7686716663751964E-2</v>
      </c>
      <c r="G64" s="228">
        <v>5.9418607315721593E-2</v>
      </c>
      <c r="H64" s="228">
        <v>7.7673997027077571E-2</v>
      </c>
      <c r="I64" s="228">
        <v>6.8887943044638467E-2</v>
      </c>
      <c r="J64" s="228">
        <v>7.7684775844768655E-2</v>
      </c>
      <c r="K64" s="228">
        <v>7.7147418335416787E-2</v>
      </c>
      <c r="L64" s="228">
        <v>7.2848838292102799E-2</v>
      </c>
      <c r="M64" s="228">
        <v>7.0864063348346551E-2</v>
      </c>
      <c r="N64" s="228">
        <v>6.0166887531419362E-2</v>
      </c>
      <c r="O64" s="228">
        <v>5.8550679575837393E-2</v>
      </c>
      <c r="P64" s="228">
        <v>6.004438898486629E-2</v>
      </c>
      <c r="Q64" s="228">
        <v>5.9510555448827433E-2</v>
      </c>
      <c r="R64" s="228">
        <v>6.3084468460768858E-2</v>
      </c>
      <c r="S64" s="228">
        <v>7.1016051141931102E-2</v>
      </c>
      <c r="T64" s="228">
        <v>7.0736303493149494E-2</v>
      </c>
      <c r="U64" s="228">
        <v>6.3418677665060555E-2</v>
      </c>
      <c r="V64" s="228">
        <v>5.2429685550367783E-2</v>
      </c>
      <c r="W64" s="228">
        <v>5.6170461151773848E-2</v>
      </c>
      <c r="DA64" s="69" t="s">
        <v>312</v>
      </c>
    </row>
    <row r="65" spans="1:105" ht="12" customHeight="1" x14ac:dyDescent="0.25">
      <c r="A65" s="57" t="s">
        <v>222</v>
      </c>
      <c r="B65" s="263">
        <v>5.6827420997947291</v>
      </c>
      <c r="C65" s="263">
        <v>7.595127678368188</v>
      </c>
      <c r="D65" s="263">
        <v>6.9397501506354304</v>
      </c>
      <c r="E65" s="263">
        <v>8.7379735567085142</v>
      </c>
      <c r="F65" s="263">
        <v>9.2001486285475664</v>
      </c>
      <c r="G65" s="263">
        <v>8.2869404893302487</v>
      </c>
      <c r="H65" s="263">
        <v>10.82718629113088</v>
      </c>
      <c r="I65" s="263">
        <v>10.76362604326105</v>
      </c>
      <c r="J65" s="263">
        <v>13.73832295601254</v>
      </c>
      <c r="K65" s="263">
        <v>14.813386207800271</v>
      </c>
      <c r="L65" s="263">
        <v>9.2523794721037564</v>
      </c>
      <c r="M65" s="263">
        <v>10.10158427620382</v>
      </c>
      <c r="N65" s="263">
        <v>8.1225701161258996</v>
      </c>
      <c r="O65" s="263">
        <v>7.0509494665828054</v>
      </c>
      <c r="P65" s="263">
        <v>8.1582879088527509</v>
      </c>
      <c r="Q65" s="263">
        <v>8.0297044830789517</v>
      </c>
      <c r="R65" s="263">
        <v>7.9774286573312514</v>
      </c>
      <c r="S65" s="263">
        <v>8.4208973508623348</v>
      </c>
      <c r="T65" s="263">
        <v>9.0705797900468035</v>
      </c>
      <c r="U65" s="263">
        <v>8.3955438582404351</v>
      </c>
      <c r="V65" s="263">
        <v>7.8475544217411164</v>
      </c>
      <c r="W65" s="263">
        <v>8.4366288972146961</v>
      </c>
      <c r="DA65" s="70" t="s">
        <v>313</v>
      </c>
    </row>
    <row r="66" spans="1:105" ht="12" customHeight="1" x14ac:dyDescent="0.25">
      <c r="A66" s="18" t="s">
        <v>30</v>
      </c>
      <c r="B66" s="232">
        <v>0.41345106587924052</v>
      </c>
      <c r="C66" s="232">
        <v>1.0250220732258539</v>
      </c>
      <c r="D66" s="232">
        <v>0.70616172874222016</v>
      </c>
      <c r="E66" s="232">
        <v>0.85702060258590651</v>
      </c>
      <c r="F66" s="232">
        <v>0.82199768485942237</v>
      </c>
      <c r="G66" s="232">
        <v>1.2295261324762721</v>
      </c>
      <c r="H66" s="232">
        <v>1.336447858021772</v>
      </c>
      <c r="I66" s="232">
        <v>0.92829837442076801</v>
      </c>
      <c r="J66" s="232">
        <v>0.68832887341180282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1.417804785475661E-2</v>
      </c>
      <c r="T66" s="232">
        <v>5.483202176340146E-3</v>
      </c>
      <c r="U66" s="232">
        <v>5.1510527425291273E-3</v>
      </c>
      <c r="V66" s="232">
        <v>2.6771146282698948E-3</v>
      </c>
      <c r="W66" s="232">
        <v>3.2238496598233448E-3</v>
      </c>
      <c r="DA66" s="71" t="s">
        <v>314</v>
      </c>
    </row>
    <row r="67" spans="1:105" ht="12" customHeight="1" x14ac:dyDescent="0.25">
      <c r="A67" s="18" t="s">
        <v>70</v>
      </c>
      <c r="B67" s="232">
        <v>0.1027066161621452</v>
      </c>
      <c r="C67" s="232">
        <v>3.9635393949434598E-2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2.6366364683001011</v>
      </c>
      <c r="C68" s="232">
        <v>3.3341459907576532</v>
      </c>
      <c r="D68" s="232">
        <v>3.2195959379579171</v>
      </c>
      <c r="E68" s="232">
        <v>4.2485943058191928</v>
      </c>
      <c r="F68" s="232">
        <v>4.4307387631846922</v>
      </c>
      <c r="G68" s="232">
        <v>4.038297130033456</v>
      </c>
      <c r="H68" s="232">
        <v>5.5102529437251171</v>
      </c>
      <c r="I68" s="232">
        <v>6.2439664397327892</v>
      </c>
      <c r="J68" s="232">
        <v>9.7822001464269075</v>
      </c>
      <c r="K68" s="232">
        <v>14.813386207800271</v>
      </c>
      <c r="L68" s="232">
        <v>9.2523794721037564</v>
      </c>
      <c r="M68" s="232">
        <v>10.10158427620382</v>
      </c>
      <c r="N68" s="232">
        <v>8.1225701161258996</v>
      </c>
      <c r="O68" s="232">
        <v>7.0509494665828054</v>
      </c>
      <c r="P68" s="232">
        <v>8.1582879088527509</v>
      </c>
      <c r="Q68" s="232">
        <v>8.0297044830789517</v>
      </c>
      <c r="R68" s="232">
        <v>7.9774286573312514</v>
      </c>
      <c r="S68" s="232">
        <v>8.4067193030075789</v>
      </c>
      <c r="T68" s="232">
        <v>9.0650965878704639</v>
      </c>
      <c r="U68" s="232">
        <v>8.3903928054979069</v>
      </c>
      <c r="V68" s="232">
        <v>7.8448773071128466</v>
      </c>
      <c r="W68" s="232">
        <v>8.4334050475548725</v>
      </c>
      <c r="DA68" s="71" t="s">
        <v>316</v>
      </c>
    </row>
    <row r="69" spans="1:105" ht="12" customHeight="1" x14ac:dyDescent="0.25">
      <c r="A69" s="18" t="s">
        <v>36</v>
      </c>
      <c r="B69" s="232">
        <v>2.5299479494532422</v>
      </c>
      <c r="C69" s="232">
        <v>3.1963242204352471</v>
      </c>
      <c r="D69" s="232">
        <v>3.0139924839352932</v>
      </c>
      <c r="E69" s="232">
        <v>3.632358648303414</v>
      </c>
      <c r="F69" s="232">
        <v>3.9474121805034521</v>
      </c>
      <c r="G69" s="232">
        <v>3.0191172268205202</v>
      </c>
      <c r="H69" s="232">
        <v>3.9804854893839909</v>
      </c>
      <c r="I69" s="232">
        <v>3.5913612291074948</v>
      </c>
      <c r="J69" s="232">
        <v>3.267793936173824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24.008871929515109</v>
      </c>
      <c r="C71" s="263">
        <v>29.778280426306019</v>
      </c>
      <c r="D71" s="263">
        <v>26.642899769427391</v>
      </c>
      <c r="E71" s="263">
        <v>33.375018961652152</v>
      </c>
      <c r="F71" s="263">
        <v>34.38757191692531</v>
      </c>
      <c r="G71" s="263">
        <v>31.867193268644829</v>
      </c>
      <c r="H71" s="263">
        <v>40.443764968562121</v>
      </c>
      <c r="I71" s="263">
        <v>39.140684297533433</v>
      </c>
      <c r="J71" s="263">
        <v>45.406923285324552</v>
      </c>
      <c r="K71" s="263">
        <v>40.616744766066553</v>
      </c>
      <c r="L71" s="263">
        <v>29.406323785313859</v>
      </c>
      <c r="M71" s="263">
        <v>30.782535607536349</v>
      </c>
      <c r="N71" s="263">
        <v>25.248432537026002</v>
      </c>
      <c r="O71" s="263">
        <v>22.856504364743021</v>
      </c>
      <c r="P71" s="263">
        <v>25.30019004608835</v>
      </c>
      <c r="Q71" s="263">
        <v>24.964590569287768</v>
      </c>
      <c r="R71" s="263">
        <v>25.394333799885199</v>
      </c>
      <c r="S71" s="263">
        <v>27.438583125958608</v>
      </c>
      <c r="T71" s="263">
        <v>28.719885510156079</v>
      </c>
      <c r="U71" s="263">
        <v>26.267874359566289</v>
      </c>
      <c r="V71" s="263">
        <v>23.47074821562666</v>
      </c>
      <c r="W71" s="263">
        <v>25.197422952969831</v>
      </c>
      <c r="DA71" s="70" t="s">
        <v>318</v>
      </c>
    </row>
    <row r="72" spans="1:105" ht="12" customHeight="1" x14ac:dyDescent="0.25">
      <c r="A72" s="57" t="s">
        <v>181</v>
      </c>
      <c r="B72" s="263">
        <v>6.8621450258490659</v>
      </c>
      <c r="C72" s="263">
        <v>8.8118685065158218</v>
      </c>
      <c r="D72" s="263">
        <v>7.9863750124972457</v>
      </c>
      <c r="E72" s="263">
        <v>10.09837179283768</v>
      </c>
      <c r="F72" s="263">
        <v>10.522335140100781</v>
      </c>
      <c r="G72" s="263">
        <v>9.6796250207766565</v>
      </c>
      <c r="H72" s="263">
        <v>12.55734748238519</v>
      </c>
      <c r="I72" s="263">
        <v>12.51137173308916</v>
      </c>
      <c r="J72" s="263">
        <v>15.869735289139239</v>
      </c>
      <c r="K72" s="263">
        <v>16.308177472126459</v>
      </c>
      <c r="L72" s="263">
        <v>10.44734869829483</v>
      </c>
      <c r="M72" s="263">
        <v>11.296066197757071</v>
      </c>
      <c r="N72" s="263">
        <v>9.1227553528216188</v>
      </c>
      <c r="O72" s="263">
        <v>8.0042875246814749</v>
      </c>
      <c r="P72" s="263">
        <v>9.1579926397380813</v>
      </c>
      <c r="Q72" s="263">
        <v>9.0188539968776702</v>
      </c>
      <c r="R72" s="263">
        <v>9.0113347731995201</v>
      </c>
      <c r="S72" s="263">
        <v>9.5821571162673784</v>
      </c>
      <c r="T72" s="263">
        <v>10.24047032037838</v>
      </c>
      <c r="U72" s="263">
        <v>9.4500960940933165</v>
      </c>
      <c r="V72" s="263">
        <v>8.7479178415159797</v>
      </c>
      <c r="W72" s="263">
        <v>9.4019496212710685</v>
      </c>
      <c r="DA72" s="70" t="s">
        <v>319</v>
      </c>
    </row>
    <row r="73" spans="1:105" ht="12" customHeight="1" x14ac:dyDescent="0.25">
      <c r="A73" s="60" t="s">
        <v>183</v>
      </c>
      <c r="B73" s="264">
        <v>4.6445282389163367</v>
      </c>
      <c r="C73" s="264">
        <v>5.7303446302080756</v>
      </c>
      <c r="D73" s="264">
        <v>5.3526026846605266</v>
      </c>
      <c r="E73" s="264">
        <v>6.9586834272951137</v>
      </c>
      <c r="F73" s="264">
        <v>7.0969257527669019</v>
      </c>
      <c r="G73" s="264">
        <v>6.6726383428340492</v>
      </c>
      <c r="H73" s="264">
        <v>8.6265136100608686</v>
      </c>
      <c r="I73" s="264">
        <v>9.025172100280054</v>
      </c>
      <c r="J73" s="264">
        <v>11.93835593514402</v>
      </c>
      <c r="K73" s="264">
        <v>12.403992072094651</v>
      </c>
      <c r="L73" s="264">
        <v>6.7607007584669274</v>
      </c>
      <c r="M73" s="264">
        <v>7.7098614033377553</v>
      </c>
      <c r="N73" s="264">
        <v>6.0779005937909556</v>
      </c>
      <c r="O73" s="264">
        <v>5.0412239083714168</v>
      </c>
      <c r="P73" s="264">
        <v>6.1193371424234524</v>
      </c>
      <c r="Q73" s="264">
        <v>6.0072141164484778</v>
      </c>
      <c r="R73" s="264">
        <v>5.8188305255203376</v>
      </c>
      <c r="S73" s="264">
        <v>6.0004231130712444</v>
      </c>
      <c r="T73" s="264">
        <v>6.6702427352695706</v>
      </c>
      <c r="U73" s="264">
        <v>6.2497669739454782</v>
      </c>
      <c r="V73" s="264">
        <v>6.1022836925177568</v>
      </c>
      <c r="W73" s="264">
        <v>6.5672959725829188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4.2427033560118128E-2</v>
      </c>
      <c r="T74" s="232">
        <v>3.573368778919167E-2</v>
      </c>
      <c r="U74" s="232">
        <v>3.5195751805130043E-2</v>
      </c>
      <c r="V74" s="232">
        <v>3.3414873171497772E-2</v>
      </c>
      <c r="W74" s="232">
        <v>3.4802805443173643E-2</v>
      </c>
      <c r="DA74" s="71" t="s">
        <v>321</v>
      </c>
    </row>
    <row r="75" spans="1:105" ht="12" customHeight="1" x14ac:dyDescent="0.25">
      <c r="A75" s="59" t="s">
        <v>160</v>
      </c>
      <c r="B75" s="232">
        <v>2.619679067970385E-2</v>
      </c>
      <c r="C75" s="232">
        <v>0</v>
      </c>
      <c r="D75" s="232">
        <v>0</v>
      </c>
      <c r="E75" s="232">
        <v>0</v>
      </c>
      <c r="F75" s="232">
        <v>0</v>
      </c>
      <c r="G75" s="232">
        <v>7.9207775526347279E-2</v>
      </c>
      <c r="H75" s="232">
        <v>9.7037612310507532E-2</v>
      </c>
      <c r="I75" s="232">
        <v>5.0580783244857583E-2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1.297429312930793E-2</v>
      </c>
      <c r="T75" s="232">
        <v>1.0585740546547019E-2</v>
      </c>
      <c r="U75" s="232">
        <v>5.6960360396209513E-3</v>
      </c>
      <c r="V75" s="232">
        <v>6.3352353481182832E-3</v>
      </c>
      <c r="W75" s="232">
        <v>1.4803400484389309E-2</v>
      </c>
      <c r="DA75" s="71" t="s">
        <v>322</v>
      </c>
    </row>
    <row r="76" spans="1:105" ht="12" customHeight="1" x14ac:dyDescent="0.25">
      <c r="A76" s="59" t="s">
        <v>70</v>
      </c>
      <c r="B76" s="232">
        <v>0.1731558190188211</v>
      </c>
      <c r="C76" s="232">
        <v>6.7320445810107918E-2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4.445175629217812</v>
      </c>
      <c r="C77" s="232">
        <v>5.663024184397969</v>
      </c>
      <c r="D77" s="232">
        <v>5.3526026846605266</v>
      </c>
      <c r="E77" s="232">
        <v>6.9586834272951137</v>
      </c>
      <c r="F77" s="232">
        <v>7.0969257527669019</v>
      </c>
      <c r="G77" s="232">
        <v>6.5934305673077018</v>
      </c>
      <c r="H77" s="232">
        <v>8.5294759977503602</v>
      </c>
      <c r="I77" s="232">
        <v>8.9745913170351965</v>
      </c>
      <c r="J77" s="232">
        <v>11.93835593514402</v>
      </c>
      <c r="K77" s="232">
        <v>12.403992072094651</v>
      </c>
      <c r="L77" s="232">
        <v>6.7607007584669274</v>
      </c>
      <c r="M77" s="232">
        <v>7.7098614033377553</v>
      </c>
      <c r="N77" s="232">
        <v>6.0779005937909556</v>
      </c>
      <c r="O77" s="232">
        <v>5.0412239083714168</v>
      </c>
      <c r="P77" s="232">
        <v>6.1193371424234524</v>
      </c>
      <c r="Q77" s="232">
        <v>6.0072141164484778</v>
      </c>
      <c r="R77" s="232">
        <v>5.8188305255203376</v>
      </c>
      <c r="S77" s="232">
        <v>5.9450217863818171</v>
      </c>
      <c r="T77" s="232">
        <v>6.6239233069338317</v>
      </c>
      <c r="U77" s="232">
        <v>6.2088751861007276</v>
      </c>
      <c r="V77" s="232">
        <v>6.0625335839981407</v>
      </c>
      <c r="W77" s="232">
        <v>6.5176897666553559</v>
      </c>
      <c r="DA77" s="71" t="s">
        <v>324</v>
      </c>
    </row>
    <row r="78" spans="1:105" ht="12" customHeight="1" x14ac:dyDescent="0.25">
      <c r="A78" s="60" t="s">
        <v>189</v>
      </c>
      <c r="B78" s="264">
        <v>2.2176167869327288</v>
      </c>
      <c r="C78" s="264">
        <v>3.0815238763077462</v>
      </c>
      <c r="D78" s="264">
        <v>2.6337723278367191</v>
      </c>
      <c r="E78" s="264">
        <v>3.1396883655425638</v>
      </c>
      <c r="F78" s="264">
        <v>3.4254093873338749</v>
      </c>
      <c r="G78" s="264">
        <v>3.0069866779426069</v>
      </c>
      <c r="H78" s="264">
        <v>3.9308338723243201</v>
      </c>
      <c r="I78" s="264">
        <v>3.4861996328091052</v>
      </c>
      <c r="J78" s="264">
        <v>3.931379353995216</v>
      </c>
      <c r="K78" s="264">
        <v>3.9041854000318108</v>
      </c>
      <c r="L78" s="264">
        <v>3.686647939827906</v>
      </c>
      <c r="M78" s="264">
        <v>3.5862047944193098</v>
      </c>
      <c r="N78" s="264">
        <v>3.044854759030664</v>
      </c>
      <c r="O78" s="264">
        <v>2.963063616310059</v>
      </c>
      <c r="P78" s="264">
        <v>3.0386554973146289</v>
      </c>
      <c r="Q78" s="264">
        <v>3.011639880429192</v>
      </c>
      <c r="R78" s="264">
        <v>3.1925042476791829</v>
      </c>
      <c r="S78" s="264">
        <v>3.5817340031961362</v>
      </c>
      <c r="T78" s="264">
        <v>3.5702275851088112</v>
      </c>
      <c r="U78" s="264">
        <v>3.2003291201478379</v>
      </c>
      <c r="V78" s="264">
        <v>2.6456341489982229</v>
      </c>
      <c r="W78" s="264">
        <v>2.8346536486881488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5.8652171676888454</v>
      </c>
      <c r="C79" s="263">
        <f t="shared" si="1"/>
        <v>7.5654697327905822</v>
      </c>
      <c r="D79" s="263">
        <f t="shared" si="1"/>
        <v>6.8546596547025551</v>
      </c>
      <c r="E79" s="263">
        <f t="shared" si="1"/>
        <v>8.6524860469357154</v>
      </c>
      <c r="F79" s="263">
        <f t="shared" si="1"/>
        <v>9.0478312372886105</v>
      </c>
      <c r="G79" s="263">
        <f t="shared" si="1"/>
        <v>8.2569739017435158</v>
      </c>
      <c r="H79" s="263">
        <f t="shared" si="1"/>
        <v>10.736415574438345</v>
      </c>
      <c r="I79" s="263">
        <f t="shared" si="1"/>
        <v>10.70022038371533</v>
      </c>
      <c r="J79" s="263">
        <f t="shared" si="1"/>
        <v>13.550297745337121</v>
      </c>
      <c r="K79" s="263">
        <f t="shared" si="1"/>
        <v>14.06989831918605</v>
      </c>
      <c r="L79" s="263">
        <f t="shared" si="1"/>
        <v>8.9416823968636585</v>
      </c>
      <c r="M79" s="263">
        <f t="shared" si="1"/>
        <v>9.6971903661912648</v>
      </c>
      <c r="N79" s="263">
        <f t="shared" si="1"/>
        <v>7.8158709774863437</v>
      </c>
      <c r="O79" s="263">
        <f t="shared" si="1"/>
        <v>6.8376497546496422</v>
      </c>
      <c r="P79" s="263">
        <f t="shared" si="1"/>
        <v>7.8473769207202668</v>
      </c>
      <c r="Q79" s="263">
        <f t="shared" si="1"/>
        <v>7.7267462636275788</v>
      </c>
      <c r="R79" s="263">
        <f t="shared" si="1"/>
        <v>7.7124858225560082</v>
      </c>
      <c r="S79" s="263">
        <f t="shared" si="1"/>
        <v>8.1847144723440302</v>
      </c>
      <c r="T79" s="263">
        <f t="shared" si="1"/>
        <v>8.7649159175650517</v>
      </c>
      <c r="U79" s="263">
        <f t="shared" si="1"/>
        <v>8.10312730784214</v>
      </c>
      <c r="V79" s="263">
        <f t="shared" si="1"/>
        <v>7.5599899372186865</v>
      </c>
      <c r="W79" s="263">
        <f t="shared" si="1"/>
        <v>8.1435519871868749</v>
      </c>
      <c r="DA79" s="70"/>
    </row>
    <row r="80" spans="1:105" ht="12" customHeight="1" x14ac:dyDescent="0.25">
      <c r="A80" s="60" t="s">
        <v>192</v>
      </c>
      <c r="B80" s="264">
        <v>2.6990196178070009</v>
      </c>
      <c r="C80" s="264">
        <v>3.3511281529662429</v>
      </c>
      <c r="D80" s="264">
        <v>3.141325568461709</v>
      </c>
      <c r="E80" s="264">
        <v>4.0838992656110591</v>
      </c>
      <c r="F80" s="264">
        <v>4.1650306660216758</v>
      </c>
      <c r="G80" s="264">
        <v>3.9160256552410169</v>
      </c>
      <c r="H80" s="264">
        <v>5.0627123600312176</v>
      </c>
      <c r="I80" s="264">
        <v>5.2966763177893332</v>
      </c>
      <c r="J80" s="264">
        <v>7.0063602613245379</v>
      </c>
      <c r="K80" s="264">
        <v>7.2796319365778794</v>
      </c>
      <c r="L80" s="264">
        <v>3.9677075629306828</v>
      </c>
      <c r="M80" s="264">
        <v>4.5247492075225848</v>
      </c>
      <c r="N80" s="264">
        <v>3.5669870645470918</v>
      </c>
      <c r="O80" s="264">
        <v>2.958584167864867</v>
      </c>
      <c r="P80" s="264">
        <v>3.5913052696066812</v>
      </c>
      <c r="Q80" s="264">
        <v>3.5255027153991971</v>
      </c>
      <c r="R80" s="264">
        <v>3.4149445018114228</v>
      </c>
      <c r="S80" s="264">
        <v>3.5215172238913852</v>
      </c>
      <c r="T80" s="264">
        <v>3.9146197255022281</v>
      </c>
      <c r="U80" s="264">
        <v>3.6678516880106602</v>
      </c>
      <c r="V80" s="264">
        <v>3.5812969724519599</v>
      </c>
      <c r="W80" s="264">
        <v>3.854202519729661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2.4899499022844971E-2</v>
      </c>
      <c r="T81" s="232">
        <v>2.097132063048595E-2</v>
      </c>
      <c r="U81" s="232">
        <v>2.0655617754617519E-2</v>
      </c>
      <c r="V81" s="232">
        <v>1.9610458994340319E-2</v>
      </c>
      <c r="W81" s="232">
        <v>2.0425006120134519E-2</v>
      </c>
      <c r="DA81" s="71" t="s">
        <v>327</v>
      </c>
    </row>
    <row r="82" spans="1:105" ht="12" customHeight="1" x14ac:dyDescent="0.25">
      <c r="A82" s="59" t="s">
        <v>160</v>
      </c>
      <c r="B82" s="232">
        <v>1.5812964192708619E-2</v>
      </c>
      <c r="C82" s="232">
        <v>0</v>
      </c>
      <c r="D82" s="232">
        <v>0</v>
      </c>
      <c r="E82" s="232">
        <v>0</v>
      </c>
      <c r="F82" s="232">
        <v>0</v>
      </c>
      <c r="G82" s="232">
        <v>4.6485312873109468E-2</v>
      </c>
      <c r="H82" s="232">
        <v>5.6949254523793368E-2</v>
      </c>
      <c r="I82" s="232">
        <v>2.968475656436061E-2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7.6143291667457209E-3</v>
      </c>
      <c r="T82" s="232">
        <v>6.21253984258295E-3</v>
      </c>
      <c r="U82" s="232">
        <v>3.3428791009313418E-3</v>
      </c>
      <c r="V82" s="232">
        <v>3.71801120944372E-3</v>
      </c>
      <c r="W82" s="232">
        <v>8.687792309908739E-3</v>
      </c>
      <c r="DA82" s="71" t="s">
        <v>328</v>
      </c>
    </row>
    <row r="83" spans="1:105" ht="12" customHeight="1" x14ac:dyDescent="0.25">
      <c r="A83" s="59" t="s">
        <v>162</v>
      </c>
      <c r="B83" s="232">
        <v>2.6832066536142931</v>
      </c>
      <c r="C83" s="232">
        <v>3.3511281529662429</v>
      </c>
      <c r="D83" s="232">
        <v>3.141325568461709</v>
      </c>
      <c r="E83" s="232">
        <v>4.0838992656110591</v>
      </c>
      <c r="F83" s="232">
        <v>4.1650306660216758</v>
      </c>
      <c r="G83" s="232">
        <v>3.869540342367908</v>
      </c>
      <c r="H83" s="232">
        <v>5.005763105507425</v>
      </c>
      <c r="I83" s="232">
        <v>5.2669915612249723</v>
      </c>
      <c r="J83" s="232">
        <v>7.0063602613245379</v>
      </c>
      <c r="K83" s="232">
        <v>7.2796319365778794</v>
      </c>
      <c r="L83" s="232">
        <v>3.9677075629306828</v>
      </c>
      <c r="M83" s="232">
        <v>4.5247492075225848</v>
      </c>
      <c r="N83" s="232">
        <v>3.5669870645470918</v>
      </c>
      <c r="O83" s="232">
        <v>2.958584167864867</v>
      </c>
      <c r="P83" s="232">
        <v>3.5913052696066812</v>
      </c>
      <c r="Q83" s="232">
        <v>3.5255027153991971</v>
      </c>
      <c r="R83" s="232">
        <v>3.4149445018114228</v>
      </c>
      <c r="S83" s="232">
        <v>3.4890033957017952</v>
      </c>
      <c r="T83" s="232">
        <v>3.8874358650291589</v>
      </c>
      <c r="U83" s="232">
        <v>3.6438531911551109</v>
      </c>
      <c r="V83" s="232">
        <v>3.5579685022481762</v>
      </c>
      <c r="W83" s="232">
        <v>3.825089721299618</v>
      </c>
      <c r="DA83" s="71" t="s">
        <v>329</v>
      </c>
    </row>
    <row r="84" spans="1:105" ht="12" customHeight="1" x14ac:dyDescent="0.25">
      <c r="A84" s="60" t="s">
        <v>197</v>
      </c>
      <c r="B84" s="264">
        <v>1.8275948456931499</v>
      </c>
      <c r="C84" s="264">
        <v>2.3908315470784069</v>
      </c>
      <c r="D84" s="264">
        <v>2.1676306514145178</v>
      </c>
      <c r="E84" s="264">
        <v>2.725972277553371</v>
      </c>
      <c r="F84" s="264">
        <v>2.8725026424261531</v>
      </c>
      <c r="G84" s="264">
        <v>2.5762134638303329</v>
      </c>
      <c r="H84" s="264">
        <v>3.3667826981702911</v>
      </c>
      <c r="I84" s="264">
        <v>3.3575696702008608</v>
      </c>
      <c r="J84" s="264">
        <v>4.236696836501137</v>
      </c>
      <c r="K84" s="264">
        <v>4.4989852725265509</v>
      </c>
      <c r="L84" s="264">
        <v>2.8103617063442652</v>
      </c>
      <c r="M84" s="264">
        <v>3.067775918572714</v>
      </c>
      <c r="N84" s="264">
        <v>2.4619251808431168</v>
      </c>
      <c r="O84" s="264">
        <v>2.1401082893249619</v>
      </c>
      <c r="P84" s="264">
        <v>2.472751130273064</v>
      </c>
      <c r="Q84" s="264">
        <v>2.4337779026830519</v>
      </c>
      <c r="R84" s="264">
        <v>2.4239303297032682</v>
      </c>
      <c r="S84" s="264">
        <v>2.5611558180447891</v>
      </c>
      <c r="T84" s="264">
        <v>2.75500762703067</v>
      </c>
      <c r="U84" s="264">
        <v>2.5570723821012411</v>
      </c>
      <c r="V84" s="264">
        <v>2.426028086265541</v>
      </c>
      <c r="W84" s="264">
        <v>2.6257531744097129</v>
      </c>
      <c r="DA84" s="72" t="s">
        <v>330</v>
      </c>
    </row>
    <row r="85" spans="1:105" ht="12" customHeight="1" x14ac:dyDescent="0.25">
      <c r="A85" s="64" t="s">
        <v>30</v>
      </c>
      <c r="B85" s="231">
        <v>0.1207192025102452</v>
      </c>
      <c r="C85" s="231">
        <v>0.30504507970083072</v>
      </c>
      <c r="D85" s="231">
        <v>0.2118905073323531</v>
      </c>
      <c r="E85" s="231">
        <v>0.25716263047487858</v>
      </c>
      <c r="F85" s="231">
        <v>0.24669887572222551</v>
      </c>
      <c r="G85" s="231">
        <v>0.36692179711595968</v>
      </c>
      <c r="H85" s="231">
        <v>0.399098518410892</v>
      </c>
      <c r="I85" s="231">
        <v>0.27646510813969011</v>
      </c>
      <c r="J85" s="231">
        <v>0.20652404588626569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4.2178515468774547E-3</v>
      </c>
      <c r="T85" s="231">
        <v>1.6372513150370201E-3</v>
      </c>
      <c r="U85" s="231">
        <v>1.533129622860423E-3</v>
      </c>
      <c r="V85" s="231">
        <v>7.8012630827171796E-4</v>
      </c>
      <c r="W85" s="231">
        <v>9.3002745823083342E-4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8.4261264565988564E-2</v>
      </c>
      <c r="W86" s="231">
        <v>0.130944184609185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1.8025945877358548E-2</v>
      </c>
      <c r="T87" s="231">
        <v>1.4747673501075051E-2</v>
      </c>
      <c r="U87" s="231">
        <v>1.429716519942621E-2</v>
      </c>
      <c r="V87" s="231">
        <v>1.2725569255645349E-2</v>
      </c>
      <c r="W87" s="231">
        <v>1.3120547724840869E-2</v>
      </c>
      <c r="DA87" s="73" t="s">
        <v>333</v>
      </c>
    </row>
    <row r="88" spans="1:105" ht="12" customHeight="1" x14ac:dyDescent="0.25">
      <c r="A88" s="64" t="s">
        <v>160</v>
      </c>
      <c r="B88" s="231">
        <v>4.6692859553880139E-3</v>
      </c>
      <c r="C88" s="231">
        <v>0</v>
      </c>
      <c r="D88" s="231">
        <v>0</v>
      </c>
      <c r="E88" s="231">
        <v>0</v>
      </c>
      <c r="F88" s="231">
        <v>0</v>
      </c>
      <c r="G88" s="231">
        <v>1.489975776776481E-2</v>
      </c>
      <c r="H88" s="231">
        <v>1.9266649279169649E-2</v>
      </c>
      <c r="I88" s="231">
        <v>1.0786311974656369E-2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5.6172074613530243E-3</v>
      </c>
      <c r="T88" s="231">
        <v>4.4519295587267683E-3</v>
      </c>
      <c r="U88" s="231">
        <v>2.357837010450075E-3</v>
      </c>
      <c r="V88" s="231">
        <v>2.4585639994817521E-3</v>
      </c>
      <c r="W88" s="231">
        <v>5.6869651014179552E-3</v>
      </c>
      <c r="DA88" s="73" t="s">
        <v>334</v>
      </c>
    </row>
    <row r="89" spans="1:105" ht="12" customHeight="1" x14ac:dyDescent="0.25">
      <c r="A89" s="64" t="s">
        <v>70</v>
      </c>
      <c r="B89" s="231">
        <v>2.992105224212889E-2</v>
      </c>
      <c r="C89" s="231">
        <v>1.1769016869036031E-2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0.7756492035334831</v>
      </c>
      <c r="C91" s="231">
        <v>0.99971975263602431</v>
      </c>
      <c r="D91" s="231">
        <v>0.97335563879104137</v>
      </c>
      <c r="E91" s="231">
        <v>1.2844722144020151</v>
      </c>
      <c r="F91" s="231">
        <v>1.339786430802018</v>
      </c>
      <c r="G91" s="231">
        <v>1.214218576371209</v>
      </c>
      <c r="H91" s="231">
        <v>1.6579158589035929</v>
      </c>
      <c r="I91" s="231">
        <v>1.873596871579102</v>
      </c>
      <c r="J91" s="231">
        <v>2.9571546393091639</v>
      </c>
      <c r="K91" s="231">
        <v>4.4725768979837186</v>
      </c>
      <c r="L91" s="231">
        <v>2.7927349881620649</v>
      </c>
      <c r="M91" s="231">
        <v>3.0501492003904151</v>
      </c>
      <c r="N91" s="231">
        <v>2.4619251808431168</v>
      </c>
      <c r="O91" s="231">
        <v>2.1312949302340121</v>
      </c>
      <c r="P91" s="231">
        <v>2.472751130273064</v>
      </c>
      <c r="Q91" s="231">
        <v>2.4337779026830519</v>
      </c>
      <c r="R91" s="231">
        <v>2.4063036115210639</v>
      </c>
      <c r="S91" s="231">
        <v>2.519789449947615</v>
      </c>
      <c r="T91" s="231">
        <v>2.727196171936261</v>
      </c>
      <c r="U91" s="231">
        <v>2.5161007429233422</v>
      </c>
      <c r="V91" s="231">
        <v>2.3032812210773499</v>
      </c>
      <c r="W91" s="231">
        <v>2.4512454691503112</v>
      </c>
      <c r="DA91" s="73" t="s">
        <v>337</v>
      </c>
    </row>
    <row r="92" spans="1:105" ht="12" customHeight="1" x14ac:dyDescent="0.25">
      <c r="A92" s="64" t="s">
        <v>36</v>
      </c>
      <c r="B92" s="231">
        <v>0.79501761813815075</v>
      </c>
      <c r="C92" s="231">
        <v>1.0237515144585589</v>
      </c>
      <c r="D92" s="231">
        <v>0.97333516490302263</v>
      </c>
      <c r="E92" s="231">
        <v>1.173054648690222</v>
      </c>
      <c r="F92" s="231">
        <v>1.2750346222947999</v>
      </c>
      <c r="G92" s="231">
        <v>0.96968047148695702</v>
      </c>
      <c r="H92" s="231">
        <v>1.2793137458608099</v>
      </c>
      <c r="I92" s="231">
        <v>1.151131008714553</v>
      </c>
      <c r="J92" s="231">
        <v>1.0552180820845809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4.2727388129947096E-3</v>
      </c>
      <c r="C93" s="231">
        <v>1.280652633167334E-2</v>
      </c>
      <c r="D93" s="231">
        <v>9.0493403881013023E-3</v>
      </c>
      <c r="E93" s="231">
        <v>1.128278398625465E-2</v>
      </c>
      <c r="F93" s="231">
        <v>1.09827136071093E-2</v>
      </c>
      <c r="G93" s="231">
        <v>1.049286108844342E-2</v>
      </c>
      <c r="H93" s="231">
        <v>7.8225315845375266E-3</v>
      </c>
      <c r="I93" s="231">
        <v>1.0794844706480979E-2</v>
      </c>
      <c r="J93" s="231">
        <v>1.780006922112698E-2</v>
      </c>
      <c r="K93" s="231">
        <v>2.6408374542832298E-2</v>
      </c>
      <c r="L93" s="231">
        <v>1.7626718182199491E-2</v>
      </c>
      <c r="M93" s="231">
        <v>1.762671818229938E-2</v>
      </c>
      <c r="N93" s="231">
        <v>0</v>
      </c>
      <c r="O93" s="231">
        <v>8.8133590909500702E-3</v>
      </c>
      <c r="P93" s="231">
        <v>0</v>
      </c>
      <c r="Q93" s="231">
        <v>0</v>
      </c>
      <c r="R93" s="231">
        <v>1.7626718182203641E-2</v>
      </c>
      <c r="S93" s="231">
        <v>1.350536321158469E-2</v>
      </c>
      <c r="T93" s="231">
        <v>6.9746007195701336E-3</v>
      </c>
      <c r="U93" s="231">
        <v>1.138128026509222E-2</v>
      </c>
      <c r="V93" s="231">
        <v>7.4818444082961257E-3</v>
      </c>
      <c r="W93" s="231">
        <v>5.2309505396970508E-3</v>
      </c>
      <c r="DA93" s="73" t="s">
        <v>339</v>
      </c>
    </row>
    <row r="94" spans="1:105" ht="12" customHeight="1" x14ac:dyDescent="0.25">
      <c r="A94" s="64" t="s">
        <v>79</v>
      </c>
      <c r="B94" s="231">
        <v>9.7345744500759543E-2</v>
      </c>
      <c r="C94" s="231">
        <v>3.7739657082283343E-2</v>
      </c>
      <c r="D94" s="231">
        <v>0</v>
      </c>
      <c r="E94" s="231">
        <v>0</v>
      </c>
      <c r="F94" s="231">
        <v>0</v>
      </c>
      <c r="G94" s="231">
        <v>0</v>
      </c>
      <c r="H94" s="231">
        <v>3.365394131288509E-3</v>
      </c>
      <c r="I94" s="231">
        <v>3.4795525086377517E-2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1.140222708007033E-2</v>
      </c>
      <c r="V94" s="231">
        <v>1.5039496650507991E-2</v>
      </c>
      <c r="W94" s="231">
        <v>1.859502982603032E-2</v>
      </c>
      <c r="DA94" s="73" t="s">
        <v>340</v>
      </c>
    </row>
    <row r="95" spans="1:105" ht="12" customHeight="1" x14ac:dyDescent="0.25">
      <c r="A95" s="61" t="s">
        <v>209</v>
      </c>
      <c r="B95" s="265">
        <v>1.338602704188695</v>
      </c>
      <c r="C95" s="265">
        <v>1.823510032745933</v>
      </c>
      <c r="D95" s="265">
        <v>1.5457034348263281</v>
      </c>
      <c r="E95" s="265">
        <v>1.842614503771286</v>
      </c>
      <c r="F95" s="265">
        <v>2.0102979288407821</v>
      </c>
      <c r="G95" s="265">
        <v>1.764734782672166</v>
      </c>
      <c r="H95" s="265">
        <v>2.3069205162368358</v>
      </c>
      <c r="I95" s="265">
        <v>2.045974395725136</v>
      </c>
      <c r="J95" s="265">
        <v>2.307240647511446</v>
      </c>
      <c r="K95" s="265">
        <v>2.2912811100816199</v>
      </c>
      <c r="L95" s="265">
        <v>2.1636131275887109</v>
      </c>
      <c r="M95" s="265">
        <v>2.1046652400959651</v>
      </c>
      <c r="N95" s="265">
        <v>1.7869587320961351</v>
      </c>
      <c r="O95" s="265">
        <v>1.7389572974598131</v>
      </c>
      <c r="P95" s="265">
        <v>1.7833205208405221</v>
      </c>
      <c r="Q95" s="265">
        <v>1.7674656455453299</v>
      </c>
      <c r="R95" s="265">
        <v>1.8736109910413179</v>
      </c>
      <c r="S95" s="265">
        <v>2.102041430407855</v>
      </c>
      <c r="T95" s="265">
        <v>2.095288565032154</v>
      </c>
      <c r="U95" s="265">
        <v>1.8782032377302389</v>
      </c>
      <c r="V95" s="265">
        <v>1.5526648785011861</v>
      </c>
      <c r="W95" s="265">
        <v>1.6635962930475019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0.99999999999999978</v>
      </c>
      <c r="C100" s="234">
        <f t="shared" si="2"/>
        <v>0.99999999999999978</v>
      </c>
      <c r="D100" s="234">
        <f t="shared" si="2"/>
        <v>0.99999999999999989</v>
      </c>
      <c r="E100" s="234">
        <f t="shared" si="2"/>
        <v>1</v>
      </c>
      <c r="F100" s="234">
        <f t="shared" si="2"/>
        <v>0.99999999999999978</v>
      </c>
      <c r="G100" s="234">
        <f t="shared" si="2"/>
        <v>0.99999999999999989</v>
      </c>
      <c r="H100" s="234">
        <f t="shared" si="2"/>
        <v>0.99999999999999989</v>
      </c>
      <c r="I100" s="234">
        <f t="shared" si="2"/>
        <v>1</v>
      </c>
      <c r="J100" s="234">
        <f t="shared" si="2"/>
        <v>1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2.286887190610383E-3</v>
      </c>
      <c r="C101" s="268">
        <f t="shared" si="3"/>
        <v>2.0725588285230002E-3</v>
      </c>
      <c r="D101" s="268">
        <f t="shared" si="3"/>
        <v>1.9803857852312996E-3</v>
      </c>
      <c r="E101" s="268">
        <f t="shared" si="3"/>
        <v>1.97636035272266E-3</v>
      </c>
      <c r="F101" s="268">
        <f t="shared" si="3"/>
        <v>1.9280731870851898E-3</v>
      </c>
      <c r="G101" s="268">
        <f t="shared" si="3"/>
        <v>2.0513281702799323E-3</v>
      </c>
      <c r="H101" s="268">
        <f t="shared" si="3"/>
        <v>1.9938322470208414E-3</v>
      </c>
      <c r="I101" s="268">
        <f t="shared" si="3"/>
        <v>1.8596540258546889E-3</v>
      </c>
      <c r="J101" s="268">
        <f t="shared" si="3"/>
        <v>1.7548872464073723E-3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3.1632767162602539E-4</v>
      </c>
      <c r="C102" s="269">
        <f t="shared" si="4"/>
        <v>2.866812631713847E-4</v>
      </c>
      <c r="D102" s="269">
        <f t="shared" si="4"/>
        <v>2.7393166874851039E-4</v>
      </c>
      <c r="E102" s="269">
        <f t="shared" si="4"/>
        <v>2.7337486135635999E-4</v>
      </c>
      <c r="F102" s="269">
        <f t="shared" si="4"/>
        <v>2.6669566583756234E-4</v>
      </c>
      <c r="G102" s="269">
        <f t="shared" si="4"/>
        <v>2.8374458806266394E-4</v>
      </c>
      <c r="H102" s="269">
        <f t="shared" si="4"/>
        <v>2.7579161530248046E-4</v>
      </c>
      <c r="I102" s="269">
        <f t="shared" si="4"/>
        <v>2.572317648390729E-4</v>
      </c>
      <c r="J102" s="269">
        <f t="shared" si="4"/>
        <v>2.4274017489865217E-4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4.3681524252326701E-2</v>
      </c>
      <c r="C103" s="269">
        <f t="shared" si="5"/>
        <v>3.9587667071735902E-2</v>
      </c>
      <c r="D103" s="269">
        <f t="shared" si="5"/>
        <v>3.7827082184781924E-2</v>
      </c>
      <c r="E103" s="269">
        <f t="shared" si="5"/>
        <v>3.7750192940540148E-2</v>
      </c>
      <c r="F103" s="269">
        <f t="shared" si="5"/>
        <v>3.6827866292540409E-2</v>
      </c>
      <c r="G103" s="269">
        <f t="shared" si="5"/>
        <v>3.9182143127771706E-2</v>
      </c>
      <c r="H103" s="269">
        <f t="shared" si="5"/>
        <v>3.8083921240586474E-2</v>
      </c>
      <c r="I103" s="269">
        <f t="shared" si="5"/>
        <v>3.5521001107897736E-2</v>
      </c>
      <c r="J103" s="269">
        <f t="shared" si="5"/>
        <v>3.3519864962636176E-2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7.5453537837155932E-4</v>
      </c>
      <c r="C104" s="269">
        <f t="shared" si="6"/>
        <v>6.8381989557583984E-4</v>
      </c>
      <c r="D104" s="269">
        <f t="shared" si="6"/>
        <v>6.5340832897941366E-4</v>
      </c>
      <c r="E104" s="269">
        <f t="shared" si="6"/>
        <v>6.5208017809663865E-4</v>
      </c>
      <c r="F104" s="269">
        <f t="shared" si="6"/>
        <v>6.3614831449429227E-4</v>
      </c>
      <c r="G104" s="269">
        <f t="shared" si="6"/>
        <v>6.7681505387823281E-4</v>
      </c>
      <c r="H104" s="269">
        <f t="shared" si="6"/>
        <v>6.5784485351625462E-4</v>
      </c>
      <c r="I104" s="269">
        <f t="shared" si="6"/>
        <v>6.1357410186199245E-4</v>
      </c>
      <c r="J104" s="269">
        <f t="shared" si="6"/>
        <v>5.7900735895678095E-4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2.540075302641955E-3</v>
      </c>
      <c r="C105" s="270">
        <f t="shared" si="7"/>
        <v>2.3790830321020243E-3</v>
      </c>
      <c r="D105" s="270">
        <f t="shared" si="7"/>
        <v>2.3011859307625368E-3</v>
      </c>
      <c r="E105" s="270">
        <f t="shared" si="7"/>
        <v>2.3179236019671991E-3</v>
      </c>
      <c r="F105" s="270">
        <f t="shared" si="7"/>
        <v>2.286972599466996E-3</v>
      </c>
      <c r="G105" s="270">
        <f t="shared" si="7"/>
        <v>2.4147244931302858E-3</v>
      </c>
      <c r="H105" s="270">
        <f t="shared" si="7"/>
        <v>2.3991713003820672E-3</v>
      </c>
      <c r="I105" s="270">
        <f t="shared" si="7"/>
        <v>2.3036557321213231E-3</v>
      </c>
      <c r="J105" s="270">
        <f t="shared" si="7"/>
        <v>2.3768275783027609E-3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0.17761047264408575</v>
      </c>
      <c r="C106" s="271">
        <f t="shared" si="8"/>
        <v>0.16990825578411228</v>
      </c>
      <c r="D106" s="271">
        <f t="shared" si="8"/>
        <v>0.16507939560804855</v>
      </c>
      <c r="E106" s="271">
        <f t="shared" si="8"/>
        <v>0.1655685241256199</v>
      </c>
      <c r="F106" s="271">
        <f t="shared" si="8"/>
        <v>0.16375735677775852</v>
      </c>
      <c r="G106" s="271">
        <f t="shared" si="8"/>
        <v>0.17089741712370068</v>
      </c>
      <c r="H106" s="271">
        <f t="shared" si="8"/>
        <v>0.16936316321221531</v>
      </c>
      <c r="I106" s="271">
        <f t="shared" si="8"/>
        <v>0.16133494528489353</v>
      </c>
      <c r="J106" s="271">
        <f t="shared" si="8"/>
        <v>0.16237677881518539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0.37121424711230505</v>
      </c>
      <c r="C107" s="271">
        <f t="shared" si="9"/>
        <v>0.40771461364028788</v>
      </c>
      <c r="D107" s="271">
        <f t="shared" si="9"/>
        <v>0.42665763158099718</v>
      </c>
      <c r="E107" s="271">
        <f t="shared" si="9"/>
        <v>0.42375939762145187</v>
      </c>
      <c r="F107" s="271">
        <f t="shared" si="9"/>
        <v>0.43110163883945024</v>
      </c>
      <c r="G107" s="271">
        <f t="shared" si="9"/>
        <v>0.40191589997066535</v>
      </c>
      <c r="H107" s="271">
        <f t="shared" si="9"/>
        <v>0.40683426417964696</v>
      </c>
      <c r="I107" s="271">
        <f t="shared" si="9"/>
        <v>0.43281294114106866</v>
      </c>
      <c r="J107" s="271">
        <f t="shared" si="9"/>
        <v>0.42244350086756283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0.26788740654963428</v>
      </c>
      <c r="C108" s="271">
        <f t="shared" si="10"/>
        <v>0.25135913758719397</v>
      </c>
      <c r="D108" s="271">
        <f t="shared" si="10"/>
        <v>0.24329737728155285</v>
      </c>
      <c r="E108" s="271">
        <f t="shared" si="10"/>
        <v>0.24508424085744268</v>
      </c>
      <c r="F108" s="271">
        <f t="shared" si="10"/>
        <v>0.24179847202879551</v>
      </c>
      <c r="G108" s="271">
        <f t="shared" si="10"/>
        <v>0.25536965036885356</v>
      </c>
      <c r="H108" s="271">
        <f t="shared" si="10"/>
        <v>0.25371980472089689</v>
      </c>
      <c r="I108" s="271">
        <f t="shared" si="10"/>
        <v>0.24362849753481414</v>
      </c>
      <c r="J108" s="271">
        <f t="shared" si="10"/>
        <v>0.25137161961546467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0.18131511646620857</v>
      </c>
      <c r="C109" s="272">
        <f t="shared" si="11"/>
        <v>0.16345846323755786</v>
      </c>
      <c r="D109" s="272">
        <f t="shared" si="11"/>
        <v>0.16306198904637947</v>
      </c>
      <c r="E109" s="272">
        <f t="shared" si="11"/>
        <v>0.16888501236956821</v>
      </c>
      <c r="F109" s="272">
        <f t="shared" si="11"/>
        <v>0.16308412346429127</v>
      </c>
      <c r="G109" s="272">
        <f t="shared" si="11"/>
        <v>0.17603877391839456</v>
      </c>
      <c r="H109" s="272">
        <f t="shared" si="11"/>
        <v>0.17429774493674113</v>
      </c>
      <c r="I109" s="272">
        <f t="shared" si="11"/>
        <v>0.17574324907709007</v>
      </c>
      <c r="J109" s="272">
        <f t="shared" si="11"/>
        <v>0.18909980615850705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8.6572290083425638E-2</v>
      </c>
      <c r="C110" s="272">
        <f t="shared" si="12"/>
        <v>8.7900674349636151E-2</v>
      </c>
      <c r="D110" s="272">
        <f t="shared" si="12"/>
        <v>8.0235388235173316E-2</v>
      </c>
      <c r="E110" s="272">
        <f t="shared" si="12"/>
        <v>7.6199228487874415E-2</v>
      </c>
      <c r="F110" s="272">
        <f t="shared" si="12"/>
        <v>7.8714348564504169E-2</v>
      </c>
      <c r="G110" s="272">
        <f t="shared" si="12"/>
        <v>7.9330876450458929E-2</v>
      </c>
      <c r="H110" s="272">
        <f t="shared" si="12"/>
        <v>7.9422059784155702E-2</v>
      </c>
      <c r="I110" s="272">
        <f t="shared" si="12"/>
        <v>6.7885248457724007E-2</v>
      </c>
      <c r="J110" s="272">
        <f t="shared" si="12"/>
        <v>6.2271813456957648E-2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0.13370852389839827</v>
      </c>
      <c r="C111" s="271">
        <f t="shared" si="13"/>
        <v>0.12600818289729754</v>
      </c>
      <c r="D111" s="271">
        <f t="shared" si="13"/>
        <v>0.12192960163089775</v>
      </c>
      <c r="E111" s="271">
        <f t="shared" si="13"/>
        <v>0.1226179054608026</v>
      </c>
      <c r="F111" s="271">
        <f t="shared" si="13"/>
        <v>0.12139677629457124</v>
      </c>
      <c r="G111" s="271">
        <f t="shared" si="13"/>
        <v>0.12720827710365756</v>
      </c>
      <c r="H111" s="271">
        <f t="shared" si="13"/>
        <v>0.12667220663043263</v>
      </c>
      <c r="I111" s="271">
        <f t="shared" si="13"/>
        <v>0.12166849930664893</v>
      </c>
      <c r="J111" s="271">
        <f t="shared" si="13"/>
        <v>0.12533477338058543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6.2033640538623723E-2</v>
      </c>
      <c r="C112" s="272">
        <f t="shared" si="14"/>
        <v>5.6279020278283652E-2</v>
      </c>
      <c r="D112" s="272">
        <f t="shared" si="14"/>
        <v>5.6341641981771357E-2</v>
      </c>
      <c r="E112" s="272">
        <f t="shared" si="14"/>
        <v>5.8353629553156205E-2</v>
      </c>
      <c r="F112" s="272">
        <f t="shared" si="14"/>
        <v>5.6349289928768434E-2</v>
      </c>
      <c r="G112" s="272">
        <f t="shared" si="14"/>
        <v>6.0825417579072491E-2</v>
      </c>
      <c r="H112" s="272">
        <f t="shared" si="14"/>
        <v>6.0223852296213722E-2</v>
      </c>
      <c r="I112" s="272">
        <f t="shared" si="14"/>
        <v>6.0723306995834357E-2</v>
      </c>
      <c r="J112" s="272">
        <f t="shared" si="14"/>
        <v>6.5338302566483542E-2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4.0908749454033888E-2</v>
      </c>
      <c r="C113" s="272">
        <f t="shared" si="15"/>
        <v>3.9105040405208527E-2</v>
      </c>
      <c r="D113" s="272">
        <f t="shared" si="15"/>
        <v>3.7864800225817875E-2</v>
      </c>
      <c r="E113" s="272">
        <f t="shared" si="15"/>
        <v>3.7935701873572099E-2</v>
      </c>
      <c r="F113" s="272">
        <f t="shared" si="15"/>
        <v>3.784988089327148E-2</v>
      </c>
      <c r="G113" s="272">
        <f t="shared" si="15"/>
        <v>3.8972229584332087E-2</v>
      </c>
      <c r="H113" s="272">
        <f t="shared" si="15"/>
        <v>3.9006218469305659E-2</v>
      </c>
      <c r="I113" s="272">
        <f t="shared" si="15"/>
        <v>3.7489288290406667E-2</v>
      </c>
      <c r="J113" s="272">
        <f t="shared" si="15"/>
        <v>3.8480136812131339E-2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3.0766133905740661E-2</v>
      </c>
      <c r="C114" s="273">
        <f t="shared" si="16"/>
        <v>3.0624122213805359E-2</v>
      </c>
      <c r="D114" s="273">
        <f t="shared" si="16"/>
        <v>2.772315942330851E-2</v>
      </c>
      <c r="E114" s="273">
        <f t="shared" si="16"/>
        <v>2.6328574034074292E-2</v>
      </c>
      <c r="F114" s="273">
        <f t="shared" si="16"/>
        <v>2.7197605472531319E-2</v>
      </c>
      <c r="G114" s="273">
        <f t="shared" si="16"/>
        <v>2.7410629940252996E-2</v>
      </c>
      <c r="H114" s="273">
        <f t="shared" si="16"/>
        <v>2.7442135864913241E-2</v>
      </c>
      <c r="I114" s="273">
        <f t="shared" si="16"/>
        <v>2.3455904020407904E-2</v>
      </c>
      <c r="J114" s="273">
        <f t="shared" si="16"/>
        <v>2.1516334001970536E-2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1</v>
      </c>
      <c r="E117" s="234">
        <f t="shared" si="17"/>
        <v>0.99999999999999989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0.99999999999999978</v>
      </c>
      <c r="I117" s="234">
        <f t="shared" si="17"/>
        <v>1</v>
      </c>
      <c r="J117" s="234">
        <f t="shared" si="17"/>
        <v>1.0000000000000002</v>
      </c>
      <c r="K117" s="234">
        <f t="shared" si="17"/>
        <v>1</v>
      </c>
      <c r="L117" s="234">
        <f t="shared" si="17"/>
        <v>1.0000000000000002</v>
      </c>
      <c r="M117" s="234">
        <f t="shared" si="17"/>
        <v>0.99999999999999989</v>
      </c>
      <c r="N117" s="234">
        <f t="shared" si="17"/>
        <v>1.0000000000000002</v>
      </c>
      <c r="O117" s="234">
        <f t="shared" si="17"/>
        <v>0.99999999999999989</v>
      </c>
      <c r="P117" s="234">
        <f t="shared" si="17"/>
        <v>1</v>
      </c>
      <c r="Q117" s="234">
        <f t="shared" si="17"/>
        <v>1</v>
      </c>
      <c r="R117" s="234">
        <f t="shared" si="17"/>
        <v>0.99999999999999989</v>
      </c>
      <c r="S117" s="234">
        <f t="shared" si="17"/>
        <v>1</v>
      </c>
      <c r="T117" s="234">
        <f t="shared" si="17"/>
        <v>1</v>
      </c>
      <c r="U117" s="234">
        <f t="shared" si="17"/>
        <v>1</v>
      </c>
      <c r="V117" s="234">
        <f t="shared" si="17"/>
        <v>0.99999999999999989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2.65305714383748E-3</v>
      </c>
      <c r="C118" s="268">
        <f t="shared" si="18"/>
        <v>2.6008981074745353E-3</v>
      </c>
      <c r="D118" s="268">
        <f t="shared" si="18"/>
        <v>2.5843032729824761E-3</v>
      </c>
      <c r="E118" s="268">
        <f t="shared" si="18"/>
        <v>2.5762050311926351E-3</v>
      </c>
      <c r="F118" s="268">
        <f t="shared" si="18"/>
        <v>2.5592349196822029E-3</v>
      </c>
      <c r="G118" s="268">
        <f t="shared" si="18"/>
        <v>2.5771352868845104E-3</v>
      </c>
      <c r="H118" s="268">
        <f t="shared" si="18"/>
        <v>2.550114258702026E-3</v>
      </c>
      <c r="I118" s="268">
        <f t="shared" si="18"/>
        <v>2.5190903664224587E-3</v>
      </c>
      <c r="J118" s="268">
        <f t="shared" si="18"/>
        <v>2.4195053826806144E-3</v>
      </c>
      <c r="K118" s="268">
        <f t="shared" si="18"/>
        <v>2.2451005641816331E-3</v>
      </c>
      <c r="L118" s="268">
        <f t="shared" si="18"/>
        <v>2.3925957684293743E-3</v>
      </c>
      <c r="M118" s="268">
        <f t="shared" si="18"/>
        <v>2.3523012942246462E-3</v>
      </c>
      <c r="N118" s="268">
        <f t="shared" si="18"/>
        <v>2.3717003050707612E-3</v>
      </c>
      <c r="O118" s="268">
        <f t="shared" si="18"/>
        <v>2.411037083410306E-3</v>
      </c>
      <c r="P118" s="268">
        <f t="shared" si="18"/>
        <v>2.3694533867365726E-3</v>
      </c>
      <c r="Q118" s="268">
        <f t="shared" si="18"/>
        <v>2.3718856794265972E-3</v>
      </c>
      <c r="R118" s="268">
        <f t="shared" si="18"/>
        <v>2.3940488138196811E-3</v>
      </c>
      <c r="S118" s="268">
        <f t="shared" si="18"/>
        <v>2.4149931174456849E-3</v>
      </c>
      <c r="T118" s="268">
        <f t="shared" si="18"/>
        <v>2.3885359978415574E-3</v>
      </c>
      <c r="U118" s="268">
        <f t="shared" si="18"/>
        <v>2.3769908270623807E-3</v>
      </c>
      <c r="V118" s="268">
        <f t="shared" si="18"/>
        <v>2.3316526547017334E-3</v>
      </c>
      <c r="W118" s="268">
        <f t="shared" si="18"/>
        <v>2.3295392126052154E-3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5.0871231131345432E-4</v>
      </c>
      <c r="C119" s="269">
        <f t="shared" si="19"/>
        <v>4.987110401362732E-4</v>
      </c>
      <c r="D119" s="269">
        <f t="shared" si="19"/>
        <v>4.9552905190434658E-4</v>
      </c>
      <c r="E119" s="269">
        <f t="shared" si="19"/>
        <v>4.9397624882656355E-4</v>
      </c>
      <c r="F119" s="269">
        <f t="shared" si="19"/>
        <v>4.9072230283833933E-4</v>
      </c>
      <c r="G119" s="269">
        <f t="shared" si="19"/>
        <v>4.941546213596339E-4</v>
      </c>
      <c r="H119" s="269">
        <f t="shared" si="19"/>
        <v>4.8897345527253817E-4</v>
      </c>
      <c r="I119" s="269">
        <f t="shared" si="19"/>
        <v>4.8302475718884328E-4</v>
      </c>
      <c r="J119" s="269">
        <f t="shared" si="19"/>
        <v>4.6392976431652622E-4</v>
      </c>
      <c r="K119" s="269">
        <f t="shared" si="19"/>
        <v>4.3048838951278241E-4</v>
      </c>
      <c r="L119" s="269">
        <f t="shared" si="19"/>
        <v>4.5876996137217646E-4</v>
      </c>
      <c r="M119" s="269">
        <f t="shared" si="19"/>
        <v>4.5104366902545443E-4</v>
      </c>
      <c r="N119" s="269">
        <f t="shared" si="19"/>
        <v>4.5476334602813188E-4</v>
      </c>
      <c r="O119" s="269">
        <f t="shared" si="19"/>
        <v>4.6230600430641948E-4</v>
      </c>
      <c r="P119" s="269">
        <f t="shared" si="19"/>
        <v>4.5433250908902837E-4</v>
      </c>
      <c r="Q119" s="269">
        <f t="shared" si="19"/>
        <v>4.5479889076460148E-4</v>
      </c>
      <c r="R119" s="269">
        <f t="shared" si="19"/>
        <v>4.5904857658431511E-4</v>
      </c>
      <c r="S119" s="269">
        <f t="shared" si="19"/>
        <v>4.6306455683984177E-4</v>
      </c>
      <c r="T119" s="269">
        <f t="shared" si="19"/>
        <v>4.5799151780041673E-4</v>
      </c>
      <c r="U119" s="269">
        <f t="shared" si="19"/>
        <v>4.5577778089496592E-4</v>
      </c>
      <c r="V119" s="269">
        <f t="shared" si="19"/>
        <v>4.470843810916914E-4</v>
      </c>
      <c r="W119" s="269">
        <f t="shared" si="19"/>
        <v>4.4667913764782365E-4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7.0373019004132023E-2</v>
      </c>
      <c r="C120" s="269">
        <f t="shared" si="20"/>
        <v>6.8989487229954918E-2</v>
      </c>
      <c r="D120" s="269">
        <f t="shared" si="20"/>
        <v>6.8549305002522376E-2</v>
      </c>
      <c r="E120" s="269">
        <f t="shared" si="20"/>
        <v>6.8334497068701511E-2</v>
      </c>
      <c r="F120" s="269">
        <f t="shared" si="20"/>
        <v>6.7884360522415713E-2</v>
      </c>
      <c r="G120" s="269">
        <f t="shared" si="20"/>
        <v>6.8359172338751814E-2</v>
      </c>
      <c r="H120" s="269">
        <f t="shared" si="20"/>
        <v>6.7642432658185883E-2</v>
      </c>
      <c r="I120" s="269">
        <f t="shared" si="20"/>
        <v>6.6819515984097883E-2</v>
      </c>
      <c r="J120" s="269">
        <f t="shared" si="20"/>
        <v>6.4177998831077138E-2</v>
      </c>
      <c r="K120" s="269">
        <f t="shared" si="20"/>
        <v>5.9551866433156637E-2</v>
      </c>
      <c r="L120" s="269">
        <f t="shared" si="20"/>
        <v>6.3464214433520891E-2</v>
      </c>
      <c r="M120" s="269">
        <f t="shared" si="20"/>
        <v>6.2395393203809532E-2</v>
      </c>
      <c r="N120" s="269">
        <f t="shared" si="20"/>
        <v>6.2909956925931376E-2</v>
      </c>
      <c r="O120" s="269">
        <f t="shared" si="20"/>
        <v>6.3953375027980305E-2</v>
      </c>
      <c r="P120" s="269">
        <f t="shared" si="20"/>
        <v>6.2850356842684071E-2</v>
      </c>
      <c r="Q120" s="269">
        <f t="shared" si="20"/>
        <v>6.2914874028111592E-2</v>
      </c>
      <c r="R120" s="269">
        <f t="shared" si="20"/>
        <v>6.3502756833975174E-2</v>
      </c>
      <c r="S120" s="269">
        <f t="shared" si="20"/>
        <v>6.4058309842143377E-2</v>
      </c>
      <c r="T120" s="269">
        <f t="shared" si="20"/>
        <v>6.3356527980783686E-2</v>
      </c>
      <c r="U120" s="269">
        <f t="shared" si="20"/>
        <v>6.3050289374300572E-2</v>
      </c>
      <c r="V120" s="269">
        <f t="shared" si="20"/>
        <v>6.1847682761563431E-2</v>
      </c>
      <c r="W120" s="269">
        <f t="shared" si="20"/>
        <v>6.1791623169644039E-2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1.2133574899695857E-3</v>
      </c>
      <c r="C121" s="269">
        <f t="shared" si="21"/>
        <v>1.1895029123976037E-3</v>
      </c>
      <c r="D121" s="269">
        <f t="shared" si="21"/>
        <v>1.1819133786506509E-3</v>
      </c>
      <c r="E121" s="269">
        <f t="shared" si="21"/>
        <v>1.1782097033061106E-3</v>
      </c>
      <c r="F121" s="269">
        <f t="shared" si="21"/>
        <v>1.1704485391884701E-3</v>
      </c>
      <c r="G121" s="269">
        <f t="shared" si="21"/>
        <v>1.1786351493670623E-3</v>
      </c>
      <c r="H121" s="269">
        <f t="shared" si="21"/>
        <v>1.1662772674390178E-3</v>
      </c>
      <c r="I121" s="269">
        <f t="shared" si="21"/>
        <v>1.152088703067964E-3</v>
      </c>
      <c r="J121" s="269">
        <f t="shared" si="21"/>
        <v>1.1065441937111507E-3</v>
      </c>
      <c r="K121" s="269">
        <f t="shared" si="21"/>
        <v>1.0267813460453688E-3</v>
      </c>
      <c r="L121" s="269">
        <f t="shared" si="21"/>
        <v>1.0942372661804805E-3</v>
      </c>
      <c r="M121" s="269">
        <f t="shared" si="21"/>
        <v>1.07580886474395E-3</v>
      </c>
      <c r="N121" s="269">
        <f t="shared" si="21"/>
        <v>1.0846808693152831E-3</v>
      </c>
      <c r="O121" s="269">
        <f t="shared" si="21"/>
        <v>1.1026712751157871E-3</v>
      </c>
      <c r="P121" s="269">
        <f t="shared" si="21"/>
        <v>1.0836532566245915E-3</v>
      </c>
      <c r="Q121" s="269">
        <f t="shared" si="21"/>
        <v>1.0847656490056213E-3</v>
      </c>
      <c r="R121" s="269">
        <f t="shared" si="21"/>
        <v>1.0949018065246983E-3</v>
      </c>
      <c r="S121" s="269">
        <f t="shared" si="21"/>
        <v>1.1044805401512383E-3</v>
      </c>
      <c r="T121" s="269">
        <f t="shared" si="21"/>
        <v>1.0923805579442E-3</v>
      </c>
      <c r="U121" s="269">
        <f t="shared" si="21"/>
        <v>1.0871004532655543E-3</v>
      </c>
      <c r="V121" s="269">
        <f t="shared" si="21"/>
        <v>1.0663653510672832E-3</v>
      </c>
      <c r="W121" s="269">
        <f t="shared" si="21"/>
        <v>1.0653987828185055E-3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2.9482277582831202E-3</v>
      </c>
      <c r="C122" s="270">
        <f t="shared" si="22"/>
        <v>2.9870235610228407E-3</v>
      </c>
      <c r="D122" s="270">
        <f t="shared" si="22"/>
        <v>3.0044014574449308E-3</v>
      </c>
      <c r="E122" s="270">
        <f t="shared" si="22"/>
        <v>3.02291534599642E-3</v>
      </c>
      <c r="F122" s="270">
        <f t="shared" si="22"/>
        <v>3.0371075800110598E-3</v>
      </c>
      <c r="G122" s="270">
        <f t="shared" si="22"/>
        <v>3.0351645233267109E-3</v>
      </c>
      <c r="H122" s="270">
        <f t="shared" si="22"/>
        <v>3.0700458256975199E-3</v>
      </c>
      <c r="I122" s="270">
        <f t="shared" si="22"/>
        <v>3.1220636002157421E-3</v>
      </c>
      <c r="J122" s="270">
        <f t="shared" si="22"/>
        <v>3.2785939221531384E-3</v>
      </c>
      <c r="K122" s="270">
        <f t="shared" si="22"/>
        <v>3.4949105047416703E-3</v>
      </c>
      <c r="L122" s="270">
        <f t="shared" si="22"/>
        <v>3.2969954556162527E-3</v>
      </c>
      <c r="M122" s="270">
        <f t="shared" si="22"/>
        <v>3.3476661220477001E-3</v>
      </c>
      <c r="N122" s="270">
        <f t="shared" si="22"/>
        <v>3.3235647149631444E-3</v>
      </c>
      <c r="O122" s="270">
        <f t="shared" si="22"/>
        <v>3.2751291722637162E-3</v>
      </c>
      <c r="P122" s="270">
        <f t="shared" si="22"/>
        <v>3.3263981067242951E-3</v>
      </c>
      <c r="Q122" s="270">
        <f t="shared" si="22"/>
        <v>3.3233313737958191E-3</v>
      </c>
      <c r="R122" s="270">
        <f t="shared" si="22"/>
        <v>3.2951199352668817E-3</v>
      </c>
      <c r="S122" s="270">
        <f t="shared" si="22"/>
        <v>3.2678988630457221E-3</v>
      </c>
      <c r="T122" s="270">
        <f t="shared" si="22"/>
        <v>3.3004593292573019E-3</v>
      </c>
      <c r="U122" s="270">
        <f t="shared" si="22"/>
        <v>3.3136473201586386E-3</v>
      </c>
      <c r="V122" s="270">
        <f t="shared" si="22"/>
        <v>3.3669166582485427E-3</v>
      </c>
      <c r="W122" s="270">
        <f t="shared" si="22"/>
        <v>3.3676281597104889E-3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0.12355823059922189</v>
      </c>
      <c r="C123" s="271">
        <f t="shared" si="23"/>
        <v>0.13052619754237815</v>
      </c>
      <c r="D123" s="271">
        <f t="shared" si="23"/>
        <v>0.13244778685739028</v>
      </c>
      <c r="E123" s="271">
        <f t="shared" si="23"/>
        <v>0.13271148634787941</v>
      </c>
      <c r="F123" s="271">
        <f t="shared" si="23"/>
        <v>0.13472319349699249</v>
      </c>
      <c r="G123" s="271">
        <f t="shared" si="23"/>
        <v>0.13186407950083312</v>
      </c>
      <c r="H123" s="271">
        <f t="shared" si="23"/>
        <v>0.13432676481379227</v>
      </c>
      <c r="I123" s="271">
        <f t="shared" si="23"/>
        <v>0.13630532352414226</v>
      </c>
      <c r="J123" s="271">
        <f t="shared" si="23"/>
        <v>0.14403801330268898</v>
      </c>
      <c r="K123" s="271">
        <f t="shared" si="23"/>
        <v>0.16111052580972696</v>
      </c>
      <c r="L123" s="271">
        <f t="shared" si="23"/>
        <v>0.14812245997067106</v>
      </c>
      <c r="M123" s="271">
        <f t="shared" si="23"/>
        <v>0.15188571594465924</v>
      </c>
      <c r="N123" s="271">
        <f t="shared" si="23"/>
        <v>0.15012663181120939</v>
      </c>
      <c r="O123" s="271">
        <f t="shared" si="23"/>
        <v>0.14634590196340336</v>
      </c>
      <c r="P123" s="271">
        <f t="shared" si="23"/>
        <v>0.15033576013392125</v>
      </c>
      <c r="Q123" s="271">
        <f t="shared" si="23"/>
        <v>0.15010935250037657</v>
      </c>
      <c r="R123" s="271">
        <f t="shared" si="23"/>
        <v>0.1479782852546504</v>
      </c>
      <c r="S123" s="271">
        <f t="shared" si="23"/>
        <v>0.14583154385163927</v>
      </c>
      <c r="T123" s="271">
        <f t="shared" si="23"/>
        <v>0.14843045503874067</v>
      </c>
      <c r="U123" s="271">
        <f t="shared" si="23"/>
        <v>0.1494824799598648</v>
      </c>
      <c r="V123" s="271">
        <f t="shared" si="23"/>
        <v>0.15339462429691889</v>
      </c>
      <c r="W123" s="271">
        <f t="shared" si="23"/>
        <v>0.15346937684321138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0.52201801211449805</v>
      </c>
      <c r="C124" s="271">
        <f t="shared" si="24"/>
        <v>0.51175515119601522</v>
      </c>
      <c r="D124" s="271">
        <f t="shared" si="24"/>
        <v>0.50848993599586889</v>
      </c>
      <c r="E124" s="271">
        <f t="shared" si="24"/>
        <v>0.50689651834537697</v>
      </c>
      <c r="F124" s="271">
        <f t="shared" si="24"/>
        <v>0.50355746328709661</v>
      </c>
      <c r="G124" s="271">
        <f t="shared" si="24"/>
        <v>0.50707955632786406</v>
      </c>
      <c r="H124" s="271">
        <f t="shared" si="24"/>
        <v>0.5017628734777132</v>
      </c>
      <c r="I124" s="271">
        <f t="shared" si="24"/>
        <v>0.49565858333324653</v>
      </c>
      <c r="J124" s="271">
        <f t="shared" si="24"/>
        <v>0.47606414852428552</v>
      </c>
      <c r="K124" s="271">
        <f t="shared" si="24"/>
        <v>0.44174809284960809</v>
      </c>
      <c r="L124" s="271">
        <f t="shared" si="24"/>
        <v>0.47076938758374981</v>
      </c>
      <c r="M124" s="271">
        <f t="shared" si="24"/>
        <v>0.46284100904414299</v>
      </c>
      <c r="N124" s="271">
        <f t="shared" si="24"/>
        <v>0.46665797661395153</v>
      </c>
      <c r="O124" s="271">
        <f t="shared" si="24"/>
        <v>0.47439791801683318</v>
      </c>
      <c r="P124" s="271">
        <f t="shared" si="24"/>
        <v>0.46621587085497035</v>
      </c>
      <c r="Q124" s="271">
        <f t="shared" si="24"/>
        <v>0.46669445104608193</v>
      </c>
      <c r="R124" s="271">
        <f t="shared" si="24"/>
        <v>0.47105529015766223</v>
      </c>
      <c r="S124" s="271">
        <f t="shared" si="24"/>
        <v>0.47517631098428259</v>
      </c>
      <c r="T124" s="271">
        <f t="shared" si="24"/>
        <v>0.4699705833149399</v>
      </c>
      <c r="U124" s="271">
        <f t="shared" si="24"/>
        <v>0.46769894468338363</v>
      </c>
      <c r="V124" s="271">
        <f t="shared" si="24"/>
        <v>0.45877816336377114</v>
      </c>
      <c r="W124" s="271">
        <f t="shared" si="24"/>
        <v>0.45836232051451137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0.14920164994638574</v>
      </c>
      <c r="C125" s="271">
        <f t="shared" si="25"/>
        <v>0.15143651800282321</v>
      </c>
      <c r="D125" s="271">
        <f t="shared" si="25"/>
        <v>0.15242302279737963</v>
      </c>
      <c r="E125" s="271">
        <f t="shared" si="25"/>
        <v>0.15337308148433143</v>
      </c>
      <c r="F125" s="271">
        <f t="shared" si="25"/>
        <v>0.15408474910081957</v>
      </c>
      <c r="G125" s="271">
        <f t="shared" si="25"/>
        <v>0.154024859346022</v>
      </c>
      <c r="H125" s="271">
        <f t="shared" si="25"/>
        <v>0.15579189427387602</v>
      </c>
      <c r="I125" s="271">
        <f t="shared" si="25"/>
        <v>0.15843792463202785</v>
      </c>
      <c r="J125" s="271">
        <f t="shared" si="25"/>
        <v>0.16638458347543766</v>
      </c>
      <c r="K125" s="271">
        <f t="shared" si="25"/>
        <v>0.17736788946669871</v>
      </c>
      <c r="L125" s="271">
        <f t="shared" si="25"/>
        <v>0.1672528665764893</v>
      </c>
      <c r="M125" s="271">
        <f t="shared" si="25"/>
        <v>0.16984574447854456</v>
      </c>
      <c r="N125" s="271">
        <f t="shared" si="25"/>
        <v>0.16861270686205085</v>
      </c>
      <c r="O125" s="271">
        <f t="shared" si="25"/>
        <v>0.16613289925358607</v>
      </c>
      <c r="P125" s="271">
        <f t="shared" si="25"/>
        <v>0.168757685457743</v>
      </c>
      <c r="Q125" s="271">
        <f t="shared" si="25"/>
        <v>0.16860076689243572</v>
      </c>
      <c r="R125" s="271">
        <f t="shared" si="25"/>
        <v>0.16715685277463435</v>
      </c>
      <c r="S125" s="271">
        <f t="shared" si="25"/>
        <v>0.16594202582829798</v>
      </c>
      <c r="T125" s="271">
        <f t="shared" si="25"/>
        <v>0.16757447755791566</v>
      </c>
      <c r="U125" s="271">
        <f t="shared" si="25"/>
        <v>0.16825876010612173</v>
      </c>
      <c r="V125" s="271">
        <f t="shared" si="25"/>
        <v>0.1709938534433173</v>
      </c>
      <c r="W125" s="271">
        <f t="shared" si="25"/>
        <v>0.17102937287713424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0.10098464457666517</v>
      </c>
      <c r="C126" s="272">
        <f t="shared" si="26"/>
        <v>9.8478936347406371E-2</v>
      </c>
      <c r="D126" s="272">
        <f t="shared" si="26"/>
        <v>0.10215647020740352</v>
      </c>
      <c r="E126" s="272">
        <f t="shared" si="26"/>
        <v>0.10568780217372964</v>
      </c>
      <c r="F126" s="272">
        <f t="shared" si="26"/>
        <v>0.10392446253063933</v>
      </c>
      <c r="G126" s="272">
        <f t="shared" si="26"/>
        <v>0.10617685912583263</v>
      </c>
      <c r="H126" s="272">
        <f t="shared" si="26"/>
        <v>0.10702426592685815</v>
      </c>
      <c r="I126" s="272">
        <f t="shared" si="26"/>
        <v>0.11429038857773516</v>
      </c>
      <c r="J126" s="272">
        <f t="shared" si="26"/>
        <v>0.12516644691672077</v>
      </c>
      <c r="K126" s="272">
        <f t="shared" si="26"/>
        <v>0.13490593283948479</v>
      </c>
      <c r="L126" s="272">
        <f t="shared" si="26"/>
        <v>0.10823287463392454</v>
      </c>
      <c r="M126" s="272">
        <f t="shared" si="26"/>
        <v>0.11592417457117125</v>
      </c>
      <c r="N126" s="272">
        <f t="shared" si="26"/>
        <v>0.11233571783119128</v>
      </c>
      <c r="O126" s="272">
        <f t="shared" si="26"/>
        <v>0.10463306585398634</v>
      </c>
      <c r="P126" s="272">
        <f t="shared" si="26"/>
        <v>0.11276326737913994</v>
      </c>
      <c r="Q126" s="272">
        <f t="shared" si="26"/>
        <v>0.11230039950429599</v>
      </c>
      <c r="R126" s="272">
        <f t="shared" si="26"/>
        <v>0.10793710609528319</v>
      </c>
      <c r="S126" s="272">
        <f t="shared" si="26"/>
        <v>0.10391421838821371</v>
      </c>
      <c r="T126" s="272">
        <f t="shared" si="26"/>
        <v>0.10915147513517523</v>
      </c>
      <c r="U126" s="272">
        <f t="shared" si="26"/>
        <v>0.1112769681406237</v>
      </c>
      <c r="V126" s="272">
        <f t="shared" si="26"/>
        <v>0.11928015583730039</v>
      </c>
      <c r="W126" s="272">
        <f t="shared" si="26"/>
        <v>0.11946463839247186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4.8217005369720574E-2</v>
      </c>
      <c r="C127" s="272">
        <f t="shared" si="27"/>
        <v>5.2957581655416822E-2</v>
      </c>
      <c r="D127" s="272">
        <f t="shared" si="27"/>
        <v>5.0266552589976095E-2</v>
      </c>
      <c r="E127" s="272">
        <f t="shared" si="27"/>
        <v>4.7685279310601764E-2</v>
      </c>
      <c r="F127" s="272">
        <f t="shared" si="27"/>
        <v>5.0160286570180179E-2</v>
      </c>
      <c r="G127" s="272">
        <f t="shared" si="27"/>
        <v>4.7848000220189375E-2</v>
      </c>
      <c r="H127" s="272">
        <f t="shared" si="27"/>
        <v>4.8767628347017845E-2</v>
      </c>
      <c r="I127" s="272">
        <f t="shared" si="27"/>
        <v>4.4147536054292696E-2</v>
      </c>
      <c r="J127" s="272">
        <f t="shared" si="27"/>
        <v>4.1218136558716867E-2</v>
      </c>
      <c r="K127" s="272">
        <f t="shared" si="27"/>
        <v>4.2461956627213936E-2</v>
      </c>
      <c r="L127" s="272">
        <f t="shared" si="27"/>
        <v>5.9019991942564826E-2</v>
      </c>
      <c r="M127" s="272">
        <f t="shared" si="27"/>
        <v>5.3921569907373228E-2</v>
      </c>
      <c r="N127" s="272">
        <f t="shared" si="27"/>
        <v>5.6276989030859592E-2</v>
      </c>
      <c r="O127" s="272">
        <f t="shared" si="27"/>
        <v>6.149983339959976E-2</v>
      </c>
      <c r="P127" s="272">
        <f t="shared" si="27"/>
        <v>5.5994418078603059E-2</v>
      </c>
      <c r="Q127" s="272">
        <f t="shared" si="27"/>
        <v>5.6300367388139719E-2</v>
      </c>
      <c r="R127" s="272">
        <f t="shared" si="27"/>
        <v>5.9219746679351169E-2</v>
      </c>
      <c r="S127" s="272">
        <f t="shared" si="27"/>
        <v>6.2027807440084293E-2</v>
      </c>
      <c r="T127" s="272">
        <f t="shared" si="27"/>
        <v>5.8423002422740462E-2</v>
      </c>
      <c r="U127" s="272">
        <f t="shared" si="27"/>
        <v>5.6981791965498005E-2</v>
      </c>
      <c r="V127" s="272">
        <f t="shared" si="27"/>
        <v>5.171369760601692E-2</v>
      </c>
      <c r="W127" s="272">
        <f t="shared" si="27"/>
        <v>5.156473448466236E-2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0.1275257336323587</v>
      </c>
      <c r="C128" s="271">
        <f t="shared" si="28"/>
        <v>0.13001651040779724</v>
      </c>
      <c r="D128" s="271">
        <f t="shared" si="28"/>
        <v>0.13082380218585637</v>
      </c>
      <c r="E128" s="271">
        <f t="shared" si="28"/>
        <v>0.13141311042438891</v>
      </c>
      <c r="F128" s="271">
        <f t="shared" si="28"/>
        <v>0.13249272025095571</v>
      </c>
      <c r="G128" s="271">
        <f t="shared" si="28"/>
        <v>0.13138724290559106</v>
      </c>
      <c r="H128" s="271">
        <f t="shared" si="28"/>
        <v>0.13320062396932139</v>
      </c>
      <c r="I128" s="271">
        <f t="shared" si="28"/>
        <v>0.13550238509959045</v>
      </c>
      <c r="J128" s="271">
        <f t="shared" si="28"/>
        <v>0.14206668260364944</v>
      </c>
      <c r="K128" s="271">
        <f t="shared" si="28"/>
        <v>0.15302434463632811</v>
      </c>
      <c r="L128" s="271">
        <f t="shared" si="28"/>
        <v>0.14314847298397088</v>
      </c>
      <c r="M128" s="271">
        <f t="shared" si="28"/>
        <v>0.1458053173788019</v>
      </c>
      <c r="N128" s="271">
        <f t="shared" si="28"/>
        <v>0.14445801855147966</v>
      </c>
      <c r="O128" s="271">
        <f t="shared" si="28"/>
        <v>0.14191876220310082</v>
      </c>
      <c r="P128" s="271">
        <f t="shared" si="28"/>
        <v>0.14460648945150689</v>
      </c>
      <c r="Q128" s="271">
        <f t="shared" si="28"/>
        <v>0.14444577394000163</v>
      </c>
      <c r="R128" s="271">
        <f t="shared" si="28"/>
        <v>0.14306369584688219</v>
      </c>
      <c r="S128" s="271">
        <f t="shared" si="28"/>
        <v>0.14174137241615425</v>
      </c>
      <c r="T128" s="271">
        <f t="shared" si="28"/>
        <v>0.14342858870477659</v>
      </c>
      <c r="U128" s="271">
        <f t="shared" si="28"/>
        <v>0.14427600949494759</v>
      </c>
      <c r="V128" s="271">
        <f t="shared" si="28"/>
        <v>0.14777365708931989</v>
      </c>
      <c r="W128" s="271">
        <f t="shared" si="28"/>
        <v>0.14813806130271712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5.8684008964768483E-2</v>
      </c>
      <c r="C129" s="272">
        <f t="shared" si="29"/>
        <v>5.7590870595854694E-2</v>
      </c>
      <c r="D129" s="272">
        <f t="shared" si="29"/>
        <v>5.9953400383325126E-2</v>
      </c>
      <c r="E129" s="272">
        <f t="shared" si="29"/>
        <v>6.2025861959510681E-2</v>
      </c>
      <c r="F129" s="272">
        <f t="shared" si="29"/>
        <v>6.099099644957922E-2</v>
      </c>
      <c r="G129" s="272">
        <f t="shared" si="29"/>
        <v>6.2312878799463622E-2</v>
      </c>
      <c r="H129" s="272">
        <f t="shared" si="29"/>
        <v>6.2810203336287271E-2</v>
      </c>
      <c r="I129" s="272">
        <f t="shared" si="29"/>
        <v>6.7074531965085282E-2</v>
      </c>
      <c r="J129" s="272">
        <f t="shared" si="29"/>
        <v>7.3457452976997406E-2</v>
      </c>
      <c r="K129" s="272">
        <f t="shared" si="29"/>
        <v>7.9173344470406748E-2</v>
      </c>
      <c r="L129" s="272">
        <f t="shared" si="29"/>
        <v>6.3519509379990791E-2</v>
      </c>
      <c r="M129" s="272">
        <f t="shared" si="29"/>
        <v>6.8033365268607579E-2</v>
      </c>
      <c r="N129" s="272">
        <f t="shared" si="29"/>
        <v>6.5927378410864004E-2</v>
      </c>
      <c r="O129" s="272">
        <f t="shared" si="29"/>
        <v>6.1406860258022576E-2</v>
      </c>
      <c r="P129" s="272">
        <f t="shared" si="29"/>
        <v>6.6178297899172872E-2</v>
      </c>
      <c r="Q129" s="272">
        <f t="shared" si="29"/>
        <v>6.5906650856467075E-2</v>
      </c>
      <c r="R129" s="272">
        <f t="shared" si="29"/>
        <v>6.3345929286806699E-2</v>
      </c>
      <c r="S129" s="272">
        <f t="shared" si="29"/>
        <v>6.0984984386210347E-2</v>
      </c>
      <c r="T129" s="272">
        <f t="shared" si="29"/>
        <v>6.4058615943990024E-2</v>
      </c>
      <c r="U129" s="272">
        <f t="shared" si="29"/>
        <v>6.5306021349725879E-2</v>
      </c>
      <c r="V129" s="272">
        <f t="shared" si="29"/>
        <v>7.0002917350024341E-2</v>
      </c>
      <c r="W129" s="272">
        <f t="shared" si="29"/>
        <v>7.0111186130958916E-2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3.9736870232816017E-2</v>
      </c>
      <c r="C130" s="272">
        <f t="shared" si="30"/>
        <v>4.1087676734297252E-2</v>
      </c>
      <c r="D130" s="272">
        <f t="shared" si="30"/>
        <v>4.1370060344003638E-2</v>
      </c>
      <c r="E130" s="272">
        <f t="shared" si="30"/>
        <v>4.1401799896667965E-2</v>
      </c>
      <c r="F130" s="272">
        <f t="shared" si="30"/>
        <v>4.2063747548097559E-2</v>
      </c>
      <c r="G130" s="272">
        <f t="shared" si="30"/>
        <v>4.0993418191313094E-2</v>
      </c>
      <c r="H130" s="272">
        <f t="shared" si="30"/>
        <v>4.1769765063221151E-2</v>
      </c>
      <c r="I130" s="272">
        <f t="shared" si="30"/>
        <v>4.2518628788493343E-2</v>
      </c>
      <c r="J130" s="272">
        <f t="shared" si="30"/>
        <v>4.4419205841156814E-2</v>
      </c>
      <c r="K130" s="272">
        <f t="shared" si="30"/>
        <v>4.8931005558019894E-2</v>
      </c>
      <c r="L130" s="272">
        <f t="shared" si="30"/>
        <v>4.4991419840288309E-2</v>
      </c>
      <c r="M130" s="272">
        <f t="shared" si="30"/>
        <v>4.6126560845296052E-2</v>
      </c>
      <c r="N130" s="272">
        <f t="shared" si="30"/>
        <v>4.5502904854881385E-2</v>
      </c>
      <c r="O130" s="272">
        <f t="shared" si="30"/>
        <v>4.4418993411451307E-2</v>
      </c>
      <c r="P130" s="272">
        <f t="shared" si="30"/>
        <v>4.5566290984684052E-2</v>
      </c>
      <c r="Q130" s="272">
        <f t="shared" si="30"/>
        <v>4.5497667550698243E-2</v>
      </c>
      <c r="R130" s="272">
        <f t="shared" si="30"/>
        <v>4.496299110573606E-2</v>
      </c>
      <c r="S130" s="272">
        <f t="shared" si="30"/>
        <v>4.4353623067478913E-2</v>
      </c>
      <c r="T130" s="272">
        <f t="shared" si="30"/>
        <v>4.5082789102862127E-2</v>
      </c>
      <c r="U130" s="272">
        <f t="shared" si="30"/>
        <v>4.5528619416143827E-2</v>
      </c>
      <c r="V130" s="272">
        <f t="shared" si="30"/>
        <v>4.7421100489024717E-2</v>
      </c>
      <c r="W130" s="272">
        <f t="shared" si="30"/>
        <v>4.7764659122766659E-2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2.910485443477422E-2</v>
      </c>
      <c r="C131" s="273">
        <f t="shared" si="31"/>
        <v>3.1337963077645296E-2</v>
      </c>
      <c r="D131" s="273">
        <f t="shared" si="31"/>
        <v>2.9500341458527601E-2</v>
      </c>
      <c r="E131" s="273">
        <f t="shared" si="31"/>
        <v>2.7985448568210287E-2</v>
      </c>
      <c r="F131" s="273">
        <f t="shared" si="31"/>
        <v>2.9437976253278923E-2</v>
      </c>
      <c r="G131" s="273">
        <f t="shared" si="31"/>
        <v>2.8080945914814359E-2</v>
      </c>
      <c r="H131" s="273">
        <f t="shared" si="31"/>
        <v>2.8620655569812973E-2</v>
      </c>
      <c r="I131" s="273">
        <f t="shared" si="31"/>
        <v>2.5909224346011825E-2</v>
      </c>
      <c r="J131" s="273">
        <f t="shared" si="31"/>
        <v>2.4190023785495219E-2</v>
      </c>
      <c r="K131" s="273">
        <f t="shared" si="31"/>
        <v>2.4919994607901463E-2</v>
      </c>
      <c r="L131" s="273">
        <f t="shared" si="31"/>
        <v>3.4637543763691769E-2</v>
      </c>
      <c r="M131" s="273">
        <f t="shared" si="31"/>
        <v>3.1645391264898244E-2</v>
      </c>
      <c r="N131" s="273">
        <f t="shared" si="31"/>
        <v>3.3027735285734258E-2</v>
      </c>
      <c r="O131" s="273">
        <f t="shared" si="31"/>
        <v>3.6092908533626913E-2</v>
      </c>
      <c r="P131" s="273">
        <f t="shared" si="31"/>
        <v>3.2861900567649989E-2</v>
      </c>
      <c r="Q131" s="273">
        <f t="shared" si="31"/>
        <v>3.3041455532836314E-2</v>
      </c>
      <c r="R131" s="273">
        <f t="shared" si="31"/>
        <v>3.4754775454339464E-2</v>
      </c>
      <c r="S131" s="273">
        <f t="shared" si="31"/>
        <v>3.6402764962464987E-2</v>
      </c>
      <c r="T131" s="273">
        <f t="shared" si="31"/>
        <v>3.4287183657924457E-2</v>
      </c>
      <c r="U131" s="273">
        <f t="shared" si="31"/>
        <v>3.3441368729077894E-2</v>
      </c>
      <c r="V131" s="273">
        <f t="shared" si="31"/>
        <v>3.0349639250270833E-2</v>
      </c>
      <c r="W131" s="273">
        <f t="shared" si="31"/>
        <v>3.0262216048991562E-2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0.19468788022468711</v>
      </c>
      <c r="C136" s="274">
        <f>IF(C$5=0,0,C$5/ISI_fec!C$5)</f>
        <v>0.19473115599550492</v>
      </c>
      <c r="D136" s="274">
        <f>IF(D$5=0,0,D$5/ISI_fec!D$5)</f>
        <v>0.19499930165477802</v>
      </c>
      <c r="E136" s="274">
        <f>IF(E$5=0,0,E$5/ISI_fec!E$5)</f>
        <v>0.19480277026154791</v>
      </c>
      <c r="F136" s="274">
        <f>IF(F$5=0,0,F$5/ISI_fec!F$5)</f>
        <v>0.19517512449189225</v>
      </c>
      <c r="G136" s="274">
        <f>IF(G$5=0,0,G$5/ISI_fec!G$5)</f>
        <v>0.19417106175518245</v>
      </c>
      <c r="H136" s="274">
        <f>IF(H$5=0,0,H$5/ISI_fec!H$5)</f>
        <v>0.19465562847412421</v>
      </c>
      <c r="I136" s="274">
        <f>IF(I$5=0,0,I$5/ISI_fec!I$5)</f>
        <v>0.19499134696192533</v>
      </c>
      <c r="J136" s="274">
        <f>IF(J$5=0,0,J$5/ISI_fec!J$5)</f>
        <v>0.19553941466516342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0.1749297411993162</v>
      </c>
      <c r="C137" s="275">
        <f>IF(C$6=0,0,C$6/ISI_fec!C$6)</f>
        <v>0.17492974119931617</v>
      </c>
      <c r="D137" s="275">
        <f>IF(D$6=0,0,D$6/ISI_fec!D$6)</f>
        <v>0.17492974119931617</v>
      </c>
      <c r="E137" s="275">
        <f>IF(E$6=0,0,E$6/ISI_fec!E$6)</f>
        <v>0.17492974119931626</v>
      </c>
      <c r="F137" s="275">
        <f>IF(F$6=0,0,F$6/ISI_fec!F$6)</f>
        <v>0.17492974119931623</v>
      </c>
      <c r="G137" s="275">
        <f>IF(G$6=0,0,G$6/ISI_fec!G$6)</f>
        <v>0.17492974119931631</v>
      </c>
      <c r="H137" s="275">
        <f>IF(H$6=0,0,H$6/ISI_fec!H$6)</f>
        <v>0.1749297411993162</v>
      </c>
      <c r="I137" s="275">
        <f>IF(I$6=0,0,I$6/ISI_fec!I$6)</f>
        <v>0.17492974119931623</v>
      </c>
      <c r="J137" s="275">
        <f>IF(J$6=0,0,J$6/ISI_fec!J$6)</f>
        <v>0.1749297411993162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4.5368807946879135E-2</v>
      </c>
      <c r="C138" s="276">
        <f>IF(C$7=0,0,C$7/ISI_fec!C$7)</f>
        <v>4.5368807946879142E-2</v>
      </c>
      <c r="D138" s="276">
        <f>IF(D$7=0,0,D$7/ISI_fec!D$7)</f>
        <v>4.5368807946879128E-2</v>
      </c>
      <c r="E138" s="276">
        <f>IF(E$7=0,0,E$7/ISI_fec!E$7)</f>
        <v>4.5368807946879121E-2</v>
      </c>
      <c r="F138" s="276">
        <f>IF(F$7=0,0,F$7/ISI_fec!F$7)</f>
        <v>4.5368807946879142E-2</v>
      </c>
      <c r="G138" s="276">
        <f>IF(G$7=0,0,G$7/ISI_fec!G$7)</f>
        <v>4.5368807946879156E-2</v>
      </c>
      <c r="H138" s="276">
        <f>IF(H$7=0,0,H$7/ISI_fec!H$7)</f>
        <v>4.5368807946879156E-2</v>
      </c>
      <c r="I138" s="276">
        <f>IF(I$7=0,0,I$7/ISI_fec!I$7)</f>
        <v>4.5368807946879142E-2</v>
      </c>
      <c r="J138" s="276">
        <f>IF(J$7=0,0,J$7/ISI_fec!J$7)</f>
        <v>4.5368807946879162E-2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0.25059820716205788</v>
      </c>
      <c r="C139" s="276">
        <f>IF(C$8=0,0,C$8/ISI_fec!C$8)</f>
        <v>0.25059820716205777</v>
      </c>
      <c r="D139" s="276">
        <f>IF(D$8=0,0,D$8/ISI_fec!D$8)</f>
        <v>0.25059820716205777</v>
      </c>
      <c r="E139" s="276">
        <f>IF(E$8=0,0,E$8/ISI_fec!E$8)</f>
        <v>0.25059820716205777</v>
      </c>
      <c r="F139" s="276">
        <f>IF(F$8=0,0,F$8/ISI_fec!F$8)</f>
        <v>0.25059820716205788</v>
      </c>
      <c r="G139" s="276">
        <f>IF(G$8=0,0,G$8/ISI_fec!G$8)</f>
        <v>0.25059820716205777</v>
      </c>
      <c r="H139" s="276">
        <f>IF(H$8=0,0,H$8/ISI_fec!H$8)</f>
        <v>0.250598207162058</v>
      </c>
      <c r="I139" s="276">
        <f>IF(I$8=0,0,I$8/ISI_fec!I$8)</f>
        <v>0.25059820716205783</v>
      </c>
      <c r="J139" s="276">
        <f>IF(J$8=0,0,J$8/ISI_fec!J$8)</f>
        <v>0.25059820716205788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0.1731489148299912</v>
      </c>
      <c r="C140" s="276">
        <f>IF(C$9=0,0,C$9/ISI_fec!C$9)</f>
        <v>0.17314891482999117</v>
      </c>
      <c r="D140" s="276">
        <f>IF(D$9=0,0,D$9/ISI_fec!D$9)</f>
        <v>0.17314891482999126</v>
      </c>
      <c r="E140" s="276">
        <f>IF(E$9=0,0,E$9/ISI_fec!E$9)</f>
        <v>0.1731489148299912</v>
      </c>
      <c r="F140" s="276">
        <f>IF(F$9=0,0,F$9/ISI_fec!F$9)</f>
        <v>0.1731489148299912</v>
      </c>
      <c r="G140" s="276">
        <f>IF(G$9=0,0,G$9/ISI_fec!G$9)</f>
        <v>0.17314891482999117</v>
      </c>
      <c r="H140" s="276">
        <f>IF(H$9=0,0,H$9/ISI_fec!H$9)</f>
        <v>0.1731489148299912</v>
      </c>
      <c r="I140" s="276">
        <f>IF(I$9=0,0,I$9/ISI_fec!I$9)</f>
        <v>0.1731489148299912</v>
      </c>
      <c r="J140" s="276">
        <f>IF(J$9=0,0,J$9/ISI_fec!J$9)</f>
        <v>0.17314891482999117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0.26548983665312109</v>
      </c>
      <c r="C141" s="277">
        <f>IF(C$10=0,0,C$10/ISI_fec!C$10)</f>
        <v>0.26678419348628618</v>
      </c>
      <c r="D141" s="277">
        <f>IF(D$10=0,0,D$10/ISI_fec!D$10)</f>
        <v>0.26550853694997617</v>
      </c>
      <c r="E141" s="277">
        <f>IF(E$10=0,0,E$10/ISI_fec!E$10)</f>
        <v>0.26445289671556554</v>
      </c>
      <c r="F141" s="277">
        <f>IF(F$10=0,0,F$10/ISI_fec!F$10)</f>
        <v>0.2652703071332963</v>
      </c>
      <c r="G141" s="277">
        <f>IF(G$10=0,0,G$10/ISI_fec!G$10)</f>
        <v>0.26419606690043157</v>
      </c>
      <c r="H141" s="277">
        <f>IF(H$10=0,0,H$10/ISI_fec!H$10)</f>
        <v>0.26434196702266499</v>
      </c>
      <c r="I141" s="277">
        <f>IF(I$10=0,0,I$10/ISI_fec!I$10)</f>
        <v>0.26254860934070889</v>
      </c>
      <c r="J141" s="277">
        <f>IF(J$10=0,0,J$10/ISI_fec!J$10)</f>
        <v>0.26097807888615204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0.17260170482464082</v>
      </c>
      <c r="C142" s="278">
        <f>IF(C$16=0,0,C$16/ISI_fec!C$16)</f>
        <v>0.17174888934130639</v>
      </c>
      <c r="D142" s="278">
        <f>IF(D$16=0,0,D$16/ISI_fec!D$16)</f>
        <v>0.17226838850060047</v>
      </c>
      <c r="E142" s="278">
        <f>IF(E$16=0,0,E$16/ISI_fec!E$16)</f>
        <v>0.17238674564138609</v>
      </c>
      <c r="F142" s="278">
        <f>IF(F$16=0,0,F$16/ISI_fec!F$16)</f>
        <v>0.1728126907353234</v>
      </c>
      <c r="G142" s="278">
        <f>IF(G$16=0,0,G$16/ISI_fec!G$16)</f>
        <v>0.17183844445402049</v>
      </c>
      <c r="H142" s="278">
        <f>IF(H$16=0,0,H$16/ISI_fec!H$16)</f>
        <v>0.17284156649657986</v>
      </c>
      <c r="I142" s="278">
        <f>IF(I$16=0,0,I$16/ISI_fec!I$16)</f>
        <v>0.17413358444738955</v>
      </c>
      <c r="J142" s="278">
        <f>IF(J$16=0,0,J$16/ISI_fec!J$16)</f>
        <v>0.17690297768490112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0.20501659268898914</v>
      </c>
      <c r="C143" s="278">
        <f>IF(C$22=0,0,C$22/ISI_fec!C$22)</f>
        <v>0.20333644966784625</v>
      </c>
      <c r="D143" s="278">
        <f>IF(D$22=0,0,D$22/ISI_fec!D$22)</f>
        <v>0.20359865644265168</v>
      </c>
      <c r="E143" s="278">
        <f>IF(E$22=0,0,E$22/ISI_fec!E$22)</f>
        <v>0.20376463467164918</v>
      </c>
      <c r="F143" s="278">
        <f>IF(F$22=0,0,F$22/ISI_fec!F$22)</f>
        <v>0.20375640047630794</v>
      </c>
      <c r="G143" s="278">
        <f>IF(G$22=0,0,G$22/ISI_fec!G$22)</f>
        <v>0.20349975162212663</v>
      </c>
      <c r="H143" s="278">
        <f>IF(H$22=0,0,H$22/ISI_fec!H$22)</f>
        <v>0.20390163373649411</v>
      </c>
      <c r="I143" s="278">
        <f>IF(I$22=0,0,I$22/ISI_fec!I$22)</f>
        <v>0.20409330639582537</v>
      </c>
      <c r="J143" s="278">
        <f>IF(J$22=0,0,J$22/ISI_fec!J$22)</f>
        <v>0.20552938617865671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0.1953142204249633</v>
      </c>
      <c r="C144" s="278">
        <f>IF(C$28=0,0,C$28/ISI_fec!C$28)</f>
        <v>0.19705536231200044</v>
      </c>
      <c r="D144" s="278">
        <f>IF(D$28=0,0,D$28/ISI_fec!D$28)</f>
        <v>0.19649986068300948</v>
      </c>
      <c r="E144" s="278">
        <f>IF(E$28=0,0,E$28/ISI_fec!E$28)</f>
        <v>0.1957323622114025</v>
      </c>
      <c r="F144" s="278">
        <f>IF(F$28=0,0,F$28/ISI_fec!F$28)</f>
        <v>0.19632665676918257</v>
      </c>
      <c r="G144" s="278">
        <f>IF(G$28=0,0,G$28/ISI_fec!G$28)</f>
        <v>0.1955807389107577</v>
      </c>
      <c r="H144" s="278">
        <f>IF(H$28=0,0,H$28/ISI_fec!H$28)</f>
        <v>0.19568487906342238</v>
      </c>
      <c r="I144" s="278">
        <f>IF(I$28=0,0,I$28/ISI_fec!I$28)</f>
        <v>0.19436509384690526</v>
      </c>
      <c r="J144" s="278">
        <f>IF(J$28=0,0,J$28/ISI_fec!J$28)</f>
        <v>0.19320601157957301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0.18650892489568124</v>
      </c>
      <c r="C145" s="279">
        <f>IF(C$35=0,0,C$35/ISI_fec!C$35)</f>
        <v>0.18632097892507393</v>
      </c>
      <c r="D145" s="279">
        <f>IF(D$35=0,0,D$35/ISI_fec!D$35)</f>
        <v>0.18601836114013687</v>
      </c>
      <c r="E145" s="279">
        <f>IF(E$35=0,0,E$35/ISI_fec!E$35)</f>
        <v>0.1855981985520376</v>
      </c>
      <c r="F145" s="279">
        <f>IF(F$35=0,0,F$35/ISI_fec!F$35)</f>
        <v>0.18605864331454852</v>
      </c>
      <c r="G145" s="279">
        <f>IF(G$35=0,0,G$35/ISI_fec!G$35)</f>
        <v>0.18503781488672388</v>
      </c>
      <c r="H145" s="279">
        <f>IF(H$35=0,0,H$35/ISI_fec!H$35)</f>
        <v>0.18539461760150164</v>
      </c>
      <c r="I145" s="279">
        <f>IF(I$35=0,0,I$35/ISI_fec!I$35)</f>
        <v>0.18506173654494876</v>
      </c>
      <c r="J145" s="279">
        <f>IF(J$35=0,0,J$35/ISI_fec!J$35)</f>
        <v>0.18482350120485014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0.47333614813763869</v>
      </c>
      <c r="C147" s="274">
        <f>IF(C$54=0,0,C$54/ISI_fec!C$54)</f>
        <v>0.47137301422373173</v>
      </c>
      <c r="D147" s="274">
        <f>IF(D$54=0,0,D$54/ISI_fec!D$54)</f>
        <v>0.47086843843512044</v>
      </c>
      <c r="E147" s="274">
        <f>IF(E$54=0,0,E$54/ISI_fec!E$54)</f>
        <v>0.4740729395675789</v>
      </c>
      <c r="F147" s="274">
        <f>IF(F$54=0,0,F$54/ISI_fec!F$54)</f>
        <v>0.47590082793858507</v>
      </c>
      <c r="G147" s="274">
        <f>IF(G$54=0,0,G$54/ISI_fec!G$54)</f>
        <v>0.47554468628826108</v>
      </c>
      <c r="H147" s="274">
        <f>IF(H$54=0,0,H$54/ISI_fec!H$54)</f>
        <v>0.4830371190735574</v>
      </c>
      <c r="I147" s="274">
        <f>IF(I$54=0,0,I$54/ISI_fec!I$54)</f>
        <v>0.48215590358792076</v>
      </c>
      <c r="J147" s="274">
        <f>IF(J$54=0,0,J$54/ISI_fec!J$54)</f>
        <v>0.47955079337735967</v>
      </c>
      <c r="K147" s="274">
        <f>IF(K$54=0,0,K$54/ISI_fec!K$54)</f>
        <v>0.47704206611548733</v>
      </c>
      <c r="L147" s="274">
        <f>IF(L$54=0,0,L$54/ISI_fec!L$54)</f>
        <v>0.48525706605574825</v>
      </c>
      <c r="M147" s="274">
        <f>IF(M$54=0,0,M$54/ISI_fec!M$54)</f>
        <v>0.48288409346276806</v>
      </c>
      <c r="N147" s="274">
        <f>IF(N$54=0,0,N$54/ISI_fec!N$54)</f>
        <v>0.48402904411461323</v>
      </c>
      <c r="O147" s="274">
        <f>IF(O$54=0,0,O$54/ISI_fec!O$54)</f>
        <v>0.48638643540354037</v>
      </c>
      <c r="P147" s="274">
        <f>IF(P$54=0,0,P$54/ISI_fec!P$54)</f>
        <v>0.48389700630709109</v>
      </c>
      <c r="Q147" s="274">
        <f>IF(Q$54=0,0,Q$54/ISI_fec!Q$54)</f>
        <v>0.48403995241370262</v>
      </c>
      <c r="R147" s="274">
        <f>IF(R$54=0,0,R$54/ISI_fec!R$54)</f>
        <v>0.48534217072983471</v>
      </c>
      <c r="S147" s="274">
        <f>IF(S$54=0,0,S$54/ISI_fec!S$54)</f>
        <v>0.48653639078404465</v>
      </c>
      <c r="T147" s="274">
        <f>IF(T$54=0,0,T$54/ISI_fec!T$54)</f>
        <v>0.48496463519067118</v>
      </c>
      <c r="U147" s="274">
        <f>IF(U$54=0,0,U$54/ISI_fec!U$54)</f>
        <v>0.48429647213465338</v>
      </c>
      <c r="V147" s="274">
        <f>IF(V$54=0,0,V$54/ISI_fec!V$54)</f>
        <v>0.48170253735365509</v>
      </c>
      <c r="W147" s="274">
        <f>IF(W$54=0,0,W$54/ISI_fec!W$54)</f>
        <v>0.48158081158281513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0.38092888575412476</v>
      </c>
      <c r="C148" s="275">
        <f>IF(C$55=0,0,C$55/ISI_fec!C$55)</f>
        <v>0.38092888575412481</v>
      </c>
      <c r="D148" s="275">
        <f>IF(D$55=0,0,D$55/ISI_fec!D$55)</f>
        <v>0.38092888575412476</v>
      </c>
      <c r="E148" s="275">
        <f>IF(E$55=0,0,E$55/ISI_fec!E$55)</f>
        <v>0.38394328928102611</v>
      </c>
      <c r="F148" s="275">
        <f>IF(F$55=0,0,F$55/ISI_fec!F$55)</f>
        <v>0.38557219141751997</v>
      </c>
      <c r="G148" s="275">
        <f>IF(G$55=0,0,G$55/ISI_fec!G$55)</f>
        <v>0.38557219141751986</v>
      </c>
      <c r="H148" s="275">
        <f>IF(H$55=0,0,H$55/ISI_fec!H$55)</f>
        <v>0.39199363132989334</v>
      </c>
      <c r="I148" s="275">
        <f>IF(I$55=0,0,I$55/ISI_fec!I$55)</f>
        <v>0.39199363132989334</v>
      </c>
      <c r="J148" s="275">
        <f>IF(J$55=0,0,J$55/ISI_fec!J$55)</f>
        <v>0.3919936313298934</v>
      </c>
      <c r="K148" s="275">
        <f>IF(K$55=0,0,K$55/ISI_fec!K$55)</f>
        <v>0.39199363132989323</v>
      </c>
      <c r="L148" s="275">
        <f>IF(L$55=0,0,L$55/ISI_fec!L$55)</f>
        <v>0.39199363132989323</v>
      </c>
      <c r="M148" s="275">
        <f>IF(M$55=0,0,M$55/ISI_fec!M$55)</f>
        <v>0.39199363132989329</v>
      </c>
      <c r="N148" s="275">
        <f>IF(N$55=0,0,N$55/ISI_fec!N$55)</f>
        <v>0.3919936313298934</v>
      </c>
      <c r="O148" s="275">
        <f>IF(O$55=0,0,O$55/ISI_fec!O$55)</f>
        <v>0.39199363132989312</v>
      </c>
      <c r="P148" s="275">
        <f>IF(P$55=0,0,P$55/ISI_fec!P$55)</f>
        <v>0.39199363132989329</v>
      </c>
      <c r="Q148" s="275">
        <f>IF(Q$55=0,0,Q$55/ISI_fec!Q$55)</f>
        <v>0.39199363132989318</v>
      </c>
      <c r="R148" s="275">
        <f>IF(R$55=0,0,R$55/ISI_fec!R$55)</f>
        <v>0.39199363132989329</v>
      </c>
      <c r="S148" s="275">
        <f>IF(S$55=0,0,S$55/ISI_fec!S$55)</f>
        <v>0.39199363132989334</v>
      </c>
      <c r="T148" s="275">
        <f>IF(T$55=0,0,T$55/ISI_fec!T$55)</f>
        <v>0.39199363132989334</v>
      </c>
      <c r="U148" s="275">
        <f>IF(U$55=0,0,U$55/ISI_fec!U$55)</f>
        <v>0.39199363132989318</v>
      </c>
      <c r="V148" s="275">
        <f>IF(V$55=0,0,V$55/ISI_fec!V$55)</f>
        <v>0.39199363132989334</v>
      </c>
      <c r="W148" s="275">
        <f>IF(W$55=0,0,W$55/ISI_fec!W$55)</f>
        <v>0.39199363132989312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9.8852438839958506E-2</v>
      </c>
      <c r="C149" s="276">
        <f>IF(C$56=0,0,C$56/ISI_fec!C$56)</f>
        <v>9.8852438839958506E-2</v>
      </c>
      <c r="D149" s="276">
        <f>IF(D$56=0,0,D$56/ISI_fec!D$56)</f>
        <v>9.8852438839958534E-2</v>
      </c>
      <c r="E149" s="276">
        <f>IF(E$56=0,0,E$56/ISI_fec!E$56)</f>
        <v>9.9634687578307804E-2</v>
      </c>
      <c r="F149" s="276">
        <f>IF(F$56=0,0,F$56/ISI_fec!F$56)</f>
        <v>0.10005739363932299</v>
      </c>
      <c r="G149" s="276">
        <f>IF(G$56=0,0,G$56/ISI_fec!G$56)</f>
        <v>0.10005739363932301</v>
      </c>
      <c r="H149" s="276">
        <f>IF(H$56=0,0,H$56/ISI_fec!H$56)</f>
        <v>0.10172378077860678</v>
      </c>
      <c r="I149" s="276">
        <f>IF(I$56=0,0,I$56/ISI_fec!I$56)</f>
        <v>0.10172378077860673</v>
      </c>
      <c r="J149" s="276">
        <f>IF(J$56=0,0,J$56/ISI_fec!J$56)</f>
        <v>0.10172378077860673</v>
      </c>
      <c r="K149" s="276">
        <f>IF(K$56=0,0,K$56/ISI_fec!K$56)</f>
        <v>0.10172378077860675</v>
      </c>
      <c r="L149" s="276">
        <f>IF(L$56=0,0,L$56/ISI_fec!L$56)</f>
        <v>0.10172378077860675</v>
      </c>
      <c r="M149" s="276">
        <f>IF(M$56=0,0,M$56/ISI_fec!M$56)</f>
        <v>0.10172378077860673</v>
      </c>
      <c r="N149" s="276">
        <f>IF(N$56=0,0,N$56/ISI_fec!N$56)</f>
        <v>0.10172378077860673</v>
      </c>
      <c r="O149" s="276">
        <f>IF(O$56=0,0,O$56/ISI_fec!O$56)</f>
        <v>0.10172378077860678</v>
      </c>
      <c r="P149" s="276">
        <f>IF(P$56=0,0,P$56/ISI_fec!P$56)</f>
        <v>0.10172378077860671</v>
      </c>
      <c r="Q149" s="276">
        <f>IF(Q$56=0,0,Q$56/ISI_fec!Q$56)</f>
        <v>0.10172378077860675</v>
      </c>
      <c r="R149" s="276">
        <f>IF(R$56=0,0,R$56/ISI_fec!R$56)</f>
        <v>0.10172378077860675</v>
      </c>
      <c r="S149" s="276">
        <f>IF(S$56=0,0,S$56/ISI_fec!S$56)</f>
        <v>0.10172378077860678</v>
      </c>
      <c r="T149" s="276">
        <f>IF(T$56=0,0,T$56/ISI_fec!T$56)</f>
        <v>0.10172378077860672</v>
      </c>
      <c r="U149" s="276">
        <f>IF(U$56=0,0,U$56/ISI_fec!U$56)</f>
        <v>0.10172378077860673</v>
      </c>
      <c r="V149" s="276">
        <f>IF(V$56=0,0,V$56/ISI_fec!V$56)</f>
        <v>0.10172378077860675</v>
      </c>
      <c r="W149" s="276">
        <f>IF(W$56=0,0,W$56/ISI_fec!W$56)</f>
        <v>0.10172378077860672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0.54699242793066771</v>
      </c>
      <c r="C150" s="276">
        <f>IF(C$57=0,0,C$57/ISI_fec!C$57)</f>
        <v>0.54699242793066771</v>
      </c>
      <c r="D150" s="276">
        <f>IF(D$57=0,0,D$57/ISI_fec!D$57)</f>
        <v>0.5469924279306676</v>
      </c>
      <c r="E150" s="276">
        <f>IF(E$57=0,0,E$57/ISI_fec!E$57)</f>
        <v>0.55132094163914724</v>
      </c>
      <c r="F150" s="276">
        <f>IF(F$57=0,0,F$57/ISI_fec!F$57)</f>
        <v>0.55365995337551976</v>
      </c>
      <c r="G150" s="276">
        <f>IF(G$57=0,0,G$57/ISI_fec!G$57)</f>
        <v>0.55365995337551965</v>
      </c>
      <c r="H150" s="276">
        <f>IF(H$57=0,0,H$57/ISI_fec!H$57)</f>
        <v>0.56288077946626458</v>
      </c>
      <c r="I150" s="276">
        <f>IF(I$57=0,0,I$57/ISI_fec!I$57)</f>
        <v>0.56288077946626447</v>
      </c>
      <c r="J150" s="276">
        <f>IF(J$57=0,0,J$57/ISI_fec!J$57)</f>
        <v>0.56288077946626469</v>
      </c>
      <c r="K150" s="276">
        <f>IF(K$57=0,0,K$57/ISI_fec!K$57)</f>
        <v>0.56288077946626458</v>
      </c>
      <c r="L150" s="276">
        <f>IF(L$57=0,0,L$57/ISI_fec!L$57)</f>
        <v>0.56288077946626447</v>
      </c>
      <c r="M150" s="276">
        <f>IF(M$57=0,0,M$57/ISI_fec!M$57)</f>
        <v>0.56288077946626458</v>
      </c>
      <c r="N150" s="276">
        <f>IF(N$57=0,0,N$57/ISI_fec!N$57)</f>
        <v>0.56288077946626458</v>
      </c>
      <c r="O150" s="276">
        <f>IF(O$57=0,0,O$57/ISI_fec!O$57)</f>
        <v>0.56288077946626447</v>
      </c>
      <c r="P150" s="276">
        <f>IF(P$57=0,0,P$57/ISI_fec!P$57)</f>
        <v>0.56288077946626469</v>
      </c>
      <c r="Q150" s="276">
        <f>IF(Q$57=0,0,Q$57/ISI_fec!Q$57)</f>
        <v>0.56288077946626458</v>
      </c>
      <c r="R150" s="276">
        <f>IF(R$57=0,0,R$57/ISI_fec!R$57)</f>
        <v>0.56288077946626469</v>
      </c>
      <c r="S150" s="276">
        <f>IF(S$57=0,0,S$57/ISI_fec!S$57)</f>
        <v>0.56288077946626458</v>
      </c>
      <c r="T150" s="276">
        <f>IF(T$57=0,0,T$57/ISI_fec!T$57)</f>
        <v>0.56288077946626458</v>
      </c>
      <c r="U150" s="276">
        <f>IF(U$57=0,0,U$57/ISI_fec!U$57)</f>
        <v>0.56288077946626469</v>
      </c>
      <c r="V150" s="276">
        <f>IF(V$57=0,0,V$57/ISI_fec!V$57)</f>
        <v>0.56288077946626458</v>
      </c>
      <c r="W150" s="276">
        <f>IF(W$57=0,0,W$57/ISI_fec!W$57)</f>
        <v>0.56288077946626469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0.37724535270959703</v>
      </c>
      <c r="C151" s="276">
        <f>IF(C$58=0,0,C$58/ISI_fec!C$58)</f>
        <v>0.3772453527095973</v>
      </c>
      <c r="D151" s="276">
        <f>IF(D$58=0,0,D$58/ISI_fec!D$58)</f>
        <v>0.3772453527095973</v>
      </c>
      <c r="E151" s="276">
        <f>IF(E$58=0,0,E$58/ISI_fec!E$58)</f>
        <v>0.38023060734436648</v>
      </c>
      <c r="F151" s="276">
        <f>IF(F$58=0,0,F$58/ISI_fec!F$58)</f>
        <v>0.38184375820793109</v>
      </c>
      <c r="G151" s="276">
        <f>IF(G$58=0,0,G$58/ISI_fec!G$58)</f>
        <v>0.38184375820793109</v>
      </c>
      <c r="H151" s="276">
        <f>IF(H$58=0,0,H$58/ISI_fec!H$58)</f>
        <v>0.38820310362709276</v>
      </c>
      <c r="I151" s="276">
        <f>IF(I$58=0,0,I$58/ISI_fec!I$58)</f>
        <v>0.3882031036270927</v>
      </c>
      <c r="J151" s="276">
        <f>IF(J$58=0,0,J$58/ISI_fec!J$58)</f>
        <v>0.38820310362709276</v>
      </c>
      <c r="K151" s="276">
        <f>IF(K$58=0,0,K$58/ISI_fec!K$58)</f>
        <v>0.3882031036270927</v>
      </c>
      <c r="L151" s="276">
        <f>IF(L$58=0,0,L$58/ISI_fec!L$58)</f>
        <v>0.38820310362709254</v>
      </c>
      <c r="M151" s="276">
        <f>IF(M$58=0,0,M$58/ISI_fec!M$58)</f>
        <v>0.38820310362709259</v>
      </c>
      <c r="N151" s="276">
        <f>IF(N$58=0,0,N$58/ISI_fec!N$58)</f>
        <v>0.38820310362709259</v>
      </c>
      <c r="O151" s="276">
        <f>IF(O$58=0,0,O$58/ISI_fec!O$58)</f>
        <v>0.3882031036270927</v>
      </c>
      <c r="P151" s="276">
        <f>IF(P$58=0,0,P$58/ISI_fec!P$58)</f>
        <v>0.38820310362709276</v>
      </c>
      <c r="Q151" s="276">
        <f>IF(Q$58=0,0,Q$58/ISI_fec!Q$58)</f>
        <v>0.38820310362709265</v>
      </c>
      <c r="R151" s="276">
        <f>IF(R$58=0,0,R$58/ISI_fec!R$58)</f>
        <v>0.38820310362709265</v>
      </c>
      <c r="S151" s="276">
        <f>IF(S$58=0,0,S$58/ISI_fec!S$58)</f>
        <v>0.38820310362709254</v>
      </c>
      <c r="T151" s="276">
        <f>IF(T$58=0,0,T$58/ISI_fec!T$58)</f>
        <v>0.38820310362709265</v>
      </c>
      <c r="U151" s="276">
        <f>IF(U$58=0,0,U$58/ISI_fec!U$58)</f>
        <v>0.38820310362709259</v>
      </c>
      <c r="V151" s="276">
        <f>IF(V$58=0,0,V$58/ISI_fec!V$58)</f>
        <v>0.38820310362709265</v>
      </c>
      <c r="W151" s="276">
        <f>IF(W$58=0,0,W$58/ISI_fec!W$58)</f>
        <v>0.38820310362709259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0.5784165752154603</v>
      </c>
      <c r="C152" s="277">
        <f>IF(C$59=0,0,C$59/ISI_fec!C$59)</f>
        <v>0.58123656055269302</v>
      </c>
      <c r="D152" s="277">
        <f>IF(D$59=0,0,D$59/ISI_fec!D$59)</f>
        <v>0.57845731712030624</v>
      </c>
      <c r="E152" s="277">
        <f>IF(E$59=0,0,E$59/ISI_fec!E$59)</f>
        <v>0.58071672307016287</v>
      </c>
      <c r="F152" s="277">
        <f>IF(F$59=0,0,F$59/ISI_fec!F$59)</f>
        <v>0.58498302917507139</v>
      </c>
      <c r="G152" s="277">
        <f>IF(G$59=0,0,G$59/ISI_fec!G$59)</f>
        <v>0.58261407837815049</v>
      </c>
      <c r="H152" s="277">
        <f>IF(H$59=0,0,H$59/ISI_fec!H$59)</f>
        <v>0.59264421781978416</v>
      </c>
      <c r="I152" s="277">
        <f>IF(I$59=0,0,I$59/ISI_fec!I$59)</f>
        <v>0.58862358094299638</v>
      </c>
      <c r="J152" s="277">
        <f>IF(J$59=0,0,J$59/ISI_fec!J$59)</f>
        <v>0.58510251388245182</v>
      </c>
      <c r="K152" s="277">
        <f>IF(K$59=0,0,K$59/ISI_fec!K$59)</f>
        <v>0.58409068783733964</v>
      </c>
      <c r="L152" s="277">
        <f>IF(L$59=0,0,L$59/ISI_fec!L$59)</f>
        <v>0.59818124570761799</v>
      </c>
      <c r="M152" s="277">
        <f>IF(M$59=0,0,M$59/ISI_fec!M$59)</f>
        <v>0.59371388803026159</v>
      </c>
      <c r="N152" s="277">
        <f>IF(N$59=0,0,N$59/ISI_fec!N$59)</f>
        <v>0.59576129879786521</v>
      </c>
      <c r="O152" s="277">
        <f>IF(O$59=0,0,O$59/ISI_fec!O$59)</f>
        <v>0.6003889775868253</v>
      </c>
      <c r="P152" s="277">
        <f>IF(P$59=0,0,P$59/ISI_fec!P$59)</f>
        <v>0.59551409257862942</v>
      </c>
      <c r="Q152" s="277">
        <f>IF(Q$59=0,0,Q$59/ISI_fec!Q$59)</f>
        <v>0.59578176567779917</v>
      </c>
      <c r="R152" s="277">
        <f>IF(R$59=0,0,R$59/ISI_fec!R$59)</f>
        <v>0.59835896161424829</v>
      </c>
      <c r="S152" s="277">
        <f>IF(S$59=0,0,S$59/ISI_fec!S$59)</f>
        <v>0.600971852911802</v>
      </c>
      <c r="T152" s="277">
        <f>IF(T$59=0,0,T$59/ISI_fec!T$59)</f>
        <v>0.5977277918484476</v>
      </c>
      <c r="U152" s="277">
        <f>IF(U$59=0,0,U$59/ISI_fec!U$59)</f>
        <v>0.59649805000480971</v>
      </c>
      <c r="V152" s="277">
        <f>IF(V$59=0,0,V$59/ISI_fec!V$59)</f>
        <v>0.59193168614756309</v>
      </c>
      <c r="W152" s="277">
        <f>IF(W$59=0,0,W$59/ISI_fec!W$59)</f>
        <v>0.59175399249771166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0.36317258041096767</v>
      </c>
      <c r="C153" s="278">
        <f>IF(C$65=0,0,C$65/ISI_fec!C$65)</f>
        <v>0.36052733147468657</v>
      </c>
      <c r="D153" s="278">
        <f>IF(D$65=0,0,D$65/ISI_fec!D$65)</f>
        <v>0.36257937995796813</v>
      </c>
      <c r="E153" s="278">
        <f>IF(E$65=0,0,E$65/ISI_fec!E$65)</f>
        <v>0.36639284896915053</v>
      </c>
      <c r="F153" s="278">
        <f>IF(F$65=0,0,F$65/ISI_fec!F$65)</f>
        <v>0.36805640338455153</v>
      </c>
      <c r="G153" s="278">
        <f>IF(G$65=0,0,G$65/ISI_fec!G$65)</f>
        <v>0.36637171917861311</v>
      </c>
      <c r="H153" s="278">
        <f>IF(H$65=0,0,H$65/ISI_fec!H$65)</f>
        <v>0.37410520318419477</v>
      </c>
      <c r="I153" s="278">
        <f>IF(I$65=0,0,I$65/ISI_fec!I$65)</f>
        <v>0.37806910602073995</v>
      </c>
      <c r="J153" s="278">
        <f>IF(J$65=0,0,J$65/ISI_fec!J$65)</f>
        <v>0.38450365244733903</v>
      </c>
      <c r="K153" s="278">
        <f>IF(K$65=0,0,K$65/ISI_fec!K$65)</f>
        <v>0.39826430430085136</v>
      </c>
      <c r="L153" s="278">
        <f>IF(L$65=0,0,L$65/ISI_fec!L$65)</f>
        <v>0.39826430430085119</v>
      </c>
      <c r="M153" s="278">
        <f>IF(M$65=0,0,M$65/ISI_fec!M$65)</f>
        <v>0.39826430430085119</v>
      </c>
      <c r="N153" s="278">
        <f>IF(N$65=0,0,N$65/ISI_fec!N$65)</f>
        <v>0.39826430430085114</v>
      </c>
      <c r="O153" s="278">
        <f>IF(O$65=0,0,O$65/ISI_fec!O$65)</f>
        <v>0.39826430430085141</v>
      </c>
      <c r="P153" s="278">
        <f>IF(P$65=0,0,P$65/ISI_fec!P$65)</f>
        <v>0.39826430430085136</v>
      </c>
      <c r="Q153" s="278">
        <f>IF(Q$65=0,0,Q$65/ISI_fec!Q$65)</f>
        <v>0.39826430430085125</v>
      </c>
      <c r="R153" s="278">
        <f>IF(R$65=0,0,R$65/ISI_fec!R$65)</f>
        <v>0.39826430430085141</v>
      </c>
      <c r="S153" s="278">
        <f>IF(S$65=0,0,S$65/ISI_fec!S$65)</f>
        <v>0.39812929351775539</v>
      </c>
      <c r="T153" s="278">
        <f>IF(T$65=0,0,T$65/ISI_fec!T$65)</f>
        <v>0.39821581968276015</v>
      </c>
      <c r="U153" s="278">
        <f>IF(U$65=0,0,U$65/ISI_fec!U$65)</f>
        <v>0.39821509455311055</v>
      </c>
      <c r="V153" s="278">
        <f>IF(V$65=0,0,V$65/ISI_fec!V$65)</f>
        <v>0.39823694150732108</v>
      </c>
      <c r="W153" s="278">
        <f>IF(W$65=0,0,W$65/ISI_fec!W$65)</f>
        <v>0.39823365433095631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0.54631587616638255</v>
      </c>
      <c r="C154" s="278">
        <f>IF(C$71=0,0,C$71/ISI_fec!C$71)</f>
        <v>0.54631587616638266</v>
      </c>
      <c r="D154" s="278">
        <f>IF(D$71=0,0,D$71/ISI_fec!D$71)</f>
        <v>0.54631587616638266</v>
      </c>
      <c r="E154" s="278">
        <f>IF(E$71=0,0,E$71/ISI_fec!E$71)</f>
        <v>0.55063903611960596</v>
      </c>
      <c r="F154" s="278">
        <f>IF(F$71=0,0,F$71/ISI_fec!F$71)</f>
        <v>0.55297515483143878</v>
      </c>
      <c r="G154" s="278">
        <f>IF(G$71=0,0,G$71/ISI_fec!G$71)</f>
        <v>0.55297515483143878</v>
      </c>
      <c r="H154" s="278">
        <f>IF(H$71=0,0,H$71/ISI_fec!H$71)</f>
        <v>0.56218457607297312</v>
      </c>
      <c r="I154" s="278">
        <f>IF(I$71=0,0,I$71/ISI_fec!I$71)</f>
        <v>0.56218457607297312</v>
      </c>
      <c r="J154" s="278">
        <f>IF(J$71=0,0,J$71/ISI_fec!J$71)</f>
        <v>0.56218457607297323</v>
      </c>
      <c r="K154" s="278">
        <f>IF(K$71=0,0,K$71/ISI_fec!K$71)</f>
        <v>0.56218457607297312</v>
      </c>
      <c r="L154" s="278">
        <f>IF(L$71=0,0,L$71/ISI_fec!L$71)</f>
        <v>0.56218457607297323</v>
      </c>
      <c r="M154" s="278">
        <f>IF(M$71=0,0,M$71/ISI_fec!M$71)</f>
        <v>0.56218457607297312</v>
      </c>
      <c r="N154" s="278">
        <f>IF(N$71=0,0,N$71/ISI_fec!N$71)</f>
        <v>0.56218457607297323</v>
      </c>
      <c r="O154" s="278">
        <f>IF(O$71=0,0,O$71/ISI_fec!O$71)</f>
        <v>0.56218457607297301</v>
      </c>
      <c r="P154" s="278">
        <f>IF(P$71=0,0,P$71/ISI_fec!P$71)</f>
        <v>0.56218457607297323</v>
      </c>
      <c r="Q154" s="278">
        <f>IF(Q$71=0,0,Q$71/ISI_fec!Q$71)</f>
        <v>0.56218457607297312</v>
      </c>
      <c r="R154" s="278">
        <f>IF(R$71=0,0,R$71/ISI_fec!R$71)</f>
        <v>0.56218457607297323</v>
      </c>
      <c r="S154" s="278">
        <f>IF(S$71=0,0,S$71/ISI_fec!S$71)</f>
        <v>0.56218457607297323</v>
      </c>
      <c r="T154" s="278">
        <f>IF(T$71=0,0,T$71/ISI_fec!T$71)</f>
        <v>0.56218457607297323</v>
      </c>
      <c r="U154" s="278">
        <f>IF(U$71=0,0,U$71/ISI_fec!U$71)</f>
        <v>0.56218457607297323</v>
      </c>
      <c r="V154" s="278">
        <f>IF(V$71=0,0,V$71/ISI_fec!V$71)</f>
        <v>0.56218457607297312</v>
      </c>
      <c r="W154" s="278">
        <f>IF(W$71=0,0,W$71/ISI_fec!W$71)</f>
        <v>0.56218457607297334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0.42174973730179588</v>
      </c>
      <c r="C155" s="278">
        <f>IF(C$72=0,0,C$72/ISI_fec!C$72)</f>
        <v>0.42550945398737783</v>
      </c>
      <c r="D155" s="278">
        <f>IF(D$72=0,0,D$72/ISI_fec!D$72)</f>
        <v>0.42430993730299121</v>
      </c>
      <c r="E155" s="278">
        <f>IF(E$72=0,0,E$72/ISI_fec!E$72)</f>
        <v>0.42599722349196389</v>
      </c>
      <c r="F155" s="278">
        <f>IF(F$72=0,0,F$72/ISI_fec!F$72)</f>
        <v>0.42910346822411288</v>
      </c>
      <c r="G155" s="278">
        <f>IF(G$72=0,0,G$72/ISI_fec!G$72)</f>
        <v>0.42747314483691878</v>
      </c>
      <c r="H155" s="278">
        <f>IF(H$72=0,0,H$72/ISI_fec!H$72)</f>
        <v>0.43482382215389076</v>
      </c>
      <c r="I155" s="278">
        <f>IF(I$72=0,0,I$72/ISI_fec!I$72)</f>
        <v>0.431891178328702</v>
      </c>
      <c r="J155" s="278">
        <f>IF(J$72=0,0,J$72/ISI_fec!J$72)</f>
        <v>0.42931562632854547</v>
      </c>
      <c r="K155" s="278">
        <f>IF(K$72=0,0,K$72/ISI_fec!K$72)</f>
        <v>0.42858651211270832</v>
      </c>
      <c r="L155" s="278">
        <f>IF(L$72=0,0,L$72/ISI_fec!L$72)</f>
        <v>0.43874006182802011</v>
      </c>
      <c r="M155" s="278">
        <f>IF(M$72=0,0,M$72/ISI_fec!M$72)</f>
        <v>0.43552091758329214</v>
      </c>
      <c r="N155" s="278">
        <f>IF(N$72=0,0,N$72/ISI_fec!N$72)</f>
        <v>0.43699626633867189</v>
      </c>
      <c r="O155" s="278">
        <f>IF(O$72=0,0,O$72/ISI_fec!O$72)</f>
        <v>0.44033093676710949</v>
      </c>
      <c r="P155" s="278">
        <f>IF(P$72=0,0,P$72/ISI_fec!P$72)</f>
        <v>0.43681813140178377</v>
      </c>
      <c r="Q155" s="278">
        <f>IF(Q$72=0,0,Q$72/ISI_fec!Q$72)</f>
        <v>0.43701101461796937</v>
      </c>
      <c r="R155" s="278">
        <f>IF(R$72=0,0,R$72/ISI_fec!R$72)</f>
        <v>0.438868122569815</v>
      </c>
      <c r="S155" s="278">
        <f>IF(S$72=0,0,S$72/ISI_fec!S$72)</f>
        <v>0.44053685208532423</v>
      </c>
      <c r="T155" s="278">
        <f>IF(T$72=0,0,T$72/ISI_fec!T$72)</f>
        <v>0.4382541841906607</v>
      </c>
      <c r="U155" s="278">
        <f>IF(U$72=0,0,U$72/ISI_fec!U$72)</f>
        <v>0.43735653117549939</v>
      </c>
      <c r="V155" s="278">
        <f>IF(V$72=0,0,V$72/ISI_fec!V$72)</f>
        <v>0.43407781597741441</v>
      </c>
      <c r="W155" s="278">
        <f>IF(W$72=0,0,W$72/ISI_fec!W$72)</f>
        <v>0.43396355100229655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0.40603811744642726</v>
      </c>
      <c r="C156" s="279">
        <f>IF(C$79=0,0,C$79/ISI_fec!C$79)</f>
        <v>0.40567230058144849</v>
      </c>
      <c r="D156" s="279">
        <f>IF(D$79=0,0,D$79/ISI_fec!D$79)</f>
        <v>0.4050140244248856</v>
      </c>
      <c r="E156" s="279">
        <f>IF(E$79=0,0,E$79/ISI_fec!E$79)</f>
        <v>0.40728438029060471</v>
      </c>
      <c r="F156" s="279">
        <f>IF(F$79=0,0,F$79/ISI_fec!F$79)</f>
        <v>0.4100531809090443</v>
      </c>
      <c r="G156" s="279">
        <f>IF(G$79=0,0,G$79/ISI_fec!G$79)</f>
        <v>0.40774473029661551</v>
      </c>
      <c r="H156" s="279">
        <f>IF(H$79=0,0,H$79/ISI_fec!H$79)</f>
        <v>0.41535212686357348</v>
      </c>
      <c r="I156" s="279">
        <f>IF(I$79=0,0,I$79/ISI_fec!I$79)</f>
        <v>0.41460949792138868</v>
      </c>
      <c r="J156" s="279">
        <f>IF(J$79=0,0,J$79/ISI_fec!J$79)</f>
        <v>0.41406249549350621</v>
      </c>
      <c r="K156" s="279">
        <f>IF(K$79=0,0,K$79/ISI_fec!K$79)</f>
        <v>0.41614484059639628</v>
      </c>
      <c r="L156" s="279">
        <f>IF(L$79=0,0,L$79/ISI_fec!L$79)</f>
        <v>0.42283348591616593</v>
      </c>
      <c r="M156" s="279">
        <f>IF(M$79=0,0,M$79/ISI_fec!M$79)</f>
        <v>0.42072979684734008</v>
      </c>
      <c r="N156" s="279">
        <f>IF(N$79=0,0,N$79/ISI_fec!N$79)</f>
        <v>0.42182807817404244</v>
      </c>
      <c r="O156" s="279">
        <f>IF(O$79=0,0,O$79/ISI_fec!O$79)</f>
        <v>0.42392660323584652</v>
      </c>
      <c r="P156" s="279">
        <f>IF(P$79=0,0,P$79/ISI_fec!P$79)</f>
        <v>0.42171090409933731</v>
      </c>
      <c r="Q156" s="279">
        <f>IF(Q$79=0,0,Q$79/ISI_fec!Q$79)</f>
        <v>0.42183777874679629</v>
      </c>
      <c r="R156" s="279">
        <f>IF(R$79=0,0,R$79/ISI_fec!R$79)</f>
        <v>0.42289504627016189</v>
      </c>
      <c r="S156" s="279">
        <f>IF(S$79=0,0,S$79/ISI_fec!S$79)</f>
        <v>0.42394457311536654</v>
      </c>
      <c r="T156" s="279">
        <f>IF(T$79=0,0,T$79/ISI_fec!T$79)</f>
        <v>0.42254700974441517</v>
      </c>
      <c r="U156" s="279">
        <f>IF(U$79=0,0,U$79/ISI_fec!U$79)</f>
        <v>0.42197411870743801</v>
      </c>
      <c r="V156" s="279">
        <f>IF(V$79=0,0,V$79/ISI_fec!V$79)</f>
        <v>0.4196413790785522</v>
      </c>
      <c r="W156" s="279">
        <f>IF(W$79=0,0,W$79/ISI_fec!W$79)</f>
        <v>0.41948911239643794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BG: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4016.0493095194906</v>
      </c>
      <c r="C5" s="225">
        <f t="shared" si="0"/>
        <v>3969.1814997677902</v>
      </c>
      <c r="D5" s="225">
        <f t="shared" si="0"/>
        <v>3680.7998693033364</v>
      </c>
      <c r="E5" s="225">
        <f t="shared" si="0"/>
        <v>4524.2950567755133</v>
      </c>
      <c r="F5" s="225">
        <f t="shared" si="0"/>
        <v>3731.8214673189582</v>
      </c>
      <c r="G5" s="225">
        <f t="shared" si="0"/>
        <v>3599.8255752376208</v>
      </c>
      <c r="H5" s="225">
        <f t="shared" si="0"/>
        <v>3761.6098602393131</v>
      </c>
      <c r="I5" s="225">
        <f t="shared" si="0"/>
        <v>3436.4262347436184</v>
      </c>
      <c r="J5" s="225">
        <f t="shared" si="0"/>
        <v>1681.969659688921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1.6232047458421279</v>
      </c>
      <c r="C10" s="262">
        <v>1.4763785613561311</v>
      </c>
      <c r="D10" s="262">
        <v>1.4035954989352599</v>
      </c>
      <c r="E10" s="262">
        <v>1.7419858500316421</v>
      </c>
      <c r="F10" s="262">
        <v>1.4515473673649919</v>
      </c>
      <c r="G10" s="262">
        <v>1.457530431295126</v>
      </c>
      <c r="H10" s="262">
        <v>1.4074895796961939</v>
      </c>
      <c r="I10" s="262">
        <v>1.3990435056422501</v>
      </c>
      <c r="J10" s="262">
        <v>0.79852844190267791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1.356787456665888E-2</v>
      </c>
      <c r="C11" s="228">
        <v>0</v>
      </c>
      <c r="D11" s="228">
        <v>0</v>
      </c>
      <c r="E11" s="228">
        <v>0</v>
      </c>
      <c r="F11" s="228">
        <v>0</v>
      </c>
      <c r="G11" s="228">
        <v>2.462067537831112E-2</v>
      </c>
      <c r="H11" s="228">
        <v>2.253604475401352E-2</v>
      </c>
      <c r="I11" s="228">
        <v>1.118767818790605E-2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1.609636871275469</v>
      </c>
      <c r="C12" s="228">
        <v>1.4763785613561311</v>
      </c>
      <c r="D12" s="228">
        <v>1.4035954989352599</v>
      </c>
      <c r="E12" s="228">
        <v>1.7419858500316421</v>
      </c>
      <c r="F12" s="228">
        <v>1.4515473673649919</v>
      </c>
      <c r="G12" s="228">
        <v>1.4329097559168149</v>
      </c>
      <c r="H12" s="228">
        <v>1.3849535349421811</v>
      </c>
      <c r="I12" s="228">
        <v>1.387855827454344</v>
      </c>
      <c r="J12" s="228">
        <v>0.79852844190267791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410.85441876266879</v>
      </c>
      <c r="C16" s="263">
        <v>412.66892484918918</v>
      </c>
      <c r="D16" s="263">
        <v>370.84782407836968</v>
      </c>
      <c r="E16" s="263">
        <v>453.21611237616571</v>
      </c>
      <c r="F16" s="263">
        <v>380.68159205925531</v>
      </c>
      <c r="G16" s="263">
        <v>363.70781239650671</v>
      </c>
      <c r="H16" s="263">
        <v>357.12675030153929</v>
      </c>
      <c r="I16" s="263">
        <v>324.25593922660067</v>
      </c>
      <c r="J16" s="263">
        <v>151.6506508884579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24.938753185298051</v>
      </c>
      <c r="C17" s="232">
        <v>47.037019493814199</v>
      </c>
      <c r="D17" s="232">
        <v>31.2548326519372</v>
      </c>
      <c r="E17" s="232">
        <v>37.486608847384097</v>
      </c>
      <c r="F17" s="232">
        <v>28.815807051546329</v>
      </c>
      <c r="G17" s="232">
        <v>52.033677951378593</v>
      </c>
      <c r="H17" s="232">
        <v>40.342435053898328</v>
      </c>
      <c r="I17" s="232">
        <v>25.6287320348017</v>
      </c>
      <c r="J17" s="232">
        <v>7.199710760658232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5.6398721250395276</v>
      </c>
      <c r="C18" s="232">
        <v>1.556387215944139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90.339485190258884</v>
      </c>
      <c r="C19" s="232">
        <v>81.691262574330906</v>
      </c>
      <c r="D19" s="232">
        <v>80.343742131762014</v>
      </c>
      <c r="E19" s="232">
        <v>101.9383598802321</v>
      </c>
      <c r="F19" s="232">
        <v>85.259702763150273</v>
      </c>
      <c r="G19" s="232">
        <v>84.021359445831408</v>
      </c>
      <c r="H19" s="232">
        <v>83.991665555551052</v>
      </c>
      <c r="I19" s="232">
        <v>90.800955071176304</v>
      </c>
      <c r="J19" s="232">
        <v>59.204240473872268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289.93630826207237</v>
      </c>
      <c r="C20" s="232">
        <v>282.38425556509992</v>
      </c>
      <c r="D20" s="232">
        <v>259.24924929467051</v>
      </c>
      <c r="E20" s="232">
        <v>313.79114364854951</v>
      </c>
      <c r="F20" s="232">
        <v>266.60608224455859</v>
      </c>
      <c r="G20" s="232">
        <v>227.6527749992967</v>
      </c>
      <c r="H20" s="232">
        <v>232.7926496920899</v>
      </c>
      <c r="I20" s="232">
        <v>207.82625212062271</v>
      </c>
      <c r="J20" s="232">
        <v>85.246699653927422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846.46582258026604</v>
      </c>
      <c r="C22" s="263">
        <v>957.95779188644951</v>
      </c>
      <c r="D22" s="263">
        <v>927.29287479342952</v>
      </c>
      <c r="E22" s="263">
        <v>1110.628716314239</v>
      </c>
      <c r="F22" s="263">
        <v>970.82542701328759</v>
      </c>
      <c r="G22" s="263">
        <v>833.99769672623052</v>
      </c>
      <c r="H22" s="263">
        <v>837.66069046798634</v>
      </c>
      <c r="I22" s="263">
        <v>856.16320200969142</v>
      </c>
      <c r="J22" s="263">
        <v>415.7967249219713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46.666437380610319</v>
      </c>
      <c r="C23" s="232">
        <v>70.23962249846025</v>
      </c>
      <c r="D23" s="232">
        <v>40.090396084763029</v>
      </c>
      <c r="E23" s="232">
        <v>48.802352975718279</v>
      </c>
      <c r="F23" s="232">
        <v>36.83879552816488</v>
      </c>
      <c r="G23" s="232">
        <v>80.910390410594559</v>
      </c>
      <c r="H23" s="232">
        <v>62.67549550883011</v>
      </c>
      <c r="I23" s="232">
        <v>32.238789554174787</v>
      </c>
      <c r="J23" s="232">
        <v>10.908813280384679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77.657860799798826</v>
      </c>
      <c r="C24" s="232">
        <v>341.72594279863898</v>
      </c>
      <c r="D24" s="232">
        <v>451.60847999783402</v>
      </c>
      <c r="E24" s="232">
        <v>520.60434839897755</v>
      </c>
      <c r="F24" s="232">
        <v>484.1532575987361</v>
      </c>
      <c r="G24" s="232">
        <v>268.44587999932958</v>
      </c>
      <c r="H24" s="232">
        <v>282.83309999896949</v>
      </c>
      <c r="I24" s="232">
        <v>448.2764999979604</v>
      </c>
      <c r="J24" s="232">
        <v>186.01962839875719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10.553564462595711</v>
      </c>
      <c r="C25" s="232">
        <v>2.3241279248937619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169.0470208074841</v>
      </c>
      <c r="C26" s="232">
        <v>121.98824471431899</v>
      </c>
      <c r="D26" s="232">
        <v>103.0564610876187</v>
      </c>
      <c r="E26" s="232">
        <v>132.7095721273289</v>
      </c>
      <c r="F26" s="232">
        <v>108.99797986797179</v>
      </c>
      <c r="G26" s="232">
        <v>130.65001866567081</v>
      </c>
      <c r="H26" s="232">
        <v>130.4883864911227</v>
      </c>
      <c r="I26" s="232">
        <v>114.2199652281933</v>
      </c>
      <c r="J26" s="232">
        <v>89.70471539851404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542.54093912977714</v>
      </c>
      <c r="C27" s="232">
        <v>421.67985395013761</v>
      </c>
      <c r="D27" s="232">
        <v>332.53753762321378</v>
      </c>
      <c r="E27" s="232">
        <v>408.51244281221409</v>
      </c>
      <c r="F27" s="232">
        <v>340.83539401841477</v>
      </c>
      <c r="G27" s="232">
        <v>353.99140765063561</v>
      </c>
      <c r="H27" s="232">
        <v>361.66370846906409</v>
      </c>
      <c r="I27" s="232">
        <v>261.42794722936299</v>
      </c>
      <c r="J27" s="232">
        <v>129.16356784431551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239.41142420002339</v>
      </c>
      <c r="C28" s="263">
        <v>213.15787643492371</v>
      </c>
      <c r="D28" s="263">
        <v>200.5136427050372</v>
      </c>
      <c r="E28" s="263">
        <v>248.85512143309171</v>
      </c>
      <c r="F28" s="263">
        <v>207.36390962357041</v>
      </c>
      <c r="G28" s="263">
        <v>208.218633042161</v>
      </c>
      <c r="H28" s="263">
        <v>201.06993995659909</v>
      </c>
      <c r="I28" s="263">
        <v>199.86335794889291</v>
      </c>
      <c r="J28" s="263">
        <v>114.0754917003826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239.41142420002339</v>
      </c>
      <c r="C29" s="264">
        <v>213.15787643492371</v>
      </c>
      <c r="D29" s="264">
        <v>200.5136427050372</v>
      </c>
      <c r="E29" s="264">
        <v>248.85512143309171</v>
      </c>
      <c r="F29" s="264">
        <v>207.36390962357041</v>
      </c>
      <c r="G29" s="264">
        <v>208.218633042161</v>
      </c>
      <c r="H29" s="264">
        <v>201.06993995659909</v>
      </c>
      <c r="I29" s="264">
        <v>199.86335794889291</v>
      </c>
      <c r="J29" s="264">
        <v>114.0754917003826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1.8845016585698069</v>
      </c>
      <c r="C31" s="232">
        <v>0</v>
      </c>
      <c r="D31" s="232">
        <v>0</v>
      </c>
      <c r="E31" s="232">
        <v>0</v>
      </c>
      <c r="F31" s="232">
        <v>0</v>
      </c>
      <c r="G31" s="232">
        <v>3.51723933975873</v>
      </c>
      <c r="H31" s="232">
        <v>3.2194349648590741</v>
      </c>
      <c r="I31" s="232">
        <v>1.598239741129436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13.95739153563223</v>
      </c>
      <c r="C32" s="232">
        <v>3.9851718901002671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223.56953100582129</v>
      </c>
      <c r="C33" s="232">
        <v>209.1727045448234</v>
      </c>
      <c r="D33" s="232">
        <v>200.5136427050372</v>
      </c>
      <c r="E33" s="232">
        <v>248.85512143309171</v>
      </c>
      <c r="F33" s="232">
        <v>207.36390962357041</v>
      </c>
      <c r="G33" s="232">
        <v>204.70139370240221</v>
      </c>
      <c r="H33" s="232">
        <v>197.85050499174011</v>
      </c>
      <c r="I33" s="232">
        <v>198.26511820776349</v>
      </c>
      <c r="J33" s="232">
        <v>114.0754917003826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182.05428523760233</v>
      </c>
      <c r="C35" s="263">
        <f t="shared" si="1"/>
        <v>179.24698412867201</v>
      </c>
      <c r="D35" s="263">
        <f t="shared" si="1"/>
        <v>165.44663082910785</v>
      </c>
      <c r="E35" s="263">
        <f t="shared" si="1"/>
        <v>202.77738100212099</v>
      </c>
      <c r="F35" s="263">
        <f t="shared" si="1"/>
        <v>171.50334046250975</v>
      </c>
      <c r="G35" s="263">
        <f t="shared" si="1"/>
        <v>165.79267424736048</v>
      </c>
      <c r="H35" s="263">
        <f t="shared" si="1"/>
        <v>163.36328849664551</v>
      </c>
      <c r="I35" s="263">
        <f t="shared" si="1"/>
        <v>154.13495409534312</v>
      </c>
      <c r="J35" s="263">
        <f t="shared" si="1"/>
        <v>81.285778656621162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84.406646783790677</v>
      </c>
      <c r="C36" s="264">
        <v>76.771685190518809</v>
      </c>
      <c r="D36" s="264">
        <v>72.986965944633525</v>
      </c>
      <c r="E36" s="264">
        <v>90.583264201645378</v>
      </c>
      <c r="F36" s="264">
        <v>75.480463102979613</v>
      </c>
      <c r="G36" s="264">
        <v>75.791582427346583</v>
      </c>
      <c r="H36" s="264">
        <v>73.189458144202106</v>
      </c>
      <c r="I36" s="264">
        <v>72.750262293397</v>
      </c>
      <c r="J36" s="264">
        <v>41.523478978939259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0.70552947746626182</v>
      </c>
      <c r="C38" s="232">
        <v>0</v>
      </c>
      <c r="D38" s="232">
        <v>0</v>
      </c>
      <c r="E38" s="232">
        <v>0</v>
      </c>
      <c r="F38" s="232">
        <v>0</v>
      </c>
      <c r="G38" s="232">
        <v>1.280275119672178</v>
      </c>
      <c r="H38" s="232">
        <v>1.1718743272087031</v>
      </c>
      <c r="I38" s="232">
        <v>0.58175926577111459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83.70111730632442</v>
      </c>
      <c r="C39" s="232">
        <v>76.771685190518809</v>
      </c>
      <c r="D39" s="232">
        <v>72.986965944633525</v>
      </c>
      <c r="E39" s="232">
        <v>90.583264201645378</v>
      </c>
      <c r="F39" s="232">
        <v>75.480463102979613</v>
      </c>
      <c r="G39" s="232">
        <v>74.5113073076744</v>
      </c>
      <c r="H39" s="232">
        <v>72.017583816993408</v>
      </c>
      <c r="I39" s="232">
        <v>72.168503027625889</v>
      </c>
      <c r="J39" s="232">
        <v>41.523478978939259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97.647638453811652</v>
      </c>
      <c r="C40" s="264">
        <v>102.4752989381532</v>
      </c>
      <c r="D40" s="264">
        <v>92.459664884474307</v>
      </c>
      <c r="E40" s="264">
        <v>112.1941168004756</v>
      </c>
      <c r="F40" s="264">
        <v>96.022877359530128</v>
      </c>
      <c r="G40" s="264">
        <v>90.001091820013912</v>
      </c>
      <c r="H40" s="264">
        <v>90.173830352443403</v>
      </c>
      <c r="I40" s="264">
        <v>81.384691801946133</v>
      </c>
      <c r="J40" s="264">
        <v>39.762299677681902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5.9162202687907008</v>
      </c>
      <c r="C41" s="231">
        <v>11.68038673023387</v>
      </c>
      <c r="D41" s="231">
        <v>7.7924452171188889</v>
      </c>
      <c r="E41" s="231">
        <v>9.2798487446236049</v>
      </c>
      <c r="F41" s="231">
        <v>7.2684804420378191</v>
      </c>
      <c r="G41" s="231">
        <v>12.82505461264541</v>
      </c>
      <c r="H41" s="231">
        <v>10.147554205252989</v>
      </c>
      <c r="I41" s="231">
        <v>6.4180434938230109</v>
      </c>
      <c r="J41" s="231">
        <v>1.8877403768513079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0.18064715134034801</v>
      </c>
      <c r="C44" s="231">
        <v>0</v>
      </c>
      <c r="D44" s="231">
        <v>0</v>
      </c>
      <c r="E44" s="231">
        <v>0</v>
      </c>
      <c r="F44" s="231">
        <v>0</v>
      </c>
      <c r="G44" s="231">
        <v>0.35583242878523369</v>
      </c>
      <c r="H44" s="231">
        <v>0.34377790298101968</v>
      </c>
      <c r="I44" s="231">
        <v>0.18329961989019189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1.337946830446078</v>
      </c>
      <c r="C45" s="231">
        <v>0.38648717074027811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21.431235530644241</v>
      </c>
      <c r="C47" s="231">
        <v>20.285841867058561</v>
      </c>
      <c r="D47" s="231">
        <v>20.031276957142101</v>
      </c>
      <c r="E47" s="231">
        <v>25.234946292816591</v>
      </c>
      <c r="F47" s="231">
        <v>21.50585201099409</v>
      </c>
      <c r="G47" s="231">
        <v>20.709251506849299</v>
      </c>
      <c r="H47" s="231">
        <v>21.12688482675204</v>
      </c>
      <c r="I47" s="231">
        <v>22.73871677054224</v>
      </c>
      <c r="J47" s="231">
        <v>15.523156268172819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68.781588672590274</v>
      </c>
      <c r="C48" s="231">
        <v>70.122583170120478</v>
      </c>
      <c r="D48" s="231">
        <v>64.635942710213314</v>
      </c>
      <c r="E48" s="231">
        <v>77.679321763035361</v>
      </c>
      <c r="F48" s="231">
        <v>67.248544906498225</v>
      </c>
      <c r="G48" s="231">
        <v>56.110953271733969</v>
      </c>
      <c r="H48" s="231">
        <v>58.555613417457359</v>
      </c>
      <c r="I48" s="231">
        <v>52.044631917690701</v>
      </c>
      <c r="J48" s="231">
        <v>22.351403032657782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2335.640153993088</v>
      </c>
      <c r="C52" s="281">
        <v>2204.6735439071999</v>
      </c>
      <c r="D52" s="281">
        <v>2015.295301398457</v>
      </c>
      <c r="E52" s="281">
        <v>2507.0757397998641</v>
      </c>
      <c r="F52" s="281">
        <v>1999.9956507929701</v>
      </c>
      <c r="G52" s="281">
        <v>2026.6512283940669</v>
      </c>
      <c r="H52" s="281">
        <v>2200.9817014368468</v>
      </c>
      <c r="I52" s="281">
        <v>1900.609737957448</v>
      </c>
      <c r="J52" s="281">
        <v>918.36248507958533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191.94735521391993</v>
      </c>
      <c r="C54" s="225">
        <f t="shared" si="2"/>
        <v>252.55994047782258</v>
      </c>
      <c r="D54" s="225">
        <f t="shared" si="2"/>
        <v>224.63846666802607</v>
      </c>
      <c r="E54" s="225">
        <f t="shared" si="2"/>
        <v>286.14822741458573</v>
      </c>
      <c r="F54" s="225">
        <f t="shared" si="2"/>
        <v>290.52783762440356</v>
      </c>
      <c r="G54" s="225">
        <f t="shared" si="2"/>
        <v>269.17582744013646</v>
      </c>
      <c r="H54" s="225">
        <f t="shared" si="2"/>
        <v>358.62000148098264</v>
      </c>
      <c r="I54" s="225">
        <f t="shared" si="2"/>
        <v>341.80980045938213</v>
      </c>
      <c r="J54" s="225">
        <f t="shared" si="2"/>
        <v>406.23460949494336</v>
      </c>
      <c r="K54" s="225">
        <f t="shared" si="2"/>
        <v>309.74773317534209</v>
      </c>
      <c r="L54" s="225">
        <f t="shared" si="2"/>
        <v>188.81199067807097</v>
      </c>
      <c r="M54" s="225">
        <f t="shared" si="2"/>
        <v>216.86932307904499</v>
      </c>
      <c r="N54" s="225">
        <f t="shared" si="2"/>
        <v>168.5555705850669</v>
      </c>
      <c r="O54" s="225">
        <f t="shared" si="2"/>
        <v>133.02682733393729</v>
      </c>
      <c r="P54" s="225">
        <f t="shared" si="2"/>
        <v>159.09847927277269</v>
      </c>
      <c r="Q54" s="225">
        <f t="shared" si="2"/>
        <v>154.04220571304188</v>
      </c>
      <c r="R54" s="225">
        <f t="shared" si="2"/>
        <v>150.46216755760508</v>
      </c>
      <c r="S54" s="225">
        <f t="shared" si="2"/>
        <v>155.11677594695936</v>
      </c>
      <c r="T54" s="225">
        <f t="shared" si="2"/>
        <v>166.38126876265679</v>
      </c>
      <c r="U54" s="225">
        <f t="shared" si="2"/>
        <v>153.47715613535641</v>
      </c>
      <c r="V54" s="225">
        <f t="shared" si="2"/>
        <v>138.61801163199743</v>
      </c>
      <c r="W54" s="225">
        <f t="shared" si="2"/>
        <v>136.39137797633305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0.39428899121157568</v>
      </c>
      <c r="C59" s="262">
        <v>0.48832186826835078</v>
      </c>
      <c r="D59" s="262">
        <v>0.45774971902299949</v>
      </c>
      <c r="E59" s="262">
        <v>0.59042805237136142</v>
      </c>
      <c r="F59" s="262">
        <v>0.59961369453227875</v>
      </c>
      <c r="G59" s="262">
        <v>0.56664558590376102</v>
      </c>
      <c r="H59" s="262">
        <v>0.72037778334560465</v>
      </c>
      <c r="I59" s="262">
        <v>0.75184708707526726</v>
      </c>
      <c r="J59" s="262">
        <v>0.99213894371420308</v>
      </c>
      <c r="K59" s="262">
        <v>1.0308357079570409</v>
      </c>
      <c r="L59" s="262">
        <v>0.5618490976238657</v>
      </c>
      <c r="M59" s="262">
        <v>0.64072924198654679</v>
      </c>
      <c r="N59" s="262">
        <v>0.50510488277303478</v>
      </c>
      <c r="O59" s="262">
        <v>0.41895170412491689</v>
      </c>
      <c r="P59" s="262">
        <v>0.50854847365060163</v>
      </c>
      <c r="Q59" s="262">
        <v>0.4992304719792508</v>
      </c>
      <c r="R59" s="262">
        <v>0.48357482408837749</v>
      </c>
      <c r="S59" s="262">
        <v>0.49728706481077212</v>
      </c>
      <c r="T59" s="262">
        <v>0.55321038619149132</v>
      </c>
      <c r="U59" s="262">
        <v>0.51813384971019982</v>
      </c>
      <c r="V59" s="262">
        <v>0.50604280793139012</v>
      </c>
      <c r="W59" s="262">
        <v>0.54493817371190956</v>
      </c>
      <c r="DA59" s="68" t="s">
        <v>395</v>
      </c>
    </row>
    <row r="60" spans="1:105" ht="12" customHeight="1" x14ac:dyDescent="0.25">
      <c r="A60" s="37" t="s">
        <v>160</v>
      </c>
      <c r="B60" s="228">
        <v>3.29574170447468E-3</v>
      </c>
      <c r="C60" s="228">
        <v>0</v>
      </c>
      <c r="D60" s="228">
        <v>0</v>
      </c>
      <c r="E60" s="228">
        <v>0</v>
      </c>
      <c r="F60" s="228">
        <v>0</v>
      </c>
      <c r="G60" s="228">
        <v>9.5718049692401289E-3</v>
      </c>
      <c r="H60" s="228">
        <v>1.15343418519502E-2</v>
      </c>
      <c r="I60" s="228">
        <v>6.0122671116301608E-3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1.5474215762390209E-3</v>
      </c>
      <c r="T60" s="228">
        <v>1.261622592892886E-3</v>
      </c>
      <c r="U60" s="228">
        <v>6.7898005989768786E-4</v>
      </c>
      <c r="V60" s="228">
        <v>7.5521737162032466E-4</v>
      </c>
      <c r="W60" s="228">
        <v>1.7645388641104819E-3</v>
      </c>
      <c r="DA60" s="69" t="s">
        <v>396</v>
      </c>
    </row>
    <row r="61" spans="1:105" ht="12" customHeight="1" x14ac:dyDescent="0.25">
      <c r="A61" s="37" t="s">
        <v>162</v>
      </c>
      <c r="B61" s="228">
        <v>0.39099324950710102</v>
      </c>
      <c r="C61" s="228">
        <v>0.48832186826835078</v>
      </c>
      <c r="D61" s="228">
        <v>0.45774971902299949</v>
      </c>
      <c r="E61" s="228">
        <v>0.59042805237136142</v>
      </c>
      <c r="F61" s="228">
        <v>0.59961369453227875</v>
      </c>
      <c r="G61" s="228">
        <v>0.55707378093452087</v>
      </c>
      <c r="H61" s="228">
        <v>0.70884344149365441</v>
      </c>
      <c r="I61" s="228">
        <v>0.7458348199636371</v>
      </c>
      <c r="J61" s="228">
        <v>0.99213894371420308</v>
      </c>
      <c r="K61" s="228">
        <v>1.0308357079570409</v>
      </c>
      <c r="L61" s="228">
        <v>0.5618490976238657</v>
      </c>
      <c r="M61" s="228">
        <v>0.64072924198654679</v>
      </c>
      <c r="N61" s="228">
        <v>0.50510488277303478</v>
      </c>
      <c r="O61" s="228">
        <v>0.41895170412491689</v>
      </c>
      <c r="P61" s="228">
        <v>0.50854847365060163</v>
      </c>
      <c r="Q61" s="228">
        <v>0.4992304719792508</v>
      </c>
      <c r="R61" s="228">
        <v>0.48357482408837749</v>
      </c>
      <c r="S61" s="228">
        <v>0.49573964323453312</v>
      </c>
      <c r="T61" s="228">
        <v>0.55194876359859846</v>
      </c>
      <c r="U61" s="228">
        <v>0.51745486965030218</v>
      </c>
      <c r="V61" s="228">
        <v>0.50528759055976979</v>
      </c>
      <c r="W61" s="228">
        <v>0.54317363484779912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72.772853418994714</v>
      </c>
      <c r="C65" s="263">
        <v>102.2161616816902</v>
      </c>
      <c r="D65" s="263">
        <v>90.189057522396695</v>
      </c>
      <c r="E65" s="263">
        <v>113.7361663514839</v>
      </c>
      <c r="F65" s="263">
        <v>118.6154356831813</v>
      </c>
      <c r="G65" s="263">
        <v>104.81132155921949</v>
      </c>
      <c r="H65" s="263">
        <v>138.17561853646939</v>
      </c>
      <c r="I65" s="263">
        <v>131.50182399476321</v>
      </c>
      <c r="J65" s="263">
        <v>147.7752499741384</v>
      </c>
      <c r="K65" s="263">
        <v>87.363100633266129</v>
      </c>
      <c r="L65" s="263">
        <v>54.566629640219062</v>
      </c>
      <c r="M65" s="263">
        <v>59.574881212015747</v>
      </c>
      <c r="N65" s="263">
        <v>47.903490836025533</v>
      </c>
      <c r="O65" s="263">
        <v>41.58352446686262</v>
      </c>
      <c r="P65" s="263">
        <v>48.114139304689019</v>
      </c>
      <c r="Q65" s="263">
        <v>47.355808521432238</v>
      </c>
      <c r="R65" s="263">
        <v>47.047507761469681</v>
      </c>
      <c r="S65" s="263">
        <v>49.770886210303559</v>
      </c>
      <c r="T65" s="263">
        <v>53.5362146964695</v>
      </c>
      <c r="U65" s="263">
        <v>49.552607815188892</v>
      </c>
      <c r="V65" s="263">
        <v>46.301954595849757</v>
      </c>
      <c r="W65" s="263">
        <v>49.780231476509023</v>
      </c>
      <c r="DA65" s="70" t="s">
        <v>401</v>
      </c>
    </row>
    <row r="66" spans="1:105" ht="12" customHeight="1" x14ac:dyDescent="0.25">
      <c r="A66" s="18" t="s">
        <v>30</v>
      </c>
      <c r="B66" s="232">
        <v>4.4172927127614621</v>
      </c>
      <c r="C66" s="232">
        <v>11.650849628092541</v>
      </c>
      <c r="D66" s="232">
        <v>7.6010797876563823</v>
      </c>
      <c r="E66" s="232">
        <v>9.4073954199588279</v>
      </c>
      <c r="F66" s="232">
        <v>8.9786309064548213</v>
      </c>
      <c r="G66" s="232">
        <v>14.99477978142872</v>
      </c>
      <c r="H66" s="232">
        <v>15.608858513491541</v>
      </c>
      <c r="I66" s="232">
        <v>10.39371866954215</v>
      </c>
      <c r="J66" s="232">
        <v>7.0157236461867427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0.1916033804573764</v>
      </c>
      <c r="T66" s="232">
        <v>7.4100474443352077E-2</v>
      </c>
      <c r="U66" s="232">
        <v>6.9611777904368136E-2</v>
      </c>
      <c r="V66" s="232">
        <v>3.617876155470276E-2</v>
      </c>
      <c r="W66" s="232">
        <v>4.3567386655510722E-2</v>
      </c>
      <c r="DA66" s="71" t="s">
        <v>402</v>
      </c>
    </row>
    <row r="67" spans="1:105" ht="12" customHeight="1" x14ac:dyDescent="0.25">
      <c r="A67" s="18" t="s">
        <v>70</v>
      </c>
      <c r="B67" s="232">
        <v>0.99896598092683986</v>
      </c>
      <c r="C67" s="232">
        <v>0.38550983058004851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16.001439472154718</v>
      </c>
      <c r="C68" s="232">
        <v>20.234543481389601</v>
      </c>
      <c r="D68" s="232">
        <v>19.539352559757219</v>
      </c>
      <c r="E68" s="232">
        <v>25.581787452676711</v>
      </c>
      <c r="F68" s="232">
        <v>26.565815107486049</v>
      </c>
      <c r="G68" s="232">
        <v>24.21281430468493</v>
      </c>
      <c r="H68" s="232">
        <v>32.497146546001879</v>
      </c>
      <c r="I68" s="232">
        <v>36.82427911977836</v>
      </c>
      <c r="J68" s="232">
        <v>57.691288394076771</v>
      </c>
      <c r="K68" s="232">
        <v>87.363100633266129</v>
      </c>
      <c r="L68" s="232">
        <v>54.566629640219062</v>
      </c>
      <c r="M68" s="232">
        <v>59.574881212015747</v>
      </c>
      <c r="N68" s="232">
        <v>47.903490836025533</v>
      </c>
      <c r="O68" s="232">
        <v>41.58352446686262</v>
      </c>
      <c r="P68" s="232">
        <v>48.114139304689019</v>
      </c>
      <c r="Q68" s="232">
        <v>47.355808521432238</v>
      </c>
      <c r="R68" s="232">
        <v>47.047507761469681</v>
      </c>
      <c r="S68" s="232">
        <v>49.579282829846193</v>
      </c>
      <c r="T68" s="232">
        <v>53.462114222026138</v>
      </c>
      <c r="U68" s="232">
        <v>49.482996037284522</v>
      </c>
      <c r="V68" s="232">
        <v>46.265775834295063</v>
      </c>
      <c r="W68" s="232">
        <v>49.736664089853512</v>
      </c>
      <c r="DA68" s="71" t="s">
        <v>404</v>
      </c>
    </row>
    <row r="69" spans="1:105" ht="12" customHeight="1" x14ac:dyDescent="0.25">
      <c r="A69" s="18" t="s">
        <v>36</v>
      </c>
      <c r="B69" s="232">
        <v>51.355155253151693</v>
      </c>
      <c r="C69" s="232">
        <v>69.94525874162801</v>
      </c>
      <c r="D69" s="232">
        <v>63.048625174983087</v>
      </c>
      <c r="E69" s="232">
        <v>78.746983478848392</v>
      </c>
      <c r="F69" s="232">
        <v>83.070989669240461</v>
      </c>
      <c r="G69" s="232">
        <v>65.603727473105849</v>
      </c>
      <c r="H69" s="232">
        <v>90.069613476976016</v>
      </c>
      <c r="I69" s="232">
        <v>84.283826205442722</v>
      </c>
      <c r="J69" s="232">
        <v>83.068237933874926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28.155612534082682</v>
      </c>
      <c r="C72" s="263">
        <v>34.134110533223449</v>
      </c>
      <c r="D72" s="263">
        <v>31.659846764627911</v>
      </c>
      <c r="E72" s="263">
        <v>40.836424112967663</v>
      </c>
      <c r="F72" s="263">
        <v>41.471740774373949</v>
      </c>
      <c r="G72" s="263">
        <v>39.1915312539263</v>
      </c>
      <c r="H72" s="263">
        <v>49.824280137282273</v>
      </c>
      <c r="I72" s="263">
        <v>52.00082616771374</v>
      </c>
      <c r="J72" s="263">
        <v>68.620395866661838</v>
      </c>
      <c r="K72" s="263">
        <v>71.296822689664722</v>
      </c>
      <c r="L72" s="263">
        <v>38.859786464931261</v>
      </c>
      <c r="M72" s="263">
        <v>44.315460558242371</v>
      </c>
      <c r="N72" s="263">
        <v>34.935123986075297</v>
      </c>
      <c r="O72" s="263">
        <v>28.97641703130822</v>
      </c>
      <c r="P72" s="263">
        <v>35.173296845550837</v>
      </c>
      <c r="Q72" s="263">
        <v>34.528825657895808</v>
      </c>
      <c r="R72" s="263">
        <v>33.446016881335723</v>
      </c>
      <c r="S72" s="263">
        <v>34.56194257455963</v>
      </c>
      <c r="T72" s="263">
        <v>38.399766517092822</v>
      </c>
      <c r="U72" s="263">
        <v>35.97031519059832</v>
      </c>
      <c r="V72" s="263">
        <v>35.122496340378383</v>
      </c>
      <c r="W72" s="263">
        <v>37.817591946869257</v>
      </c>
      <c r="DA72" s="70" t="s">
        <v>407</v>
      </c>
    </row>
    <row r="73" spans="1:105" ht="12" customHeight="1" x14ac:dyDescent="0.25">
      <c r="A73" s="60" t="s">
        <v>183</v>
      </c>
      <c r="B73" s="264">
        <v>28.155612534082682</v>
      </c>
      <c r="C73" s="264">
        <v>34.134110533223449</v>
      </c>
      <c r="D73" s="264">
        <v>31.659846764627911</v>
      </c>
      <c r="E73" s="264">
        <v>40.836424112967663</v>
      </c>
      <c r="F73" s="264">
        <v>41.471740774373949</v>
      </c>
      <c r="G73" s="264">
        <v>39.1915312539263</v>
      </c>
      <c r="H73" s="264">
        <v>49.824280137282273</v>
      </c>
      <c r="I73" s="264">
        <v>52.00082616771374</v>
      </c>
      <c r="J73" s="264">
        <v>68.620395866661838</v>
      </c>
      <c r="K73" s="264">
        <v>71.296822689664722</v>
      </c>
      <c r="L73" s="264">
        <v>38.859786464931261</v>
      </c>
      <c r="M73" s="264">
        <v>44.315460558242371</v>
      </c>
      <c r="N73" s="264">
        <v>34.935123986075297</v>
      </c>
      <c r="O73" s="264">
        <v>28.97641703130822</v>
      </c>
      <c r="P73" s="264">
        <v>35.173296845550837</v>
      </c>
      <c r="Q73" s="264">
        <v>34.528825657895808</v>
      </c>
      <c r="R73" s="264">
        <v>33.446016881335723</v>
      </c>
      <c r="S73" s="264">
        <v>34.56194257455963</v>
      </c>
      <c r="T73" s="264">
        <v>38.399766517092822</v>
      </c>
      <c r="U73" s="264">
        <v>35.97031519059832</v>
      </c>
      <c r="V73" s="264">
        <v>35.122496340378383</v>
      </c>
      <c r="W73" s="264">
        <v>37.817591946869257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0.28392796993162711</v>
      </c>
      <c r="T74" s="232">
        <v>0.239135112234029</v>
      </c>
      <c r="U74" s="232">
        <v>0.23553516524053081</v>
      </c>
      <c r="V74" s="232">
        <v>0.22361726260363449</v>
      </c>
      <c r="W74" s="232">
        <v>0.23290551019561209</v>
      </c>
      <c r="DA74" s="71" t="s">
        <v>409</v>
      </c>
    </row>
    <row r="75" spans="1:105" ht="12" customHeight="1" x14ac:dyDescent="0.25">
      <c r="A75" s="59" t="s">
        <v>160</v>
      </c>
      <c r="B75" s="232">
        <v>0.22162392081255769</v>
      </c>
      <c r="C75" s="232">
        <v>0</v>
      </c>
      <c r="D75" s="232">
        <v>0</v>
      </c>
      <c r="E75" s="232">
        <v>0</v>
      </c>
      <c r="F75" s="232">
        <v>0</v>
      </c>
      <c r="G75" s="232">
        <v>0.66202526401074691</v>
      </c>
      <c r="H75" s="232">
        <v>0.79776235874702894</v>
      </c>
      <c r="I75" s="232">
        <v>0.41583303615891221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0.1066638228565656</v>
      </c>
      <c r="T75" s="232">
        <v>8.7027134596787362E-2</v>
      </c>
      <c r="U75" s="232">
        <v>4.6828060153990901E-2</v>
      </c>
      <c r="V75" s="232">
        <v>5.2083024037733183E-2</v>
      </c>
      <c r="W75" s="232">
        <v>0.12170121880281</v>
      </c>
      <c r="DA75" s="71" t="s">
        <v>410</v>
      </c>
    </row>
    <row r="76" spans="1:105" ht="12" customHeight="1" x14ac:dyDescent="0.25">
      <c r="A76" s="59" t="s">
        <v>70</v>
      </c>
      <c r="B76" s="232">
        <v>1.641437577078279</v>
      </c>
      <c r="C76" s="232">
        <v>0.63816688393453358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26.292551036191838</v>
      </c>
      <c r="C77" s="232">
        <v>33.495943649288918</v>
      </c>
      <c r="D77" s="232">
        <v>31.659846764627911</v>
      </c>
      <c r="E77" s="232">
        <v>40.836424112967663</v>
      </c>
      <c r="F77" s="232">
        <v>41.471740774373949</v>
      </c>
      <c r="G77" s="232">
        <v>38.529505989915563</v>
      </c>
      <c r="H77" s="232">
        <v>49.026517778535244</v>
      </c>
      <c r="I77" s="232">
        <v>51.584993131554818</v>
      </c>
      <c r="J77" s="232">
        <v>68.620395866661838</v>
      </c>
      <c r="K77" s="232">
        <v>71.296822689664722</v>
      </c>
      <c r="L77" s="232">
        <v>38.859786464931261</v>
      </c>
      <c r="M77" s="232">
        <v>44.315460558242371</v>
      </c>
      <c r="N77" s="232">
        <v>34.935123986075297</v>
      </c>
      <c r="O77" s="232">
        <v>28.97641703130822</v>
      </c>
      <c r="P77" s="232">
        <v>35.173296845550837</v>
      </c>
      <c r="Q77" s="232">
        <v>34.528825657895808</v>
      </c>
      <c r="R77" s="232">
        <v>33.446016881335723</v>
      </c>
      <c r="S77" s="232">
        <v>34.171350781771437</v>
      </c>
      <c r="T77" s="232">
        <v>38.073604270262003</v>
      </c>
      <c r="U77" s="232">
        <v>35.687951965203801</v>
      </c>
      <c r="V77" s="232">
        <v>34.846796053737009</v>
      </c>
      <c r="W77" s="232">
        <v>37.462985217870838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36.365720236575982</v>
      </c>
      <c r="C79" s="263">
        <f t="shared" si="3"/>
        <v>48.753998589371989</v>
      </c>
      <c r="D79" s="263">
        <f t="shared" si="3"/>
        <v>44.370465690051049</v>
      </c>
      <c r="E79" s="263">
        <f t="shared" si="3"/>
        <v>56.518653911960072</v>
      </c>
      <c r="F79" s="263">
        <f t="shared" si="3"/>
        <v>58.258976935786123</v>
      </c>
      <c r="G79" s="263">
        <f t="shared" si="3"/>
        <v>53.004062274877271</v>
      </c>
      <c r="H79" s="263">
        <f t="shared" si="3"/>
        <v>68.757413202571712</v>
      </c>
      <c r="I79" s="263">
        <f t="shared" si="3"/>
        <v>68.116037953745831</v>
      </c>
      <c r="J79" s="263">
        <f t="shared" si="3"/>
        <v>83.051334962547571</v>
      </c>
      <c r="K79" s="263">
        <f t="shared" si="3"/>
        <v>68.068217247073676</v>
      </c>
      <c r="L79" s="263">
        <f t="shared" si="3"/>
        <v>39.00401047582961</v>
      </c>
      <c r="M79" s="263">
        <f t="shared" si="3"/>
        <v>43.757655066800311</v>
      </c>
      <c r="N79" s="263">
        <f t="shared" si="3"/>
        <v>34.803284213526382</v>
      </c>
      <c r="O79" s="263">
        <f t="shared" si="3"/>
        <v>29.345948555411553</v>
      </c>
      <c r="P79" s="263">
        <f t="shared" si="3"/>
        <v>35.008601054456648</v>
      </c>
      <c r="Q79" s="263">
        <f t="shared" si="3"/>
        <v>34.401121027114939</v>
      </c>
      <c r="R79" s="263">
        <f t="shared" si="3"/>
        <v>33.584306611924703</v>
      </c>
      <c r="S79" s="263">
        <f t="shared" si="3"/>
        <v>35.089613029360123</v>
      </c>
      <c r="T79" s="263">
        <f t="shared" si="3"/>
        <v>38.513665758792349</v>
      </c>
      <c r="U79" s="263">
        <f t="shared" si="3"/>
        <v>35.859622422950316</v>
      </c>
      <c r="V79" s="263">
        <f t="shared" si="3"/>
        <v>34.707218454879879</v>
      </c>
      <c r="W79" s="263">
        <f t="shared" si="3"/>
        <v>37.490140281851936</v>
      </c>
      <c r="DA79" s="70"/>
    </row>
    <row r="80" spans="1:105" ht="12" customHeight="1" x14ac:dyDescent="0.25">
      <c r="A80" s="60" t="s">
        <v>192</v>
      </c>
      <c r="B80" s="264">
        <v>16.860402374164089</v>
      </c>
      <c r="C80" s="264">
        <v>20.88139250809046</v>
      </c>
      <c r="D80" s="264">
        <v>19.57408048769722</v>
      </c>
      <c r="E80" s="264">
        <v>25.24760964130849</v>
      </c>
      <c r="F80" s="264">
        <v>25.640401797189529</v>
      </c>
      <c r="G80" s="264">
        <v>24.23063487652577</v>
      </c>
      <c r="H80" s="264">
        <v>30.804459569853488</v>
      </c>
      <c r="I80" s="264">
        <v>32.150135292846663</v>
      </c>
      <c r="J80" s="264">
        <v>42.425383855374811</v>
      </c>
      <c r="K80" s="264">
        <v>44.080116881796812</v>
      </c>
      <c r="L80" s="264">
        <v>24.025529676572081</v>
      </c>
      <c r="M80" s="264">
        <v>27.398565705806028</v>
      </c>
      <c r="N80" s="264">
        <v>21.599059964975051</v>
      </c>
      <c r="O80" s="264">
        <v>17.915017827868951</v>
      </c>
      <c r="P80" s="264">
        <v>21.74631319573195</v>
      </c>
      <c r="Q80" s="264">
        <v>21.347861144054431</v>
      </c>
      <c r="R80" s="264">
        <v>20.67840161373061</v>
      </c>
      <c r="S80" s="264">
        <v>21.368336075506299</v>
      </c>
      <c r="T80" s="264">
        <v>23.74111681911641</v>
      </c>
      <c r="U80" s="264">
        <v>22.239079359513909</v>
      </c>
      <c r="V80" s="264">
        <v>21.714905173309919</v>
      </c>
      <c r="W80" s="264">
        <v>23.38118039933002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0.17554187730180151</v>
      </c>
      <c r="T81" s="232">
        <v>0.1478481550811892</v>
      </c>
      <c r="U81" s="232">
        <v>0.1456224446181523</v>
      </c>
      <c r="V81" s="232">
        <v>0.13825405818237901</v>
      </c>
      <c r="W81" s="232">
        <v>0.14399662880524619</v>
      </c>
      <c r="DA81" s="71" t="s">
        <v>415</v>
      </c>
    </row>
    <row r="82" spans="1:105" ht="12" customHeight="1" x14ac:dyDescent="0.25">
      <c r="A82" s="59" t="s">
        <v>160</v>
      </c>
      <c r="B82" s="232">
        <v>0.14093097321334769</v>
      </c>
      <c r="C82" s="232">
        <v>0</v>
      </c>
      <c r="D82" s="232">
        <v>0</v>
      </c>
      <c r="E82" s="232">
        <v>0</v>
      </c>
      <c r="F82" s="232">
        <v>0</v>
      </c>
      <c r="G82" s="232">
        <v>0.40930507020373003</v>
      </c>
      <c r="H82" s="232">
        <v>0.49322615918709922</v>
      </c>
      <c r="I82" s="232">
        <v>0.25709376863794559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6.594618948227346E-2</v>
      </c>
      <c r="T82" s="232">
        <v>5.3805571134803852E-2</v>
      </c>
      <c r="U82" s="232">
        <v>2.895201058146114E-2</v>
      </c>
      <c r="V82" s="232">
        <v>3.2200955113158479E-2</v>
      </c>
      <c r="W82" s="232">
        <v>7.5243240120750204E-2</v>
      </c>
      <c r="DA82" s="71" t="s">
        <v>416</v>
      </c>
    </row>
    <row r="83" spans="1:105" ht="12" customHeight="1" x14ac:dyDescent="0.25">
      <c r="A83" s="59" t="s">
        <v>162</v>
      </c>
      <c r="B83" s="232">
        <v>16.719471400950741</v>
      </c>
      <c r="C83" s="232">
        <v>20.88139250809046</v>
      </c>
      <c r="D83" s="232">
        <v>19.57408048769722</v>
      </c>
      <c r="E83" s="232">
        <v>25.24760964130849</v>
      </c>
      <c r="F83" s="232">
        <v>25.640401797189529</v>
      </c>
      <c r="G83" s="232">
        <v>23.821329806322041</v>
      </c>
      <c r="H83" s="232">
        <v>30.311233410666389</v>
      </c>
      <c r="I83" s="232">
        <v>31.893041524208709</v>
      </c>
      <c r="J83" s="232">
        <v>42.425383855374811</v>
      </c>
      <c r="K83" s="232">
        <v>44.080116881796812</v>
      </c>
      <c r="L83" s="232">
        <v>24.025529676572081</v>
      </c>
      <c r="M83" s="232">
        <v>27.398565705806028</v>
      </c>
      <c r="N83" s="232">
        <v>21.599059964975051</v>
      </c>
      <c r="O83" s="232">
        <v>17.915017827868951</v>
      </c>
      <c r="P83" s="232">
        <v>21.74631319573195</v>
      </c>
      <c r="Q83" s="232">
        <v>21.347861144054431</v>
      </c>
      <c r="R83" s="232">
        <v>20.67840161373061</v>
      </c>
      <c r="S83" s="232">
        <v>21.12684800872222</v>
      </c>
      <c r="T83" s="232">
        <v>23.539463092900419</v>
      </c>
      <c r="U83" s="232">
        <v>22.06450490431429</v>
      </c>
      <c r="V83" s="232">
        <v>21.544450160014382</v>
      </c>
      <c r="W83" s="232">
        <v>23.161940530404021</v>
      </c>
      <c r="DA83" s="71" t="s">
        <v>417</v>
      </c>
    </row>
    <row r="84" spans="1:105" ht="12" customHeight="1" x14ac:dyDescent="0.25">
      <c r="A84" s="60" t="s">
        <v>197</v>
      </c>
      <c r="B84" s="264">
        <v>19.505317862411889</v>
      </c>
      <c r="C84" s="264">
        <v>27.872606081281528</v>
      </c>
      <c r="D84" s="264">
        <v>24.796385202353829</v>
      </c>
      <c r="E84" s="264">
        <v>31.271044270651579</v>
      </c>
      <c r="F84" s="264">
        <v>32.61857513859659</v>
      </c>
      <c r="G84" s="264">
        <v>28.773427398351501</v>
      </c>
      <c r="H84" s="264">
        <v>37.95295363271822</v>
      </c>
      <c r="I84" s="264">
        <v>35.965902660899168</v>
      </c>
      <c r="J84" s="264">
        <v>40.625951107172753</v>
      </c>
      <c r="K84" s="264">
        <v>23.988100365276871</v>
      </c>
      <c r="L84" s="264">
        <v>14.978480799257531</v>
      </c>
      <c r="M84" s="264">
        <v>16.359089360994279</v>
      </c>
      <c r="N84" s="264">
        <v>13.204224248551331</v>
      </c>
      <c r="O84" s="264">
        <v>11.4309307275426</v>
      </c>
      <c r="P84" s="264">
        <v>13.262287858724701</v>
      </c>
      <c r="Q84" s="264">
        <v>13.053259883060511</v>
      </c>
      <c r="R84" s="264">
        <v>12.905904998194091</v>
      </c>
      <c r="S84" s="264">
        <v>13.72127695385382</v>
      </c>
      <c r="T84" s="264">
        <v>14.772548939675939</v>
      </c>
      <c r="U84" s="264">
        <v>13.62054306343641</v>
      </c>
      <c r="V84" s="264">
        <v>12.99231328156996</v>
      </c>
      <c r="W84" s="264">
        <v>14.108959882521919</v>
      </c>
      <c r="DA84" s="72" t="s">
        <v>418</v>
      </c>
    </row>
    <row r="85" spans="1:105" ht="12" customHeight="1" x14ac:dyDescent="0.25">
      <c r="A85" s="64" t="s">
        <v>30</v>
      </c>
      <c r="B85" s="231">
        <v>1.181777242276995</v>
      </c>
      <c r="C85" s="231">
        <v>3.1769882262585369</v>
      </c>
      <c r="D85" s="231">
        <v>2.089824503618396</v>
      </c>
      <c r="E85" s="231">
        <v>2.5865042588119489</v>
      </c>
      <c r="F85" s="231">
        <v>2.4690728080801438</v>
      </c>
      <c r="G85" s="231">
        <v>4.1001811235226047</v>
      </c>
      <c r="H85" s="231">
        <v>4.2709692239110426</v>
      </c>
      <c r="I85" s="231">
        <v>2.8362917209786098</v>
      </c>
      <c r="J85" s="231">
        <v>1.9287427758119069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5.2228219539937948E-2</v>
      </c>
      <c r="T85" s="231">
        <v>2.0273525555234529E-2</v>
      </c>
      <c r="U85" s="231">
        <v>1.898422209411697E-2</v>
      </c>
      <c r="V85" s="231">
        <v>9.6600384448002931E-3</v>
      </c>
      <c r="W85" s="231">
        <v>1.1516213343878911E-2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0.53155871999417403</v>
      </c>
      <c r="W86" s="231">
        <v>0.82605599999070678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0.1122918727631636</v>
      </c>
      <c r="T87" s="231">
        <v>9.187001268074757E-2</v>
      </c>
      <c r="U87" s="231">
        <v>8.9063590136727738E-2</v>
      </c>
      <c r="V87" s="231">
        <v>7.9273399211112622E-2</v>
      </c>
      <c r="W87" s="231">
        <v>8.1733900996087044E-2</v>
      </c>
      <c r="DA87" s="73" t="s">
        <v>421</v>
      </c>
    </row>
    <row r="88" spans="1:105" ht="12" customHeight="1" x14ac:dyDescent="0.25">
      <c r="A88" s="64" t="s">
        <v>160</v>
      </c>
      <c r="B88" s="231">
        <v>3.6084642328543408E-2</v>
      </c>
      <c r="C88" s="231">
        <v>0</v>
      </c>
      <c r="D88" s="231">
        <v>0</v>
      </c>
      <c r="E88" s="231">
        <v>0</v>
      </c>
      <c r="F88" s="231">
        <v>0</v>
      </c>
      <c r="G88" s="231">
        <v>0.1137599372250529</v>
      </c>
      <c r="H88" s="231">
        <v>0.144691500414213</v>
      </c>
      <c r="I88" s="231">
        <v>8.1004623115041502E-2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4.2184926083634507E-2</v>
      </c>
      <c r="T88" s="231">
        <v>3.3433751674039038E-2</v>
      </c>
      <c r="U88" s="231">
        <v>1.7707229203732459E-2</v>
      </c>
      <c r="V88" s="231">
        <v>1.8463683476814419E-2</v>
      </c>
      <c r="W88" s="231">
        <v>4.2708802210723297E-2</v>
      </c>
      <c r="DA88" s="73" t="s">
        <v>422</v>
      </c>
    </row>
    <row r="89" spans="1:105" ht="12" customHeight="1" x14ac:dyDescent="0.25">
      <c r="A89" s="64" t="s">
        <v>70</v>
      </c>
      <c r="B89" s="231">
        <v>0.26725764825537951</v>
      </c>
      <c r="C89" s="231">
        <v>0.10512196380138621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4.2809336490729466</v>
      </c>
      <c r="C91" s="231">
        <v>5.5176153204387219</v>
      </c>
      <c r="D91" s="231">
        <v>5.3721075037958013</v>
      </c>
      <c r="E91" s="231">
        <v>7.0335517154927842</v>
      </c>
      <c r="F91" s="231">
        <v>7.305449170343234</v>
      </c>
      <c r="G91" s="231">
        <v>6.6207657335777164</v>
      </c>
      <c r="H91" s="231">
        <v>8.8920219657916704</v>
      </c>
      <c r="I91" s="231">
        <v>10.048799791406489</v>
      </c>
      <c r="J91" s="231">
        <v>15.8603247974051</v>
      </c>
      <c r="K91" s="231">
        <v>23.988100365276871</v>
      </c>
      <c r="L91" s="231">
        <v>14.978480799257531</v>
      </c>
      <c r="M91" s="231">
        <v>16.359089360994279</v>
      </c>
      <c r="N91" s="231">
        <v>13.204224248551331</v>
      </c>
      <c r="O91" s="231">
        <v>11.4309307275426</v>
      </c>
      <c r="P91" s="231">
        <v>13.262287858724701</v>
      </c>
      <c r="Q91" s="231">
        <v>13.053259883060511</v>
      </c>
      <c r="R91" s="231">
        <v>12.905904998194091</v>
      </c>
      <c r="S91" s="231">
        <v>13.51457193546708</v>
      </c>
      <c r="T91" s="231">
        <v>14.62697164976592</v>
      </c>
      <c r="U91" s="231">
        <v>13.494788022001829</v>
      </c>
      <c r="V91" s="231">
        <v>12.353357440443061</v>
      </c>
      <c r="W91" s="231">
        <v>13.146944965980531</v>
      </c>
      <c r="DA91" s="73" t="s">
        <v>425</v>
      </c>
    </row>
    <row r="92" spans="1:105" ht="12" customHeight="1" x14ac:dyDescent="0.25">
      <c r="A92" s="64" t="s">
        <v>36</v>
      </c>
      <c r="B92" s="231">
        <v>13.73926468047803</v>
      </c>
      <c r="C92" s="231">
        <v>19.072880570782889</v>
      </c>
      <c r="D92" s="231">
        <v>17.334453194939631</v>
      </c>
      <c r="E92" s="231">
        <v>21.650988296346849</v>
      </c>
      <c r="F92" s="231">
        <v>22.84405316017321</v>
      </c>
      <c r="G92" s="231">
        <v>17.93872060402613</v>
      </c>
      <c r="H92" s="231">
        <v>24.645270942601289</v>
      </c>
      <c r="I92" s="231">
        <v>22.99980652539903</v>
      </c>
      <c r="J92" s="231">
        <v>22.836883533955739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54.258880033055007</v>
      </c>
      <c r="C96" s="281">
        <v>66.967347805268631</v>
      </c>
      <c r="D96" s="281">
        <v>57.961346971927419</v>
      </c>
      <c r="E96" s="281">
        <v>74.466554985802702</v>
      </c>
      <c r="F96" s="281">
        <v>71.582070536529912</v>
      </c>
      <c r="G96" s="281">
        <v>71.602266766209638</v>
      </c>
      <c r="H96" s="281">
        <v>101.1423118213137</v>
      </c>
      <c r="I96" s="281">
        <v>89.439265256084042</v>
      </c>
      <c r="J96" s="281">
        <v>105.79548974788131</v>
      </c>
      <c r="K96" s="281">
        <v>81.988756897380554</v>
      </c>
      <c r="L96" s="281">
        <v>55.819714999467188</v>
      </c>
      <c r="M96" s="281">
        <v>68.580596999999997</v>
      </c>
      <c r="N96" s="281">
        <v>50.408566666666673</v>
      </c>
      <c r="O96" s="281">
        <v>32.70198557622998</v>
      </c>
      <c r="P96" s="281">
        <v>40.293893594425569</v>
      </c>
      <c r="Q96" s="281">
        <v>37.257220034619628</v>
      </c>
      <c r="R96" s="281">
        <v>35.900761478786613</v>
      </c>
      <c r="S96" s="281">
        <v>35.197047067925283</v>
      </c>
      <c r="T96" s="281">
        <v>35.378411404110629</v>
      </c>
      <c r="U96" s="281">
        <v>31.57647685690868</v>
      </c>
      <c r="V96" s="281">
        <v>21.980299432958031</v>
      </c>
      <c r="W96" s="281">
        <v>10.75847609739092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0.99999999999999989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4.0417948604230157E-4</v>
      </c>
      <c r="C105" s="270">
        <f t="shared" si="9"/>
        <v>3.7196045619040198E-4</v>
      </c>
      <c r="D105" s="270">
        <f t="shared" si="9"/>
        <v>3.8132893631104097E-4</v>
      </c>
      <c r="E105" s="270">
        <f t="shared" si="9"/>
        <v>3.8502923177454384E-4</v>
      </c>
      <c r="F105" s="270">
        <f t="shared" si="9"/>
        <v>3.8896484734780813E-4</v>
      </c>
      <c r="G105" s="270">
        <f t="shared" si="9"/>
        <v>4.0488918166511884E-4</v>
      </c>
      <c r="H105" s="270">
        <f t="shared" si="9"/>
        <v>3.7417213161139727E-4</v>
      </c>
      <c r="I105" s="270">
        <f t="shared" si="9"/>
        <v>4.0712164617339114E-4</v>
      </c>
      <c r="J105" s="270">
        <f t="shared" si="9"/>
        <v>4.7475793472420019E-4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0.1023031310369609</v>
      </c>
      <c r="C106" s="271">
        <f t="shared" si="10"/>
        <v>0.10396826773311617</v>
      </c>
      <c r="D106" s="271">
        <f t="shared" si="10"/>
        <v>0.10075196621558236</v>
      </c>
      <c r="E106" s="271">
        <f t="shared" si="10"/>
        <v>0.10017386282033847</v>
      </c>
      <c r="F106" s="271">
        <f t="shared" si="10"/>
        <v>0.1020095938117713</v>
      </c>
      <c r="G106" s="271">
        <f t="shared" si="10"/>
        <v>0.10103484315972691</v>
      </c>
      <c r="H106" s="271">
        <f t="shared" si="10"/>
        <v>9.4939869781928671E-2</v>
      </c>
      <c r="I106" s="271">
        <f t="shared" si="10"/>
        <v>9.4358475077464435E-2</v>
      </c>
      <c r="J106" s="271">
        <f t="shared" si="10"/>
        <v>9.0162536532618298E-2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0.21077077429647978</v>
      </c>
      <c r="C107" s="271">
        <f t="shared" si="11"/>
        <v>0.24134895114836474</v>
      </c>
      <c r="D107" s="271">
        <f t="shared" si="11"/>
        <v>0.25192700166253207</v>
      </c>
      <c r="E107" s="271">
        <f t="shared" si="11"/>
        <v>0.24548105337448733</v>
      </c>
      <c r="F107" s="271">
        <f t="shared" si="11"/>
        <v>0.2601478756460327</v>
      </c>
      <c r="G107" s="271">
        <f t="shared" si="11"/>
        <v>0.23167725193773567</v>
      </c>
      <c r="H107" s="271">
        <f t="shared" si="11"/>
        <v>0.22268675423311829</v>
      </c>
      <c r="I107" s="271">
        <f t="shared" si="11"/>
        <v>0.2491434832366094</v>
      </c>
      <c r="J107" s="271">
        <f t="shared" si="11"/>
        <v>0.24720821955782044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5.9613666503678539E-2</v>
      </c>
      <c r="C108" s="271">
        <f t="shared" si="12"/>
        <v>5.3703232378613609E-2</v>
      </c>
      <c r="D108" s="271">
        <f t="shared" si="12"/>
        <v>5.4475562330148726E-2</v>
      </c>
      <c r="E108" s="271">
        <f t="shared" si="12"/>
        <v>5.5004175967791974E-2</v>
      </c>
      <c r="F108" s="271">
        <f t="shared" si="12"/>
        <v>5.5566406763972627E-2</v>
      </c>
      <c r="G108" s="271">
        <f t="shared" si="12"/>
        <v>5.7841311666445593E-2</v>
      </c>
      <c r="H108" s="271">
        <f t="shared" si="12"/>
        <v>5.3453161658771023E-2</v>
      </c>
      <c r="I108" s="271">
        <f t="shared" si="12"/>
        <v>5.8160235167627312E-2</v>
      </c>
      <c r="J108" s="271">
        <f t="shared" si="12"/>
        <v>6.782256210345719E-2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5.9613666503678539E-2</v>
      </c>
      <c r="C109" s="272">
        <f t="shared" si="13"/>
        <v>5.3703232378613609E-2</v>
      </c>
      <c r="D109" s="272">
        <f t="shared" si="13"/>
        <v>5.4475562330148726E-2</v>
      </c>
      <c r="E109" s="272">
        <f t="shared" si="13"/>
        <v>5.5004175967791974E-2</v>
      </c>
      <c r="F109" s="272">
        <f t="shared" si="13"/>
        <v>5.5566406763972627E-2</v>
      </c>
      <c r="G109" s="272">
        <f t="shared" si="13"/>
        <v>5.7841311666445593E-2</v>
      </c>
      <c r="H109" s="272">
        <f t="shared" si="13"/>
        <v>5.3453161658771023E-2</v>
      </c>
      <c r="I109" s="272">
        <f t="shared" si="13"/>
        <v>5.8160235167627312E-2</v>
      </c>
      <c r="J109" s="272">
        <f t="shared" si="13"/>
        <v>6.782256210345719E-2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4.5331685745508096E-2</v>
      </c>
      <c r="C111" s="271">
        <f t="shared" si="15"/>
        <v>4.5159684468739594E-2</v>
      </c>
      <c r="D111" s="271">
        <f t="shared" si="15"/>
        <v>4.4948553766500178E-2</v>
      </c>
      <c r="E111" s="271">
        <f t="shared" si="15"/>
        <v>4.4819663275153722E-2</v>
      </c>
      <c r="F111" s="271">
        <f t="shared" si="15"/>
        <v>4.5957005704702805E-2</v>
      </c>
      <c r="G111" s="271">
        <f t="shared" si="15"/>
        <v>4.6055752086381761E-2</v>
      </c>
      <c r="H111" s="271">
        <f t="shared" si="15"/>
        <v>4.3429088758889088E-2</v>
      </c>
      <c r="I111" s="271">
        <f t="shared" si="15"/>
        <v>4.4853270102811524E-2</v>
      </c>
      <c r="J111" s="271">
        <f t="shared" si="15"/>
        <v>4.8327731828203671E-2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2.101733327419969E-2</v>
      </c>
      <c r="C112" s="272">
        <f t="shared" si="16"/>
        <v>1.93419437219009E-2</v>
      </c>
      <c r="D112" s="272">
        <f t="shared" si="16"/>
        <v>1.9829104688174132E-2</v>
      </c>
      <c r="E112" s="272">
        <f t="shared" si="16"/>
        <v>2.0021520052276278E-2</v>
      </c>
      <c r="F112" s="272">
        <f t="shared" si="16"/>
        <v>2.0226172062086031E-2</v>
      </c>
      <c r="G112" s="272">
        <f t="shared" si="16"/>
        <v>2.1054237446586188E-2</v>
      </c>
      <c r="H112" s="272">
        <f t="shared" si="16"/>
        <v>1.9456950843792665E-2</v>
      </c>
      <c r="I112" s="272">
        <f t="shared" si="16"/>
        <v>2.1170325601016338E-2</v>
      </c>
      <c r="J112" s="272">
        <f t="shared" si="16"/>
        <v>2.4687412605658415E-2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2.4314352471308406E-2</v>
      </c>
      <c r="C113" s="272">
        <f t="shared" si="17"/>
        <v>2.5817740746838694E-2</v>
      </c>
      <c r="D113" s="272">
        <f t="shared" si="17"/>
        <v>2.5119449078326042E-2</v>
      </c>
      <c r="E113" s="272">
        <f t="shared" si="17"/>
        <v>2.479814322287744E-2</v>
      </c>
      <c r="F113" s="272">
        <f t="shared" si="17"/>
        <v>2.573083364261677E-2</v>
      </c>
      <c r="G113" s="272">
        <f t="shared" si="17"/>
        <v>2.5001514639795577E-2</v>
      </c>
      <c r="H113" s="272">
        <f t="shared" si="17"/>
        <v>2.3972137915096427E-2</v>
      </c>
      <c r="I113" s="272">
        <f t="shared" si="17"/>
        <v>2.3682944501795193E-2</v>
      </c>
      <c r="J113" s="272">
        <f t="shared" si="17"/>
        <v>2.3640319222545256E-2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0.58157656293133042</v>
      </c>
      <c r="C115" s="283">
        <f t="shared" si="19"/>
        <v>0.55544790381497555</v>
      </c>
      <c r="D115" s="283">
        <f t="shared" si="19"/>
        <v>0.54751558708892567</v>
      </c>
      <c r="E115" s="283">
        <f t="shared" si="19"/>
        <v>0.55413621533045387</v>
      </c>
      <c r="F115" s="283">
        <f t="shared" si="19"/>
        <v>0.53593015322617277</v>
      </c>
      <c r="G115" s="283">
        <f t="shared" si="19"/>
        <v>0.56298595196804491</v>
      </c>
      <c r="H115" s="283">
        <f t="shared" si="19"/>
        <v>0.5851169534356816</v>
      </c>
      <c r="I115" s="283">
        <f t="shared" si="19"/>
        <v>0.55307741476931394</v>
      </c>
      <c r="J115" s="283">
        <f t="shared" si="19"/>
        <v>0.54600419204317618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1.0000000000000002</v>
      </c>
      <c r="D117" s="234">
        <f t="shared" si="20"/>
        <v>1</v>
      </c>
      <c r="E117" s="234">
        <f t="shared" si="20"/>
        <v>0.99999999999999978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0.99999999999999989</v>
      </c>
      <c r="J117" s="234">
        <f t="shared" si="20"/>
        <v>1</v>
      </c>
      <c r="K117" s="234">
        <f t="shared" si="20"/>
        <v>1.0000000000000002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0.99999999999999989</v>
      </c>
      <c r="P117" s="234">
        <f t="shared" si="20"/>
        <v>1</v>
      </c>
      <c r="Q117" s="234">
        <f t="shared" si="20"/>
        <v>0.99999999999999989</v>
      </c>
      <c r="R117" s="234">
        <f t="shared" si="20"/>
        <v>1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2.0541517270303185E-3</v>
      </c>
      <c r="C122" s="270">
        <f t="shared" si="25"/>
        <v>1.9334890059939278E-3</v>
      </c>
      <c r="D122" s="270">
        <f t="shared" si="25"/>
        <v>2.0377174302007172E-3</v>
      </c>
      <c r="E122" s="270">
        <f t="shared" si="25"/>
        <v>2.0633643538735609E-3</v>
      </c>
      <c r="F122" s="270">
        <f t="shared" si="25"/>
        <v>2.0638769056873082E-3</v>
      </c>
      <c r="G122" s="270">
        <f t="shared" si="25"/>
        <v>2.1051131941993585E-3</v>
      </c>
      <c r="H122" s="270">
        <f t="shared" si="25"/>
        <v>2.0087495967059323E-3</v>
      </c>
      <c r="I122" s="270">
        <f t="shared" si="25"/>
        <v>2.1996065825637748E-3</v>
      </c>
      <c r="J122" s="270">
        <f t="shared" si="25"/>
        <v>2.4422806932863084E-3</v>
      </c>
      <c r="K122" s="270">
        <f t="shared" si="25"/>
        <v>3.3279846712340752E-3</v>
      </c>
      <c r="L122" s="270">
        <f t="shared" si="25"/>
        <v>2.9757066572208969E-3</v>
      </c>
      <c r="M122" s="270">
        <f t="shared" si="25"/>
        <v>2.9544484802629853E-3</v>
      </c>
      <c r="N122" s="270">
        <f t="shared" si="25"/>
        <v>2.9966668026442807E-3</v>
      </c>
      <c r="O122" s="270">
        <f t="shared" si="25"/>
        <v>3.1493775542975424E-3</v>
      </c>
      <c r="P122" s="270">
        <f t="shared" si="25"/>
        <v>3.1964383064824933E-3</v>
      </c>
      <c r="Q122" s="270">
        <f t="shared" si="25"/>
        <v>3.2408681092845697E-3</v>
      </c>
      <c r="R122" s="270">
        <f t="shared" si="25"/>
        <v>3.2139296670921531E-3</v>
      </c>
      <c r="S122" s="270">
        <f t="shared" si="25"/>
        <v>3.2058883494381967E-3</v>
      </c>
      <c r="T122" s="270">
        <f t="shared" si="25"/>
        <v>3.3249559298688066E-3</v>
      </c>
      <c r="U122" s="270">
        <f t="shared" si="25"/>
        <v>3.3759672302843624E-3</v>
      </c>
      <c r="V122" s="270">
        <f t="shared" si="25"/>
        <v>3.6506280964037387E-3</v>
      </c>
      <c r="W122" s="270">
        <f t="shared" si="25"/>
        <v>3.9954004556392742E-3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0.37912923227252293</v>
      </c>
      <c r="C123" s="271">
        <f t="shared" si="26"/>
        <v>0.40472040612737575</v>
      </c>
      <c r="D123" s="271">
        <f t="shared" si="26"/>
        <v>0.40148536829037107</v>
      </c>
      <c r="E123" s="271">
        <f t="shared" si="26"/>
        <v>0.39747290199599</v>
      </c>
      <c r="F123" s="271">
        <f t="shared" si="26"/>
        <v>0.4082756291207047</v>
      </c>
      <c r="G123" s="271">
        <f t="shared" si="26"/>
        <v>0.38937865467332528</v>
      </c>
      <c r="H123" s="271">
        <f t="shared" si="26"/>
        <v>0.38529813720888278</v>
      </c>
      <c r="I123" s="271">
        <f t="shared" si="26"/>
        <v>0.38472221632623965</v>
      </c>
      <c r="J123" s="271">
        <f t="shared" si="26"/>
        <v>0.36376824258736096</v>
      </c>
      <c r="K123" s="271">
        <f t="shared" si="26"/>
        <v>0.28204597250050445</v>
      </c>
      <c r="L123" s="271">
        <f t="shared" si="26"/>
        <v>0.28899981110445727</v>
      </c>
      <c r="M123" s="271">
        <f t="shared" si="26"/>
        <v>0.27470404926888514</v>
      </c>
      <c r="N123" s="271">
        <f t="shared" si="26"/>
        <v>0.28419998621077625</v>
      </c>
      <c r="O123" s="271">
        <f t="shared" si="26"/>
        <v>0.31259502538142536</v>
      </c>
      <c r="P123" s="271">
        <f t="shared" si="26"/>
        <v>0.30241734254541697</v>
      </c>
      <c r="Q123" s="271">
        <f t="shared" si="26"/>
        <v>0.30742099739631867</v>
      </c>
      <c r="R123" s="271">
        <f t="shared" si="26"/>
        <v>0.31268662764317379</v>
      </c>
      <c r="S123" s="271">
        <f t="shared" si="26"/>
        <v>0.32086075736464648</v>
      </c>
      <c r="T123" s="271">
        <f t="shared" si="26"/>
        <v>0.32176828013518166</v>
      </c>
      <c r="U123" s="271">
        <f t="shared" si="26"/>
        <v>0.3228663409132162</v>
      </c>
      <c r="V123" s="271">
        <f t="shared" si="26"/>
        <v>0.33402552850615119</v>
      </c>
      <c r="W123" s="271">
        <f t="shared" si="26"/>
        <v>0.36498077968789938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0.14668403481102432</v>
      </c>
      <c r="C125" s="271">
        <f t="shared" si="28"/>
        <v>0.13515251258233799</v>
      </c>
      <c r="D125" s="271">
        <f t="shared" si="28"/>
        <v>0.14093688954623823</v>
      </c>
      <c r="E125" s="271">
        <f t="shared" si="28"/>
        <v>0.14271073590751909</v>
      </c>
      <c r="F125" s="271">
        <f t="shared" si="28"/>
        <v>0.14274618609177447</v>
      </c>
      <c r="G125" s="271">
        <f t="shared" si="28"/>
        <v>0.1455982568220853</v>
      </c>
      <c r="H125" s="271">
        <f t="shared" si="28"/>
        <v>0.13893335545012656</v>
      </c>
      <c r="I125" s="271">
        <f t="shared" si="28"/>
        <v>0.15213380686518113</v>
      </c>
      <c r="J125" s="271">
        <f t="shared" si="28"/>
        <v>0.16891814302079056</v>
      </c>
      <c r="K125" s="271">
        <f t="shared" si="28"/>
        <v>0.23017706040581415</v>
      </c>
      <c r="L125" s="271">
        <f t="shared" si="28"/>
        <v>0.2058120690607417</v>
      </c>
      <c r="M125" s="271">
        <f t="shared" si="28"/>
        <v>0.2043417664105964</v>
      </c>
      <c r="N125" s="271">
        <f t="shared" si="28"/>
        <v>0.20726175862840546</v>
      </c>
      <c r="O125" s="271">
        <f t="shared" si="28"/>
        <v>0.2178238601343826</v>
      </c>
      <c r="P125" s="271">
        <f t="shared" si="28"/>
        <v>0.22107877464527229</v>
      </c>
      <c r="Q125" s="271">
        <f t="shared" si="28"/>
        <v>0.22415172191326554</v>
      </c>
      <c r="R125" s="271">
        <f t="shared" si="28"/>
        <v>0.22228854883757254</v>
      </c>
      <c r="S125" s="271">
        <f t="shared" si="28"/>
        <v>0.22281240931914251</v>
      </c>
      <c r="T125" s="271">
        <f t="shared" si="28"/>
        <v>0.23079380751609826</v>
      </c>
      <c r="U125" s="271">
        <f t="shared" si="28"/>
        <v>0.2343691797290989</v>
      </c>
      <c r="V125" s="271">
        <f t="shared" si="28"/>
        <v>0.25337613724846558</v>
      </c>
      <c r="W125" s="271">
        <f t="shared" si="28"/>
        <v>0.2772725996905131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0.14668403481102432</v>
      </c>
      <c r="C126" s="272">
        <f t="shared" si="29"/>
        <v>0.13515251258233799</v>
      </c>
      <c r="D126" s="272">
        <f t="shared" si="29"/>
        <v>0.14093688954623823</v>
      </c>
      <c r="E126" s="272">
        <f t="shared" si="29"/>
        <v>0.14271073590751909</v>
      </c>
      <c r="F126" s="272">
        <f t="shared" si="29"/>
        <v>0.14274618609177447</v>
      </c>
      <c r="G126" s="272">
        <f t="shared" si="29"/>
        <v>0.1455982568220853</v>
      </c>
      <c r="H126" s="272">
        <f t="shared" si="29"/>
        <v>0.13893335545012656</v>
      </c>
      <c r="I126" s="272">
        <f t="shared" si="29"/>
        <v>0.15213380686518113</v>
      </c>
      <c r="J126" s="272">
        <f t="shared" si="29"/>
        <v>0.16891814302079056</v>
      </c>
      <c r="K126" s="272">
        <f t="shared" si="29"/>
        <v>0.23017706040581415</v>
      </c>
      <c r="L126" s="272">
        <f t="shared" si="29"/>
        <v>0.2058120690607417</v>
      </c>
      <c r="M126" s="272">
        <f t="shared" si="29"/>
        <v>0.2043417664105964</v>
      </c>
      <c r="N126" s="272">
        <f t="shared" si="29"/>
        <v>0.20726175862840546</v>
      </c>
      <c r="O126" s="272">
        <f t="shared" si="29"/>
        <v>0.2178238601343826</v>
      </c>
      <c r="P126" s="272">
        <f t="shared" si="29"/>
        <v>0.22107877464527229</v>
      </c>
      <c r="Q126" s="272">
        <f t="shared" si="29"/>
        <v>0.22415172191326554</v>
      </c>
      <c r="R126" s="272">
        <f t="shared" si="29"/>
        <v>0.22228854883757254</v>
      </c>
      <c r="S126" s="272">
        <f t="shared" si="29"/>
        <v>0.22281240931914251</v>
      </c>
      <c r="T126" s="272">
        <f t="shared" si="29"/>
        <v>0.23079380751609826</v>
      </c>
      <c r="U126" s="272">
        <f t="shared" si="29"/>
        <v>0.2343691797290989</v>
      </c>
      <c r="V126" s="272">
        <f t="shared" si="29"/>
        <v>0.25337613724846558</v>
      </c>
      <c r="W126" s="272">
        <f t="shared" si="29"/>
        <v>0.2772725996905131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0.18945674034449397</v>
      </c>
      <c r="C128" s="271">
        <f t="shared" si="31"/>
        <v>0.19303931770467417</v>
      </c>
      <c r="D128" s="271">
        <f t="shared" si="31"/>
        <v>0.19751944690586923</v>
      </c>
      <c r="E128" s="271">
        <f t="shared" si="31"/>
        <v>0.19751530324901523</v>
      </c>
      <c r="F128" s="271">
        <f t="shared" si="31"/>
        <v>0.20052803687302331</v>
      </c>
      <c r="G128" s="271">
        <f t="shared" si="31"/>
        <v>0.19691241512637364</v>
      </c>
      <c r="H128" s="271">
        <f t="shared" si="31"/>
        <v>0.19172777011495792</v>
      </c>
      <c r="I128" s="271">
        <f t="shared" si="31"/>
        <v>0.19928052929494683</v>
      </c>
      <c r="J128" s="271">
        <f t="shared" si="31"/>
        <v>0.20444180043104221</v>
      </c>
      <c r="K128" s="271">
        <f t="shared" si="31"/>
        <v>0.21975372200235474</v>
      </c>
      <c r="L128" s="271">
        <f t="shared" si="31"/>
        <v>0.20657591891148691</v>
      </c>
      <c r="M128" s="271">
        <f t="shared" si="31"/>
        <v>0.20176968529039688</v>
      </c>
      <c r="N128" s="271">
        <f t="shared" si="31"/>
        <v>0.20647958470148456</v>
      </c>
      <c r="O128" s="271">
        <f t="shared" si="31"/>
        <v>0.22060173232384478</v>
      </c>
      <c r="P128" s="271">
        <f t="shared" si="31"/>
        <v>0.22004359321646794</v>
      </c>
      <c r="Q128" s="271">
        <f t="shared" si="31"/>
        <v>0.22332269826880563</v>
      </c>
      <c r="R128" s="271">
        <f t="shared" si="31"/>
        <v>0.22320764852112612</v>
      </c>
      <c r="S128" s="271">
        <f t="shared" si="31"/>
        <v>0.22621417196911484</v>
      </c>
      <c r="T128" s="271">
        <f t="shared" si="31"/>
        <v>0.23147837521140779</v>
      </c>
      <c r="U128" s="271">
        <f t="shared" si="31"/>
        <v>0.2336479468731136</v>
      </c>
      <c r="V128" s="271">
        <f t="shared" si="31"/>
        <v>0.25038029363038672</v>
      </c>
      <c r="W128" s="271">
        <f t="shared" si="31"/>
        <v>0.27487177590036016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8.7838680326559559E-2</v>
      </c>
      <c r="C129" s="272">
        <f t="shared" si="32"/>
        <v>8.2678957195605085E-2</v>
      </c>
      <c r="D129" s="272">
        <f t="shared" si="32"/>
        <v>8.7135924572633749E-2</v>
      </c>
      <c r="E129" s="272">
        <f t="shared" si="32"/>
        <v>8.8232626388869778E-2</v>
      </c>
      <c r="F129" s="272">
        <f t="shared" si="32"/>
        <v>8.8254543891031961E-2</v>
      </c>
      <c r="G129" s="272">
        <f t="shared" si="32"/>
        <v>9.0017870872578842E-2</v>
      </c>
      <c r="H129" s="272">
        <f t="shared" si="32"/>
        <v>8.5897215555856346E-2</v>
      </c>
      <c r="I129" s="272">
        <f t="shared" si="32"/>
        <v>9.4058553176760415E-2</v>
      </c>
      <c r="J129" s="272">
        <f t="shared" si="32"/>
        <v>0.10443567057991622</v>
      </c>
      <c r="K129" s="272">
        <f t="shared" si="32"/>
        <v>0.14230973195482249</v>
      </c>
      <c r="L129" s="272">
        <f t="shared" si="32"/>
        <v>0.12724578343933776</v>
      </c>
      <c r="M129" s="272">
        <f t="shared" si="32"/>
        <v>0.12633675116798213</v>
      </c>
      <c r="N129" s="272">
        <f t="shared" si="32"/>
        <v>0.1281420714248919</v>
      </c>
      <c r="O129" s="272">
        <f t="shared" si="32"/>
        <v>0.13467221752870101</v>
      </c>
      <c r="P129" s="272">
        <f t="shared" si="32"/>
        <v>0.13668460751562636</v>
      </c>
      <c r="Q129" s="272">
        <f t="shared" si="32"/>
        <v>0.13858449406925771</v>
      </c>
      <c r="R129" s="272">
        <f t="shared" si="32"/>
        <v>0.13743256493904885</v>
      </c>
      <c r="S129" s="272">
        <f t="shared" si="32"/>
        <v>0.13775644797319014</v>
      </c>
      <c r="T129" s="272">
        <f t="shared" si="32"/>
        <v>0.14269104326270743</v>
      </c>
      <c r="U129" s="272">
        <f t="shared" si="32"/>
        <v>0.1449015600725658</v>
      </c>
      <c r="V129" s="272">
        <f t="shared" si="32"/>
        <v>0.15665283982689468</v>
      </c>
      <c r="W129" s="272">
        <f t="shared" si="32"/>
        <v>0.1714271147211899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0.1016180600179344</v>
      </c>
      <c r="C130" s="272">
        <f t="shared" si="33"/>
        <v>0.11036036050906908</v>
      </c>
      <c r="D130" s="272">
        <f t="shared" si="33"/>
        <v>0.11038352233323548</v>
      </c>
      <c r="E130" s="272">
        <f t="shared" si="33"/>
        <v>0.10928267686014542</v>
      </c>
      <c r="F130" s="272">
        <f t="shared" si="33"/>
        <v>0.11227349298199134</v>
      </c>
      <c r="G130" s="272">
        <f t="shared" si="33"/>
        <v>0.10689454425379481</v>
      </c>
      <c r="H130" s="272">
        <f t="shared" si="33"/>
        <v>0.10583055455910158</v>
      </c>
      <c r="I130" s="272">
        <f t="shared" si="33"/>
        <v>0.10522197611818641</v>
      </c>
      <c r="J130" s="272">
        <f t="shared" si="33"/>
        <v>0.10000612985112596</v>
      </c>
      <c r="K130" s="272">
        <f t="shared" si="33"/>
        <v>7.744399004753226E-2</v>
      </c>
      <c r="L130" s="272">
        <f t="shared" si="33"/>
        <v>7.9330135472149135E-2</v>
      </c>
      <c r="M130" s="272">
        <f t="shared" si="33"/>
        <v>7.5432934122414738E-2</v>
      </c>
      <c r="N130" s="272">
        <f t="shared" si="33"/>
        <v>7.8337513276592663E-2</v>
      </c>
      <c r="O130" s="272">
        <f t="shared" si="33"/>
        <v>8.5929514795143769E-2</v>
      </c>
      <c r="P130" s="272">
        <f t="shared" si="33"/>
        <v>8.335898570084159E-2</v>
      </c>
      <c r="Q130" s="272">
        <f t="shared" si="33"/>
        <v>8.4738204199547917E-2</v>
      </c>
      <c r="R130" s="272">
        <f t="shared" si="33"/>
        <v>8.5775083582077263E-2</v>
      </c>
      <c r="S130" s="272">
        <f t="shared" si="33"/>
        <v>8.8457723995924678E-2</v>
      </c>
      <c r="T130" s="272">
        <f t="shared" si="33"/>
        <v>8.8787331948700365E-2</v>
      </c>
      <c r="U130" s="272">
        <f t="shared" si="33"/>
        <v>8.8746386800547805E-2</v>
      </c>
      <c r="V130" s="272">
        <f t="shared" si="33"/>
        <v>9.3727453803492025E-2</v>
      </c>
      <c r="W130" s="272">
        <f t="shared" si="33"/>
        <v>0.10344466117917028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0.28267584084492858</v>
      </c>
      <c r="C132" s="283">
        <f t="shared" si="35"/>
        <v>0.26515427457961832</v>
      </c>
      <c r="D132" s="283">
        <f t="shared" si="35"/>
        <v>0.25802057782732074</v>
      </c>
      <c r="E132" s="283">
        <f t="shared" si="35"/>
        <v>0.26023769449360196</v>
      </c>
      <c r="F132" s="283">
        <f t="shared" si="35"/>
        <v>0.24638627100881025</v>
      </c>
      <c r="G132" s="283">
        <f t="shared" si="35"/>
        <v>0.26600556018401644</v>
      </c>
      <c r="H132" s="283">
        <f t="shared" si="35"/>
        <v>0.28203198762932691</v>
      </c>
      <c r="I132" s="283">
        <f t="shared" si="35"/>
        <v>0.26166384093106854</v>
      </c>
      <c r="J132" s="283">
        <f t="shared" si="35"/>
        <v>0.26042953326751989</v>
      </c>
      <c r="K132" s="283">
        <f t="shared" si="35"/>
        <v>0.26469526042009267</v>
      </c>
      <c r="L132" s="283">
        <f t="shared" si="35"/>
        <v>0.29563649426609329</v>
      </c>
      <c r="M132" s="283">
        <f t="shared" si="35"/>
        <v>0.31623005054985853</v>
      </c>
      <c r="N132" s="283">
        <f t="shared" si="35"/>
        <v>0.29906200365668956</v>
      </c>
      <c r="O132" s="283">
        <f t="shared" si="35"/>
        <v>0.24583000460604967</v>
      </c>
      <c r="P132" s="283">
        <f t="shared" si="35"/>
        <v>0.25326385128636025</v>
      </c>
      <c r="Q132" s="283">
        <f t="shared" si="35"/>
        <v>0.24186371431232545</v>
      </c>
      <c r="R132" s="283">
        <f t="shared" si="35"/>
        <v>0.23860324533103547</v>
      </c>
      <c r="S132" s="283">
        <f t="shared" si="35"/>
        <v>0.22690677299765799</v>
      </c>
      <c r="T132" s="283">
        <f t="shared" si="35"/>
        <v>0.21263458120744352</v>
      </c>
      <c r="U132" s="283">
        <f t="shared" si="35"/>
        <v>0.20574056525428694</v>
      </c>
      <c r="V132" s="283">
        <f t="shared" si="35"/>
        <v>0.1585674125185928</v>
      </c>
      <c r="W132" s="283">
        <f t="shared" si="35"/>
        <v>7.8879444265588086E-2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3.2433022784882359</v>
      </c>
      <c r="C136" s="274">
        <f>IF(C$5=0,0,(C$5-C$52)/ISI_fec!C$5)</f>
        <v>3.389174220950721</v>
      </c>
      <c r="D136" s="274">
        <f>IF(D$5=0,0,(D$5-D$52)/ISI_fec!D$5)</f>
        <v>3.3732804559445735</v>
      </c>
      <c r="E136" s="274">
        <f>IF(E$5=0,0,(E$5-E$52)/ISI_fec!E$5)</f>
        <v>3.4061010734692001</v>
      </c>
      <c r="F136" s="274">
        <f>IF(F$5=0,0,(F$5-F$52)/ISI_fec!F$5)</f>
        <v>3.3952514469655228</v>
      </c>
      <c r="G136" s="274">
        <f>IF(G$5=0,0,(G$5-G$52)/ISI_fec!G$5)</f>
        <v>3.3153356565634824</v>
      </c>
      <c r="H136" s="274">
        <f>IF(H$5=0,0,(H$5-H$52)/ISI_fec!H$5)</f>
        <v>3.3796584035792696</v>
      </c>
      <c r="I136" s="274">
        <f>IF(I$5=0,0,(I$5-I$52)/ISI_fec!I$5)</f>
        <v>3.3714051922030333</v>
      </c>
      <c r="J136" s="274">
        <f>IF(J$5=0,0,(J$5-J$52)/ISI_fec!J$5)</f>
        <v>3.1613152219403808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1.6819306461132184</v>
      </c>
      <c r="C141" s="277">
        <f>IF(C$10=0,0,C$10/ISI_fec!C$10)</f>
        <v>1.6329882389609045</v>
      </c>
      <c r="D141" s="277">
        <f>IF(D$10=0,0,D$10/ISI_fec!D$10)</f>
        <v>1.68206321074335</v>
      </c>
      <c r="E141" s="277">
        <f>IF(E$10=0,0,E$10/ISI_fec!E$10)</f>
        <v>1.7226740752210035</v>
      </c>
      <c r="F141" s="277">
        <f>IF(F$10=0,0,F$10/ISI_fec!F$10)</f>
        <v>1.6912279985984906</v>
      </c>
      <c r="G141" s="277">
        <f>IF(G$10=0,0,G$10/ISI_fec!G$10)</f>
        <v>1.7307826573994738</v>
      </c>
      <c r="H141" s="277">
        <f>IF(H$10=0,0,H$10/ISI_fec!H$10)</f>
        <v>1.7252675340671673</v>
      </c>
      <c r="I141" s="277">
        <f>IF(I$10=0,0,I$10/ISI_fec!I$10)</f>
        <v>1.7950628089998135</v>
      </c>
      <c r="J141" s="277">
        <f>IF(J$10=0,0,J$10/ISI_fec!J$10)</f>
        <v>1.856351583291376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3.958201917076019</v>
      </c>
      <c r="C142" s="278">
        <f>IF(C$16=0,0,C$16/ISI_fec!C$16)</f>
        <v>4.1144904030529919</v>
      </c>
      <c r="D142" s="278">
        <f>IF(D$16=0,0,D$16/ISI_fec!D$16)</f>
        <v>4.0195924518829118</v>
      </c>
      <c r="E142" s="278">
        <f>IF(E$16=0,0,E$16/ISI_fec!E$16)</f>
        <v>4.090163971577728</v>
      </c>
      <c r="F142" s="278">
        <f>IF(F$16=0,0,F$16/ISI_fec!F$16)</f>
        <v>4.0353383800839691</v>
      </c>
      <c r="G142" s="278">
        <f>IF(G$16=0,0,G$16/ISI_fec!G$16)</f>
        <v>3.9692057018292788</v>
      </c>
      <c r="H142" s="278">
        <f>IF(H$16=0,0,H$16/ISI_fec!H$16)</f>
        <v>4.0546934089791424</v>
      </c>
      <c r="I142" s="278">
        <f>IF(I$16=0,0,I$16/ISI_fec!I$16)</f>
        <v>3.940019008698334</v>
      </c>
      <c r="J142" s="278">
        <f>IF(J$16=0,0,J$16/ISI_fec!J$16)</f>
        <v>3.497993446556813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4.6345468256342848</v>
      </c>
      <c r="C143" s="278">
        <f>IF(C$22=0,0,C$22/ISI_fec!C$22)</f>
        <v>4.7123784803119912</v>
      </c>
      <c r="D143" s="278">
        <f>IF(D$22=0,0,D$22/ISI_fec!D$22)</f>
        <v>4.5960619955090358</v>
      </c>
      <c r="E143" s="278">
        <f>IF(E$22=0,0,E$22/ISI_fec!E$22)</f>
        <v>4.6290050033889862</v>
      </c>
      <c r="F143" s="278">
        <f>IF(F$22=0,0,F$22/ISI_fec!F$22)</f>
        <v>4.6090985801089452</v>
      </c>
      <c r="G143" s="278">
        <f>IF(G$22=0,0,G$22/ISI_fec!G$22)</f>
        <v>4.5831037690265619</v>
      </c>
      <c r="H143" s="278">
        <f>IF(H$22=0,0,H$22/ISI_fec!H$22)</f>
        <v>4.6706542584840118</v>
      </c>
      <c r="I143" s="278">
        <f>IF(I$22=0,0,I$22/ISI_fec!I$22)</f>
        <v>4.5450782585965346</v>
      </c>
      <c r="J143" s="278">
        <f>IF(J$22=0,0,J$22/ISI_fec!J$22)</f>
        <v>4.2830174895937425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1.7304533997882474</v>
      </c>
      <c r="C144" s="278">
        <f>IF(C$28=0,0,C$28/ISI_fec!C$28)</f>
        <v>1.6482754735385399</v>
      </c>
      <c r="D144" s="278">
        <f>IF(D$28=0,0,D$28/ISI_fec!D$28)</f>
        <v>1.6820632107433497</v>
      </c>
      <c r="E144" s="278">
        <f>IF(E$28=0,0,E$28/ISI_fec!E$28)</f>
        <v>1.7226740752210035</v>
      </c>
      <c r="F144" s="278">
        <f>IF(F$28=0,0,F$28/ISI_fec!F$28)</f>
        <v>1.6912279985984913</v>
      </c>
      <c r="G144" s="278">
        <f>IF(G$28=0,0,G$28/ISI_fec!G$28)</f>
        <v>1.7307826573994747</v>
      </c>
      <c r="H144" s="278">
        <f>IF(H$28=0,0,H$28/ISI_fec!H$28)</f>
        <v>1.7252675340671679</v>
      </c>
      <c r="I144" s="278">
        <f>IF(I$28=0,0,I$28/ISI_fec!I$28)</f>
        <v>1.7950628089998131</v>
      </c>
      <c r="J144" s="278">
        <f>IF(J$28=0,0,J$28/ISI_fec!J$28)</f>
        <v>1.8563515832913764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2.5175314335822208</v>
      </c>
      <c r="C145" s="279">
        <f>IF(C$35=0,0,C$35/ISI_fec!C$35)</f>
        <v>2.6142655339128429</v>
      </c>
      <c r="D145" s="279">
        <f>IF(D$35=0,0,D$35/ISI_fec!D$35)</f>
        <v>2.6216707728742343</v>
      </c>
      <c r="E145" s="279">
        <f>IF(E$35=0,0,E$35/ISI_fec!E$35)</f>
        <v>2.6604105234638391</v>
      </c>
      <c r="F145" s="279">
        <f>IF(F$35=0,0,F$35/ISI_fec!F$35)</f>
        <v>2.6403320511297146</v>
      </c>
      <c r="G145" s="279">
        <f>IF(G$35=0,0,G$35/ISI_fec!G$35)</f>
        <v>2.6174391894748861</v>
      </c>
      <c r="H145" s="279">
        <f>IF(H$35=0,0,H$35/ISI_fec!H$35)</f>
        <v>2.6599694854695195</v>
      </c>
      <c r="I145" s="279">
        <f>IF(I$35=0,0,I$35/ISI_fec!I$35)</f>
        <v>2.6393434231857174</v>
      </c>
      <c r="J145" s="279">
        <f>IF(J$35=0,0,J$35/ISI_fec!J$35)</f>
        <v>2.5378367069825565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1.4170363671979553</v>
      </c>
      <c r="C147" s="274">
        <f>IF(C$54=0,0,(C$54-C$96)/ISI_fec!C$54)</f>
        <v>1.5034464434710213</v>
      </c>
      <c r="D147" s="274">
        <f>IF(D$54=0,0,(D$54-D$96)/ISI_fec!D$54)</f>
        <v>1.4978779895355316</v>
      </c>
      <c r="E147" s="274">
        <f>IF(E$54=0,0,(E$54-E$96)/ISI_fec!E$54)</f>
        <v>1.5241447392015581</v>
      </c>
      <c r="F147" s="274">
        <f>IF(F$54=0,0,(F$54-F$96)/ISI_fec!F$54)</f>
        <v>1.5258102888253644</v>
      </c>
      <c r="G147" s="274">
        <f>IF(G$54=0,0,(G$54-G$96)/ISI_fec!G$54)</f>
        <v>1.4950387434799961</v>
      </c>
      <c r="H147" s="274">
        <f>IF(H$54=0,0,(H$54-H$96)/ISI_fec!H$54)</f>
        <v>1.5430040106653682</v>
      </c>
      <c r="I147" s="274">
        <f>IF(I$54=0,0,(I$54-I$96)/ISI_fec!I$54)</f>
        <v>1.54092093138148</v>
      </c>
      <c r="J147" s="274">
        <f>IF(J$54=0,0,(J$54-J$96)/ISI_fec!J$54)</f>
        <v>1.510547880564536</v>
      </c>
      <c r="K147" s="274">
        <f>IF(K$54=0,0,(K$54-K$96)/ISI_fec!K$54)</f>
        <v>1.1816850707326867</v>
      </c>
      <c r="L147" s="274">
        <f>IF(L$54=0,0,(L$54-L$96)/ISI_fec!L$54)</f>
        <v>1.0331556741342802</v>
      </c>
      <c r="M147" s="274">
        <f>IF(M$54=0,0,(M$54-M$96)/ISI_fec!M$54)</f>
        <v>1.0766597438258947</v>
      </c>
      <c r="N147" s="274">
        <f>IF(N$54=0,0,(N$54-N$96)/ISI_fec!N$54)</f>
        <v>1.0569596474243843</v>
      </c>
      <c r="O147" s="274">
        <f>IF(O$54=0,0,(O$54-O$96)/ISI_fec!O$54)</f>
        <v>1.0127981549521419</v>
      </c>
      <c r="P147" s="274">
        <f>IF(P$54=0,0,(P$54-P$96)/ISI_fec!P$54)</f>
        <v>1.0593742430095705</v>
      </c>
      <c r="Q147" s="274">
        <f>IF(Q$54=0,0,(Q$54-Q$96)/ISI_fec!Q$54)</f>
        <v>1.056760108429631</v>
      </c>
      <c r="R147" s="274">
        <f>IF(R$54=0,0,(R$54-R$96)/ISI_fec!R$54)</f>
        <v>1.0313864585468526</v>
      </c>
      <c r="S147" s="274">
        <f>IF(S$54=0,0,(S$54-S$96)/ISI_fec!S$54)</f>
        <v>1.0104133302589855</v>
      </c>
      <c r="T147" s="274">
        <f>IF(T$54=0,0,(T$54-T$96)/ISI_fec!T$54)</f>
        <v>1.0396300142614074</v>
      </c>
      <c r="U147" s="274">
        <f>IF(U$54=0,0,(U$54-U$96)/ISI_fec!U$54)</f>
        <v>1.0511359524831752</v>
      </c>
      <c r="V147" s="274">
        <f>IF(V$54=0,0,(V$54-V$96)/ISI_fec!V$54)</f>
        <v>1.098231080766398</v>
      </c>
      <c r="W147" s="274">
        <f>IF(W$54=0,0,(W$54-W$96)/ISI_fec!W$54)</f>
        <v>1.1005894591340855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1.6819306461132182</v>
      </c>
      <c r="C152" s="277">
        <f>IF(C$59=0,0,C$59/ISI_fec!C$59)</f>
        <v>1.6329882389609038</v>
      </c>
      <c r="D152" s="277">
        <f>IF(D$59=0,0,D$59/ISI_fec!D$59)</f>
        <v>1.6820632107433502</v>
      </c>
      <c r="E152" s="277">
        <f>IF(E$59=0,0,E$59/ISI_fec!E$59)</f>
        <v>1.7226740752210035</v>
      </c>
      <c r="F152" s="277">
        <f>IF(F$59=0,0,F$59/ISI_fec!F$59)</f>
        <v>1.691227998598491</v>
      </c>
      <c r="G152" s="277">
        <f>IF(G$59=0,0,G$59/ISI_fec!G$59)</f>
        <v>1.7307826573994742</v>
      </c>
      <c r="H152" s="277">
        <f>IF(H$59=0,0,H$59/ISI_fec!H$59)</f>
        <v>1.7252675340671682</v>
      </c>
      <c r="I152" s="277">
        <f>IF(I$59=0,0,I$59/ISI_fec!I$59)</f>
        <v>1.795062808999814</v>
      </c>
      <c r="J152" s="277">
        <f>IF(J$59=0,0,J$59/ISI_fec!J$59)</f>
        <v>1.8563515832913762</v>
      </c>
      <c r="K152" s="277">
        <f>IF(K$59=0,0,K$59/ISI_fec!K$59)</f>
        <v>1.8737137619153728</v>
      </c>
      <c r="L152" s="277">
        <f>IF(L$59=0,0,L$59/ISI_fec!L$59)</f>
        <v>1.6319303211378708</v>
      </c>
      <c r="M152" s="277">
        <f>IF(M$59=0,0,M$59/ISI_fec!M$59)</f>
        <v>1.7085868396631869</v>
      </c>
      <c r="N152" s="277">
        <f>IF(N$59=0,0,N$59/ISI_fec!N$59)</f>
        <v>1.6734548012702806</v>
      </c>
      <c r="O152" s="277">
        <f>IF(O$59=0,0,O$59/ISI_fec!O$59)</f>
        <v>1.5940472923051461</v>
      </c>
      <c r="P152" s="277">
        <f>IF(P$59=0,0,P$59/ISI_fec!P$59)</f>
        <v>1.6776966752130074</v>
      </c>
      <c r="Q152" s="277">
        <f>IF(Q$59=0,0,Q$59/ISI_fec!Q$59)</f>
        <v>1.6731036049090056</v>
      </c>
      <c r="R152" s="277">
        <f>IF(R$59=0,0,R$59/ISI_fec!R$59)</f>
        <v>1.6288808490174989</v>
      </c>
      <c r="S152" s="277">
        <f>IF(S$59=0,0,S$59/ISI_fec!S$59)</f>
        <v>1.5837469350681288</v>
      </c>
      <c r="T152" s="277">
        <f>IF(T$59=0,0,T$59/ISI_fec!T$59)</f>
        <v>1.6394846685539395</v>
      </c>
      <c r="U152" s="277">
        <f>IF(U$59=0,0,U$59/ISI_fec!U$59)</f>
        <v>1.6606808209737975</v>
      </c>
      <c r="V152" s="277">
        <f>IF(V$59=0,0,V$59/ISI_fec!V$59)</f>
        <v>1.7390108146700363</v>
      </c>
      <c r="W152" s="277">
        <f>IF(W$59=0,0,W$59/ISI_fec!W$59)</f>
        <v>1.7418753760007528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4.650766213902279</v>
      </c>
      <c r="C153" s="278">
        <f>IF(C$65=0,0,C$65/ISI_fec!C$65)</f>
        <v>4.8520211331855405</v>
      </c>
      <c r="D153" s="278">
        <f>IF(D$65=0,0,D$65/ISI_fec!D$65)</f>
        <v>4.7120849952314083</v>
      </c>
      <c r="E153" s="278">
        <f>IF(E$65=0,0,E$65/ISI_fec!E$65)</f>
        <v>4.7690826425488506</v>
      </c>
      <c r="F153" s="278">
        <f>IF(F$65=0,0,F$65/ISI_fec!F$65)</f>
        <v>4.7452679740387511</v>
      </c>
      <c r="G153" s="278">
        <f>IF(G$65=0,0,G$65/ISI_fec!G$65)</f>
        <v>4.6337854264158187</v>
      </c>
      <c r="H153" s="278">
        <f>IF(H$65=0,0,H$65/ISI_fec!H$65)</f>
        <v>4.7742983687305252</v>
      </c>
      <c r="I153" s="278">
        <f>IF(I$65=0,0,I$65/ISI_fec!I$65)</f>
        <v>4.6189617548933493</v>
      </c>
      <c r="J153" s="278">
        <f>IF(J$65=0,0,J$65/ISI_fec!J$65)</f>
        <v>4.1358849648753955</v>
      </c>
      <c r="K153" s="278">
        <f>IF(K$65=0,0,K$65/ISI_fec!K$65)</f>
        <v>2.3487948000000003</v>
      </c>
      <c r="L153" s="278">
        <f>IF(L$65=0,0,L$65/ISI_fec!L$65)</f>
        <v>2.3487948000000003</v>
      </c>
      <c r="M153" s="278">
        <f>IF(M$65=0,0,M$65/ISI_fec!M$65)</f>
        <v>2.3487948000000007</v>
      </c>
      <c r="N153" s="278">
        <f>IF(N$65=0,0,N$65/ISI_fec!N$65)</f>
        <v>2.3487947999999998</v>
      </c>
      <c r="O153" s="278">
        <f>IF(O$65=0,0,O$65/ISI_fec!O$65)</f>
        <v>2.3487948000000007</v>
      </c>
      <c r="P153" s="278">
        <f>IF(P$65=0,0,P$65/ISI_fec!P$65)</f>
        <v>2.3487948000000007</v>
      </c>
      <c r="Q153" s="278">
        <f>IF(Q$65=0,0,Q$65/ISI_fec!Q$65)</f>
        <v>2.3487948000000003</v>
      </c>
      <c r="R153" s="278">
        <f>IF(R$65=0,0,R$65/ISI_fec!R$65)</f>
        <v>2.3487948000000007</v>
      </c>
      <c r="S153" s="278">
        <f>IF(S$65=0,0,S$65/ISI_fec!S$65)</f>
        <v>2.3531040623160648</v>
      </c>
      <c r="T153" s="278">
        <f>IF(T$65=0,0,T$65/ISI_fec!T$65)</f>
        <v>2.3503423277815441</v>
      </c>
      <c r="U153" s="278">
        <f>IF(U$65=0,0,U$65/ISI_fec!U$65)</f>
        <v>2.350365472406009</v>
      </c>
      <c r="V153" s="278">
        <f>IF(V$65=0,0,V$65/ISI_fec!V$65)</f>
        <v>2.3496681632404672</v>
      </c>
      <c r="W153" s="278">
        <f>IF(W$65=0,0,W$65/ISI_fec!W$65)</f>
        <v>2.3497730830469403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1.7304533997882467</v>
      </c>
      <c r="C155" s="278">
        <f>IF(C$72=0,0,C$72/ISI_fec!C$72)</f>
        <v>1.6482754735385396</v>
      </c>
      <c r="D155" s="278">
        <f>IF(D$72=0,0,D$72/ISI_fec!D$72)</f>
        <v>1.68206321074335</v>
      </c>
      <c r="E155" s="278">
        <f>IF(E$72=0,0,E$72/ISI_fec!E$72)</f>
        <v>1.7226740752210028</v>
      </c>
      <c r="F155" s="278">
        <f>IF(F$72=0,0,F$72/ISI_fec!F$72)</f>
        <v>1.6912279985984913</v>
      </c>
      <c r="G155" s="278">
        <f>IF(G$72=0,0,G$72/ISI_fec!G$72)</f>
        <v>1.7307826573994745</v>
      </c>
      <c r="H155" s="278">
        <f>IF(H$72=0,0,H$72/ISI_fec!H$72)</f>
        <v>1.7252675340671682</v>
      </c>
      <c r="I155" s="278">
        <f>IF(I$72=0,0,I$72/ISI_fec!I$72)</f>
        <v>1.7950628089998133</v>
      </c>
      <c r="J155" s="278">
        <f>IF(J$72=0,0,J$72/ISI_fec!J$72)</f>
        <v>1.8563515832913766</v>
      </c>
      <c r="K155" s="278">
        <f>IF(K$72=0,0,K$72/ISI_fec!K$72)</f>
        <v>1.8737137619153732</v>
      </c>
      <c r="L155" s="278">
        <f>IF(L$72=0,0,L$72/ISI_fec!L$72)</f>
        <v>1.6319303211378711</v>
      </c>
      <c r="M155" s="278">
        <f>IF(M$72=0,0,M$72/ISI_fec!M$72)</f>
        <v>1.7085868396631871</v>
      </c>
      <c r="N155" s="278">
        <f>IF(N$72=0,0,N$72/ISI_fec!N$72)</f>
        <v>1.6734548012702801</v>
      </c>
      <c r="O155" s="278">
        <f>IF(O$72=0,0,O$72/ISI_fec!O$72)</f>
        <v>1.5940472923051472</v>
      </c>
      <c r="P155" s="278">
        <f>IF(P$72=0,0,P$72/ISI_fec!P$72)</f>
        <v>1.6776966752130074</v>
      </c>
      <c r="Q155" s="278">
        <f>IF(Q$72=0,0,Q$72/ISI_fec!Q$72)</f>
        <v>1.6731036049090053</v>
      </c>
      <c r="R155" s="278">
        <f>IF(R$72=0,0,R$72/ISI_fec!R$72)</f>
        <v>1.6288808490174991</v>
      </c>
      <c r="S155" s="278">
        <f>IF(S$72=0,0,S$72/ISI_fec!S$72)</f>
        <v>1.5889751335742333</v>
      </c>
      <c r="T155" s="278">
        <f>IF(T$72=0,0,T$72/ISI_fec!T$72)</f>
        <v>1.6433677186262814</v>
      </c>
      <c r="U155" s="278">
        <f>IF(U$72=0,0,U$72/ISI_fec!U$72)</f>
        <v>1.6647293445917954</v>
      </c>
      <c r="V155" s="278">
        <f>IF(V$72=0,0,V$72/ISI_fec!V$72)</f>
        <v>1.7428028908492954</v>
      </c>
      <c r="W155" s="278">
        <f>IF(W$72=0,0,W$72/ISI_fec!W$72)</f>
        <v>1.7455375908938915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2.5175314335822212</v>
      </c>
      <c r="C156" s="279">
        <f>IF(C$79=0,0,C$79/ISI_fec!C$79)</f>
        <v>2.6142655339128433</v>
      </c>
      <c r="D156" s="279">
        <f>IF(D$79=0,0,D$79/ISI_fec!D$79)</f>
        <v>2.6216707728742348</v>
      </c>
      <c r="E156" s="279">
        <f>IF(E$79=0,0,E$79/ISI_fec!E$79)</f>
        <v>2.6604105234638404</v>
      </c>
      <c r="F156" s="279">
        <f>IF(F$79=0,0,F$79/ISI_fec!F$79)</f>
        <v>2.6403320511297155</v>
      </c>
      <c r="G156" s="279">
        <f>IF(G$79=0,0,G$79/ISI_fec!G$79)</f>
        <v>2.6174391894748874</v>
      </c>
      <c r="H156" s="279">
        <f>IF(H$79=0,0,H$79/ISI_fec!H$79)</f>
        <v>2.6599694854695204</v>
      </c>
      <c r="I156" s="279">
        <f>IF(I$79=0,0,I$79/ISI_fec!I$79)</f>
        <v>2.6393434231857178</v>
      </c>
      <c r="J156" s="279">
        <f>IF(J$79=0,0,J$79/ISI_fec!J$79)</f>
        <v>2.5378367069825574</v>
      </c>
      <c r="K156" s="279">
        <f>IF(K$79=0,0,K$79/ISI_fec!K$79)</f>
        <v>2.0132510394434062</v>
      </c>
      <c r="L156" s="279">
        <f>IF(L$79=0,0,L$79/ISI_fec!L$79)</f>
        <v>1.8444181958409094</v>
      </c>
      <c r="M156" s="279">
        <f>IF(M$79=0,0,M$79/ISI_fec!M$79)</f>
        <v>1.8985034460039967</v>
      </c>
      <c r="N156" s="279">
        <f>IF(N$79=0,0,N$79/ISI_fec!N$79)</f>
        <v>1.8783578357710262</v>
      </c>
      <c r="O156" s="279">
        <f>IF(O$79=0,0,O$79/ISI_fec!O$79)</f>
        <v>1.8194158426102309</v>
      </c>
      <c r="P156" s="279">
        <f>IF(P$79=0,0,P$79/ISI_fec!P$79)</f>
        <v>1.8813304051888036</v>
      </c>
      <c r="Q156" s="279">
        <f>IF(Q$79=0,0,Q$79/ISI_fec!Q$79)</f>
        <v>1.8781116896240455</v>
      </c>
      <c r="R156" s="279">
        <f>IF(R$79=0,0,R$79/ISI_fec!R$79)</f>
        <v>1.841512221269054</v>
      </c>
      <c r="S156" s="279">
        <f>IF(S$79=0,0,S$79/ISI_fec!S$79)</f>
        <v>1.8175406199912445</v>
      </c>
      <c r="T156" s="279">
        <f>IF(T$79=0,0,T$79/ISI_fec!T$79)</f>
        <v>1.8567017018452532</v>
      </c>
      <c r="U156" s="279">
        <f>IF(U$79=0,0,U$79/ISI_fec!U$79)</f>
        <v>1.8674064955713432</v>
      </c>
      <c r="V156" s="279">
        <f>IF(V$79=0,0,V$79/ISI_fec!V$79)</f>
        <v>1.9265349739003315</v>
      </c>
      <c r="W156" s="279">
        <f>IF(W$79=0,0,W$79/ISI_fec!W$79)</f>
        <v>1.9311850277614151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BG: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28.244446145679806</v>
      </c>
      <c r="C3" s="205">
        <f t="shared" si="0"/>
        <v>23.637226013234365</v>
      </c>
      <c r="D3" s="205">
        <f t="shared" si="0"/>
        <v>20.211552782863038</v>
      </c>
      <c r="E3" s="205">
        <f t="shared" si="0"/>
        <v>24.829175836654912</v>
      </c>
      <c r="F3" s="205">
        <f t="shared" si="0"/>
        <v>41.501127146143688</v>
      </c>
      <c r="G3" s="205">
        <f t="shared" si="0"/>
        <v>41.416391626750681</v>
      </c>
      <c r="H3" s="205">
        <f t="shared" si="0"/>
        <v>47.149283787642162</v>
      </c>
      <c r="I3" s="205">
        <f t="shared" si="0"/>
        <v>101.06358055858385</v>
      </c>
      <c r="J3" s="205">
        <f t="shared" si="0"/>
        <v>110.37590221295858</v>
      </c>
      <c r="K3" s="205">
        <f t="shared" si="0"/>
        <v>279.57233023061849</v>
      </c>
      <c r="L3" s="205">
        <f t="shared" si="0"/>
        <v>234.42370436740538</v>
      </c>
      <c r="M3" s="205">
        <f t="shared" si="0"/>
        <v>305.7101935691411</v>
      </c>
      <c r="N3" s="205">
        <f t="shared" si="0"/>
        <v>338.44150223547251</v>
      </c>
      <c r="O3" s="205">
        <f t="shared" si="0"/>
        <v>254.46939098657597</v>
      </c>
      <c r="P3" s="205">
        <f t="shared" si="0"/>
        <v>225.06840748901931</v>
      </c>
      <c r="Q3" s="205">
        <f t="shared" si="0"/>
        <v>277.4674492896491</v>
      </c>
      <c r="R3" s="205">
        <f t="shared" si="0"/>
        <v>305.86330889259017</v>
      </c>
      <c r="S3" s="205">
        <f t="shared" si="0"/>
        <v>367.77199767206656</v>
      </c>
      <c r="T3" s="205">
        <f t="shared" si="0"/>
        <v>253.47732522351558</v>
      </c>
      <c r="U3" s="205">
        <f t="shared" si="0"/>
        <v>339.51814108430472</v>
      </c>
      <c r="V3" s="205">
        <f t="shared" si="0"/>
        <v>274.54860018290032</v>
      </c>
      <c r="W3" s="205">
        <f t="shared" si="0"/>
        <v>436.06932769473917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4.4983850885722569</v>
      </c>
      <c r="C5" s="284">
        <f t="shared" si="1"/>
        <v>2.3419138923623342</v>
      </c>
      <c r="D5" s="284">
        <f t="shared" si="1"/>
        <v>2.0880145368603871</v>
      </c>
      <c r="E5" s="284">
        <f t="shared" si="1"/>
        <v>2.565051811811081</v>
      </c>
      <c r="F5" s="284">
        <f t="shared" si="1"/>
        <v>4.6216905290202579</v>
      </c>
      <c r="G5" s="284">
        <f t="shared" si="1"/>
        <v>5.2110290677657716</v>
      </c>
      <c r="H5" s="284">
        <f t="shared" si="1"/>
        <v>6.843080824762084</v>
      </c>
      <c r="I5" s="284">
        <f t="shared" si="1"/>
        <v>14.66801178395648</v>
      </c>
      <c r="J5" s="284">
        <f t="shared" si="1"/>
        <v>16.019569318405619</v>
      </c>
      <c r="K5" s="284">
        <f t="shared" si="1"/>
        <v>11.795360475101029</v>
      </c>
      <c r="L5" s="284">
        <f t="shared" si="1"/>
        <v>14.57983830301907</v>
      </c>
      <c r="M5" s="284">
        <f t="shared" si="1"/>
        <v>28.062646144325949</v>
      </c>
      <c r="N5" s="284">
        <f t="shared" si="1"/>
        <v>23.229606417154258</v>
      </c>
      <c r="O5" s="284">
        <f t="shared" si="1"/>
        <v>23.963999509902589</v>
      </c>
      <c r="P5" s="284">
        <f t="shared" si="1"/>
        <v>22.792434732289522</v>
      </c>
      <c r="Q5" s="284">
        <f t="shared" si="1"/>
        <v>24.20162913141203</v>
      </c>
      <c r="R5" s="284">
        <f t="shared" si="1"/>
        <v>20.478844284671879</v>
      </c>
      <c r="S5" s="284">
        <f t="shared" si="1"/>
        <v>19.368823270412239</v>
      </c>
      <c r="T5" s="284">
        <f t="shared" si="1"/>
        <v>20.27198699499758</v>
      </c>
      <c r="U5" s="284">
        <f t="shared" si="1"/>
        <v>15.231444605963841</v>
      </c>
      <c r="V5" s="284">
        <f t="shared" si="1"/>
        <v>11.79130318229919</v>
      </c>
      <c r="W5" s="284">
        <f t="shared" si="1"/>
        <v>13.910863872986379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4.4983850885722569</v>
      </c>
      <c r="C7" s="284">
        <v>2.3419138923623342</v>
      </c>
      <c r="D7" s="284">
        <v>2.0880145368603871</v>
      </c>
      <c r="E7" s="284">
        <v>2.565051811811081</v>
      </c>
      <c r="F7" s="284">
        <v>4.6216905290202579</v>
      </c>
      <c r="G7" s="284">
        <v>5.2110290677657716</v>
      </c>
      <c r="H7" s="284">
        <v>6.843080824762084</v>
      </c>
      <c r="I7" s="284">
        <v>14.66801178395648</v>
      </c>
      <c r="J7" s="284">
        <v>16.019569318405619</v>
      </c>
      <c r="K7" s="284">
        <v>11.795360475101029</v>
      </c>
      <c r="L7" s="284">
        <v>14.57983830301907</v>
      </c>
      <c r="M7" s="284">
        <v>28.062646144325949</v>
      </c>
      <c r="N7" s="284">
        <v>23.229606417154258</v>
      </c>
      <c r="O7" s="284">
        <v>23.963999509902589</v>
      </c>
      <c r="P7" s="284">
        <v>22.792434732289522</v>
      </c>
      <c r="Q7" s="284">
        <v>24.20162913141203</v>
      </c>
      <c r="R7" s="284">
        <v>20.478844284671879</v>
      </c>
      <c r="S7" s="284">
        <v>19.368823270412239</v>
      </c>
      <c r="T7" s="284">
        <v>20.27198699499758</v>
      </c>
      <c r="U7" s="284">
        <v>15.231444605963841</v>
      </c>
      <c r="V7" s="284">
        <v>11.79130318229919</v>
      </c>
      <c r="W7" s="284">
        <v>13.910863872986379</v>
      </c>
      <c r="DA7" s="94" t="s">
        <v>437</v>
      </c>
    </row>
    <row r="8" spans="1:105" ht="12" customHeight="1" x14ac:dyDescent="0.25">
      <c r="A8" s="49" t="s">
        <v>45</v>
      </c>
      <c r="B8" s="244">
        <v>23.74606105710755</v>
      </c>
      <c r="C8" s="244">
        <v>21.29531212087203</v>
      </c>
      <c r="D8" s="244">
        <v>18.123538246002649</v>
      </c>
      <c r="E8" s="244">
        <v>22.264124024843831</v>
      </c>
      <c r="F8" s="244">
        <v>36.879436617123432</v>
      </c>
      <c r="G8" s="244">
        <v>36.205362558984909</v>
      </c>
      <c r="H8" s="244">
        <v>40.306202962880079</v>
      </c>
      <c r="I8" s="244">
        <v>86.395568774627378</v>
      </c>
      <c r="J8" s="244">
        <v>94.356332894552963</v>
      </c>
      <c r="K8" s="244">
        <v>267.77696975551748</v>
      </c>
      <c r="L8" s="244">
        <v>219.8438660643863</v>
      </c>
      <c r="M8" s="244">
        <v>277.64754742481517</v>
      </c>
      <c r="N8" s="244">
        <v>315.21189581831828</v>
      </c>
      <c r="O8" s="244">
        <v>230.5053914766734</v>
      </c>
      <c r="P8" s="244">
        <v>202.2759727567298</v>
      </c>
      <c r="Q8" s="244">
        <v>253.26582015823709</v>
      </c>
      <c r="R8" s="244">
        <v>285.38446460791829</v>
      </c>
      <c r="S8" s="244">
        <v>348.40317440165433</v>
      </c>
      <c r="T8" s="244">
        <v>233.205338228518</v>
      </c>
      <c r="U8" s="244">
        <v>324.2866964783409</v>
      </c>
      <c r="V8" s="244">
        <v>262.75729700060111</v>
      </c>
      <c r="W8" s="244">
        <v>422.15846382175278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8.43</v>
      </c>
      <c r="C12" s="284">
        <f t="shared" si="2"/>
        <v>2</v>
      </c>
      <c r="D12" s="284">
        <f t="shared" si="2"/>
        <v>2</v>
      </c>
      <c r="E12" s="284">
        <f t="shared" si="2"/>
        <v>2.42</v>
      </c>
      <c r="F12" s="284">
        <f t="shared" si="2"/>
        <v>3.762</v>
      </c>
      <c r="G12" s="284">
        <f t="shared" si="2"/>
        <v>5.1070000000000002</v>
      </c>
      <c r="H12" s="284">
        <f t="shared" si="2"/>
        <v>12.824999999999999</v>
      </c>
      <c r="I12" s="284">
        <f t="shared" si="2"/>
        <v>17.329999999999998</v>
      </c>
      <c r="J12" s="284">
        <f t="shared" si="2"/>
        <v>12.606999999999999</v>
      </c>
      <c r="K12" s="284">
        <f t="shared" si="2"/>
        <v>8.9329999999999998</v>
      </c>
      <c r="L12" s="284">
        <f t="shared" si="2"/>
        <v>15.68</v>
      </c>
      <c r="M12" s="284">
        <f t="shared" si="2"/>
        <v>17.212</v>
      </c>
      <c r="N12" s="284">
        <f t="shared" si="2"/>
        <v>15.615</v>
      </c>
      <c r="O12" s="284">
        <f t="shared" si="2"/>
        <v>15.682</v>
      </c>
      <c r="P12" s="284">
        <f t="shared" si="2"/>
        <v>15.254898906256461</v>
      </c>
      <c r="Q12" s="284">
        <f t="shared" si="2"/>
        <v>15.577217690318729</v>
      </c>
      <c r="R12" s="284">
        <f t="shared" si="2"/>
        <v>12.36365823087686</v>
      </c>
      <c r="S12" s="284">
        <f t="shared" si="2"/>
        <v>13.66085908642038</v>
      </c>
      <c r="T12" s="284">
        <f t="shared" si="2"/>
        <v>12.762809134595191</v>
      </c>
      <c r="U12" s="284">
        <f t="shared" si="2"/>
        <v>11.864759182769999</v>
      </c>
      <c r="V12" s="284">
        <f t="shared" si="2"/>
        <v>8.399505027828603</v>
      </c>
      <c r="W12" s="284">
        <f t="shared" si="2"/>
        <v>8.4212733163665927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8.43</v>
      </c>
      <c r="C14" s="284">
        <v>2</v>
      </c>
      <c r="D14" s="284">
        <v>2</v>
      </c>
      <c r="E14" s="284">
        <v>2.42</v>
      </c>
      <c r="F14" s="284">
        <v>3.762</v>
      </c>
      <c r="G14" s="284">
        <v>5.1070000000000002</v>
      </c>
      <c r="H14" s="284">
        <v>12.824999999999999</v>
      </c>
      <c r="I14" s="284">
        <v>17.329999999999998</v>
      </c>
      <c r="J14" s="284">
        <v>12.606999999999999</v>
      </c>
      <c r="K14" s="284">
        <v>8.9329999999999998</v>
      </c>
      <c r="L14" s="284">
        <v>15.68</v>
      </c>
      <c r="M14" s="284">
        <v>17.212</v>
      </c>
      <c r="N14" s="284">
        <v>15.615</v>
      </c>
      <c r="O14" s="284">
        <v>15.682</v>
      </c>
      <c r="P14" s="284">
        <v>15.254898906256461</v>
      </c>
      <c r="Q14" s="284">
        <v>15.577217690318729</v>
      </c>
      <c r="R14" s="284">
        <v>12.36365823087686</v>
      </c>
      <c r="S14" s="284">
        <v>13.66085908642038</v>
      </c>
      <c r="T14" s="284">
        <v>12.762809134595191</v>
      </c>
      <c r="U14" s="284">
        <v>11.864759182769999</v>
      </c>
      <c r="V14" s="284">
        <v>8.399505027828603</v>
      </c>
      <c r="W14" s="284">
        <v>8.4212733163665927</v>
      </c>
      <c r="DA14" s="94" t="s">
        <v>444</v>
      </c>
    </row>
    <row r="15" spans="1:105" ht="12" customHeight="1" x14ac:dyDescent="0.25">
      <c r="A15" s="49" t="s">
        <v>445</v>
      </c>
      <c r="B15" s="244">
        <v>340.28100000000001</v>
      </c>
      <c r="C15" s="244">
        <v>318.84533333333337</v>
      </c>
      <c r="D15" s="244">
        <v>267.88299999999998</v>
      </c>
      <c r="E15" s="244">
        <v>287.38966666666659</v>
      </c>
      <c r="F15" s="244">
        <v>327.02600000000001</v>
      </c>
      <c r="G15" s="244">
        <v>340.45876666666658</v>
      </c>
      <c r="H15" s="244">
        <v>346.48996666666659</v>
      </c>
      <c r="I15" s="244">
        <v>371.44659999999999</v>
      </c>
      <c r="J15" s="244">
        <v>281.85426666666672</v>
      </c>
      <c r="K15" s="244">
        <v>362.69080000000002</v>
      </c>
      <c r="L15" s="244">
        <v>382.92693333333341</v>
      </c>
      <c r="M15" s="244">
        <v>391.77066666666673</v>
      </c>
      <c r="N15" s="244">
        <v>328.26196666666658</v>
      </c>
      <c r="O15" s="244">
        <v>353.89710666666667</v>
      </c>
      <c r="P15" s="244">
        <v>359.38506999999998</v>
      </c>
      <c r="Q15" s="244">
        <v>355.65201666666673</v>
      </c>
      <c r="R15" s="244">
        <v>324.5726166666667</v>
      </c>
      <c r="S15" s="244">
        <v>403.73410000000001</v>
      </c>
      <c r="T15" s="244">
        <v>427.41359999999997</v>
      </c>
      <c r="U15" s="244">
        <v>448.36383333333339</v>
      </c>
      <c r="V15" s="244">
        <v>475.3</v>
      </c>
      <c r="W15" s="244">
        <v>460.66666666666669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22.988505747126439</v>
      </c>
      <c r="C19" s="284">
        <f t="shared" si="3"/>
        <v>22.988505747126439</v>
      </c>
      <c r="D19" s="284">
        <f t="shared" si="3"/>
        <v>21.062352127103392</v>
      </c>
      <c r="E19" s="284">
        <f t="shared" si="3"/>
        <v>21.062352127103392</v>
      </c>
      <c r="F19" s="284">
        <f t="shared" si="3"/>
        <v>19.136198507080341</v>
      </c>
      <c r="G19" s="284">
        <f t="shared" si="3"/>
        <v>19.136198507080341</v>
      </c>
      <c r="H19" s="284">
        <f t="shared" si="3"/>
        <v>19.136198507080341</v>
      </c>
      <c r="I19" s="284">
        <f t="shared" si="3"/>
        <v>19.136198507080341</v>
      </c>
      <c r="J19" s="284">
        <f t="shared" si="3"/>
        <v>19.136198507080341</v>
      </c>
      <c r="K19" s="284">
        <f t="shared" si="3"/>
        <v>17.21004488705729</v>
      </c>
      <c r="L19" s="284">
        <f t="shared" si="3"/>
        <v>17.21004488705729</v>
      </c>
      <c r="M19" s="284">
        <f t="shared" si="3"/>
        <v>19.136198507080341</v>
      </c>
      <c r="N19" s="284">
        <f t="shared" si="3"/>
        <v>17.21004488705729</v>
      </c>
      <c r="O19" s="284">
        <f t="shared" si="3"/>
        <v>17.21004488705729</v>
      </c>
      <c r="P19" s="284">
        <f t="shared" si="3"/>
        <v>17.21004488705729</v>
      </c>
      <c r="Q19" s="284">
        <f t="shared" si="3"/>
        <v>17.21004488705729</v>
      </c>
      <c r="R19" s="284">
        <f t="shared" si="3"/>
        <v>17.21004488705729</v>
      </c>
      <c r="S19" s="284">
        <f t="shared" si="3"/>
        <v>15.283891267034249</v>
      </c>
      <c r="T19" s="284">
        <f t="shared" si="3"/>
        <v>15.283891267034249</v>
      </c>
      <c r="U19" s="284">
        <f t="shared" si="3"/>
        <v>13.3577376470112</v>
      </c>
      <c r="V19" s="284">
        <f t="shared" si="3"/>
        <v>13.3577376470112</v>
      </c>
      <c r="W19" s="284">
        <f t="shared" si="3"/>
        <v>13.3577376470112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22.988505747126439</v>
      </c>
      <c r="C21" s="284">
        <v>22.988505747126439</v>
      </c>
      <c r="D21" s="284">
        <v>21.062352127103392</v>
      </c>
      <c r="E21" s="284">
        <v>21.062352127103392</v>
      </c>
      <c r="F21" s="284">
        <v>19.136198507080341</v>
      </c>
      <c r="G21" s="284">
        <v>19.136198507080341</v>
      </c>
      <c r="H21" s="284">
        <v>19.136198507080341</v>
      </c>
      <c r="I21" s="284">
        <v>19.136198507080341</v>
      </c>
      <c r="J21" s="284">
        <v>19.136198507080341</v>
      </c>
      <c r="K21" s="284">
        <v>17.21004488705729</v>
      </c>
      <c r="L21" s="284">
        <v>17.21004488705729</v>
      </c>
      <c r="M21" s="284">
        <v>19.136198507080341</v>
      </c>
      <c r="N21" s="284">
        <v>17.21004488705729</v>
      </c>
      <c r="O21" s="284">
        <v>17.21004488705729</v>
      </c>
      <c r="P21" s="284">
        <v>17.21004488705729</v>
      </c>
      <c r="Q21" s="284">
        <v>17.21004488705729</v>
      </c>
      <c r="R21" s="284">
        <v>17.21004488705729</v>
      </c>
      <c r="S21" s="284">
        <v>15.283891267034249</v>
      </c>
      <c r="T21" s="284">
        <v>15.283891267034249</v>
      </c>
      <c r="U21" s="284">
        <v>13.3577376470112</v>
      </c>
      <c r="V21" s="284">
        <v>13.3577376470112</v>
      </c>
      <c r="W21" s="284">
        <v>13.3577376470112</v>
      </c>
      <c r="DA21" s="94" t="s">
        <v>450</v>
      </c>
    </row>
    <row r="22" spans="1:105" ht="12" customHeight="1" x14ac:dyDescent="0.25">
      <c r="A22" s="49" t="s">
        <v>445</v>
      </c>
      <c r="B22" s="244">
        <v>391.12758620689658</v>
      </c>
      <c r="C22" s="244">
        <v>391.12758620689658</v>
      </c>
      <c r="D22" s="244">
        <v>362.88154836906739</v>
      </c>
      <c r="E22" s="244">
        <v>362.88154836906739</v>
      </c>
      <c r="F22" s="244">
        <v>362.88154836906739</v>
      </c>
      <c r="G22" s="244">
        <v>362.88154836906739</v>
      </c>
      <c r="H22" s="244">
        <v>391.12758620689658</v>
      </c>
      <c r="I22" s="244">
        <v>391.12758620689658</v>
      </c>
      <c r="J22" s="244">
        <v>391.12758620689658</v>
      </c>
      <c r="K22" s="244">
        <v>391.12758620689658</v>
      </c>
      <c r="L22" s="244">
        <v>419.37362404472572</v>
      </c>
      <c r="M22" s="244">
        <v>419.37362404472572</v>
      </c>
      <c r="N22" s="244">
        <v>419.37362404472572</v>
      </c>
      <c r="O22" s="244">
        <v>391.12758620689658</v>
      </c>
      <c r="P22" s="244">
        <v>391.12758620689658</v>
      </c>
      <c r="Q22" s="244">
        <v>391.12758620689658</v>
      </c>
      <c r="R22" s="244">
        <v>391.12758620689658</v>
      </c>
      <c r="S22" s="244">
        <v>447.61966188255491</v>
      </c>
      <c r="T22" s="244">
        <v>475.86569972038399</v>
      </c>
      <c r="U22" s="244">
        <v>475.86569972038399</v>
      </c>
      <c r="V22" s="244">
        <v>504.11173755821312</v>
      </c>
      <c r="W22" s="244">
        <v>504.11173755821312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1.9261536200230469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1.9261536200230469</v>
      </c>
      <c r="N25" s="284">
        <f t="shared" si="4"/>
        <v>0</v>
      </c>
      <c r="O25" s="284">
        <f t="shared" si="4"/>
        <v>0</v>
      </c>
      <c r="P25" s="284">
        <f t="shared" si="4"/>
        <v>1.9261536200230469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1.9261536200230469</v>
      </c>
      <c r="J27" s="284">
        <v>0</v>
      </c>
      <c r="K27" s="284">
        <v>0</v>
      </c>
      <c r="L27" s="284">
        <v>0</v>
      </c>
      <c r="M27" s="284">
        <v>1.9261536200230469</v>
      </c>
      <c r="N27" s="284">
        <v>0</v>
      </c>
      <c r="O27" s="284">
        <v>0</v>
      </c>
      <c r="P27" s="284">
        <v>1.9261536200230469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28.246037837829149</v>
      </c>
      <c r="G28" s="244">
        <v>0</v>
      </c>
      <c r="H28" s="244">
        <v>56.492075675658292</v>
      </c>
      <c r="I28" s="244">
        <v>0</v>
      </c>
      <c r="J28" s="244">
        <v>0</v>
      </c>
      <c r="K28" s="244">
        <v>28.246037837829149</v>
      </c>
      <c r="L28" s="244">
        <v>28.246037837829149</v>
      </c>
      <c r="M28" s="244">
        <v>28.246037837829149</v>
      </c>
      <c r="N28" s="244">
        <v>0</v>
      </c>
      <c r="O28" s="244">
        <v>0</v>
      </c>
      <c r="P28" s="244">
        <v>0</v>
      </c>
      <c r="Q28" s="244">
        <v>28.246037837829149</v>
      </c>
      <c r="R28" s="244">
        <v>0</v>
      </c>
      <c r="S28" s="244">
        <v>84.738113513487434</v>
      </c>
      <c r="T28" s="244">
        <v>28.246037837829149</v>
      </c>
      <c r="U28" s="244">
        <v>28.246037837829149</v>
      </c>
      <c r="V28" s="244">
        <v>28.246037837829149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1.9261536200230474</v>
      </c>
      <c r="E31" s="284">
        <f t="shared" si="6"/>
        <v>0</v>
      </c>
      <c r="F31" s="284">
        <f t="shared" si="6"/>
        <v>1.9261536200230509</v>
      </c>
      <c r="G31" s="284">
        <f t="shared" si="6"/>
        <v>0</v>
      </c>
      <c r="H31" s="284">
        <f t="shared" si="6"/>
        <v>0</v>
      </c>
      <c r="I31" s="284">
        <f t="shared" si="6"/>
        <v>1.9261536200230474</v>
      </c>
      <c r="J31" s="284">
        <f t="shared" si="6"/>
        <v>0</v>
      </c>
      <c r="K31" s="284">
        <f t="shared" si="6"/>
        <v>1.9261536200230509</v>
      </c>
      <c r="L31" s="284">
        <f t="shared" si="6"/>
        <v>0</v>
      </c>
      <c r="M31" s="284">
        <f t="shared" si="6"/>
        <v>0</v>
      </c>
      <c r="N31" s="284">
        <f t="shared" si="6"/>
        <v>1.9261536200230509</v>
      </c>
      <c r="O31" s="284">
        <f t="shared" si="6"/>
        <v>0</v>
      </c>
      <c r="P31" s="284">
        <f t="shared" si="6"/>
        <v>1.9261536200230474</v>
      </c>
      <c r="Q31" s="284">
        <f t="shared" si="6"/>
        <v>0</v>
      </c>
      <c r="R31" s="284">
        <f t="shared" si="6"/>
        <v>0</v>
      </c>
      <c r="S31" s="284">
        <f t="shared" si="6"/>
        <v>1.9261536200230402</v>
      </c>
      <c r="T31" s="284">
        <f t="shared" si="6"/>
        <v>0</v>
      </c>
      <c r="U31" s="284">
        <f t="shared" si="6"/>
        <v>1.9261536200230491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1.9261536200230474</v>
      </c>
      <c r="E33" s="284">
        <f t="shared" si="8"/>
        <v>0</v>
      </c>
      <c r="F33" s="284">
        <f t="shared" si="8"/>
        <v>1.9261536200230509</v>
      </c>
      <c r="G33" s="284">
        <f t="shared" si="8"/>
        <v>0</v>
      </c>
      <c r="H33" s="284">
        <f t="shared" si="8"/>
        <v>0</v>
      </c>
      <c r="I33" s="284">
        <f t="shared" si="8"/>
        <v>1.9261536200230474</v>
      </c>
      <c r="J33" s="284">
        <f t="shared" si="8"/>
        <v>0</v>
      </c>
      <c r="K33" s="284">
        <f t="shared" si="8"/>
        <v>1.9261536200230509</v>
      </c>
      <c r="L33" s="284">
        <f t="shared" si="8"/>
        <v>0</v>
      </c>
      <c r="M33" s="284">
        <f t="shared" si="8"/>
        <v>0</v>
      </c>
      <c r="N33" s="284">
        <f t="shared" si="8"/>
        <v>1.9261536200230509</v>
      </c>
      <c r="O33" s="284">
        <f t="shared" si="8"/>
        <v>0</v>
      </c>
      <c r="P33" s="284">
        <f t="shared" si="8"/>
        <v>1.9261536200230474</v>
      </c>
      <c r="Q33" s="284">
        <f t="shared" si="8"/>
        <v>0</v>
      </c>
      <c r="R33" s="284">
        <f t="shared" si="8"/>
        <v>0</v>
      </c>
      <c r="S33" s="284">
        <f t="shared" si="8"/>
        <v>1.9261536200230402</v>
      </c>
      <c r="T33" s="284">
        <f t="shared" si="8"/>
        <v>0</v>
      </c>
      <c r="U33" s="284">
        <f t="shared" si="8"/>
        <v>1.9261536200230491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28.246037837829192</v>
      </c>
      <c r="E34" s="244">
        <f t="shared" si="9"/>
        <v>0</v>
      </c>
      <c r="F34" s="244">
        <f t="shared" si="9"/>
        <v>28.246037837829135</v>
      </c>
      <c r="G34" s="244">
        <f t="shared" si="9"/>
        <v>0</v>
      </c>
      <c r="H34" s="244">
        <f t="shared" si="9"/>
        <v>28.246037837829078</v>
      </c>
      <c r="I34" s="244">
        <f t="shared" si="9"/>
        <v>0</v>
      </c>
      <c r="J34" s="244">
        <f t="shared" si="9"/>
        <v>0</v>
      </c>
      <c r="K34" s="244">
        <f t="shared" si="9"/>
        <v>28.246037837829135</v>
      </c>
      <c r="L34" s="244">
        <f t="shared" si="9"/>
        <v>0</v>
      </c>
      <c r="M34" s="244">
        <f t="shared" si="9"/>
        <v>28.246037837829135</v>
      </c>
      <c r="N34" s="244">
        <f t="shared" si="9"/>
        <v>0</v>
      </c>
      <c r="O34" s="244">
        <f t="shared" si="9"/>
        <v>28.246037837829135</v>
      </c>
      <c r="P34" s="244">
        <f t="shared" si="9"/>
        <v>0</v>
      </c>
      <c r="Q34" s="244">
        <f t="shared" si="9"/>
        <v>28.246037837829135</v>
      </c>
      <c r="R34" s="244">
        <f t="shared" si="9"/>
        <v>0</v>
      </c>
      <c r="S34" s="244">
        <f t="shared" si="9"/>
        <v>28.246037837829078</v>
      </c>
      <c r="T34" s="244">
        <f t="shared" si="9"/>
        <v>0</v>
      </c>
      <c r="U34" s="244">
        <f t="shared" si="9"/>
        <v>28.246037837829135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14.558505747126439</v>
      </c>
      <c r="C37" s="284">
        <f t="shared" si="11"/>
        <v>20.988505747126439</v>
      </c>
      <c r="D37" s="284">
        <f t="shared" si="11"/>
        <v>19.062352127103392</v>
      </c>
      <c r="E37" s="284">
        <f t="shared" si="11"/>
        <v>18.642352127103393</v>
      </c>
      <c r="F37" s="284">
        <f t="shared" si="11"/>
        <v>15.37419850708034</v>
      </c>
      <c r="G37" s="284">
        <f t="shared" si="11"/>
        <v>14.029198507080341</v>
      </c>
      <c r="H37" s="284">
        <f t="shared" si="11"/>
        <v>6.3111985070803414</v>
      </c>
      <c r="I37" s="284">
        <f t="shared" si="11"/>
        <v>1.8061985070803424</v>
      </c>
      <c r="J37" s="284">
        <f t="shared" si="11"/>
        <v>6.5291985070803413</v>
      </c>
      <c r="K37" s="284">
        <f t="shared" si="11"/>
        <v>8.2770448870572899</v>
      </c>
      <c r="L37" s="284">
        <f t="shared" si="11"/>
        <v>1.53004488705729</v>
      </c>
      <c r="M37" s="284">
        <f t="shared" si="11"/>
        <v>1.9241985070803409</v>
      </c>
      <c r="N37" s="284">
        <f t="shared" si="11"/>
        <v>1.5950448870572895</v>
      </c>
      <c r="O37" s="284">
        <f t="shared" si="11"/>
        <v>1.5280448870572894</v>
      </c>
      <c r="P37" s="284">
        <f t="shared" si="11"/>
        <v>1.9551459808008289</v>
      </c>
      <c r="Q37" s="284">
        <f t="shared" si="11"/>
        <v>1.6328271967385604</v>
      </c>
      <c r="R37" s="284">
        <f t="shared" si="11"/>
        <v>4.8463866561804299</v>
      </c>
      <c r="S37" s="284">
        <f t="shared" si="11"/>
        <v>1.623032180613869</v>
      </c>
      <c r="T37" s="284">
        <f t="shared" si="11"/>
        <v>2.5210821324390587</v>
      </c>
      <c r="U37" s="284">
        <f t="shared" si="11"/>
        <v>1.492978464241201</v>
      </c>
      <c r="V37" s="284">
        <f t="shared" si="11"/>
        <v>4.9582326191825974</v>
      </c>
      <c r="W37" s="284">
        <f t="shared" si="11"/>
        <v>4.9364643306446077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14.558505747126439</v>
      </c>
      <c r="C39" s="284">
        <f t="shared" si="13"/>
        <v>20.988505747126439</v>
      </c>
      <c r="D39" s="284">
        <f t="shared" si="13"/>
        <v>19.062352127103392</v>
      </c>
      <c r="E39" s="284">
        <f t="shared" si="13"/>
        <v>18.642352127103393</v>
      </c>
      <c r="F39" s="284">
        <f t="shared" si="13"/>
        <v>15.37419850708034</v>
      </c>
      <c r="G39" s="284">
        <f t="shared" si="13"/>
        <v>14.029198507080341</v>
      </c>
      <c r="H39" s="284">
        <f t="shared" si="13"/>
        <v>6.3111985070803414</v>
      </c>
      <c r="I39" s="284">
        <f t="shared" si="13"/>
        <v>1.8061985070803424</v>
      </c>
      <c r="J39" s="284">
        <f t="shared" si="13"/>
        <v>6.5291985070803413</v>
      </c>
      <c r="K39" s="284">
        <f t="shared" si="13"/>
        <v>8.2770448870572899</v>
      </c>
      <c r="L39" s="284">
        <f t="shared" si="13"/>
        <v>1.53004488705729</v>
      </c>
      <c r="M39" s="284">
        <f t="shared" si="13"/>
        <v>1.9241985070803409</v>
      </c>
      <c r="N39" s="284">
        <f t="shared" si="13"/>
        <v>1.5950448870572895</v>
      </c>
      <c r="O39" s="284">
        <f t="shared" si="13"/>
        <v>1.5280448870572894</v>
      </c>
      <c r="P39" s="284">
        <f t="shared" si="13"/>
        <v>1.9551459808008289</v>
      </c>
      <c r="Q39" s="284">
        <f t="shared" si="13"/>
        <v>1.6328271967385604</v>
      </c>
      <c r="R39" s="284">
        <f t="shared" si="13"/>
        <v>4.8463866561804299</v>
      </c>
      <c r="S39" s="284">
        <f t="shared" si="13"/>
        <v>1.623032180613869</v>
      </c>
      <c r="T39" s="284">
        <f t="shared" si="13"/>
        <v>2.5210821324390587</v>
      </c>
      <c r="U39" s="284">
        <f t="shared" si="13"/>
        <v>1.492978464241201</v>
      </c>
      <c r="V39" s="284">
        <f t="shared" si="13"/>
        <v>4.9582326191825974</v>
      </c>
      <c r="W39" s="284">
        <f t="shared" si="13"/>
        <v>4.9364643306446077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50.846586206896575</v>
      </c>
      <c r="C40" s="244">
        <f t="shared" si="14"/>
        <v>72.282252873563209</v>
      </c>
      <c r="D40" s="244">
        <f t="shared" si="14"/>
        <v>94.998548369067407</v>
      </c>
      <c r="E40" s="244">
        <f t="shared" si="14"/>
        <v>75.491881702400804</v>
      </c>
      <c r="F40" s="244">
        <f t="shared" si="14"/>
        <v>35.855548369067378</v>
      </c>
      <c r="G40" s="244">
        <f t="shared" si="14"/>
        <v>22.422781702400812</v>
      </c>
      <c r="H40" s="244">
        <f t="shared" si="14"/>
        <v>44.637619540229991</v>
      </c>
      <c r="I40" s="244">
        <f t="shared" si="14"/>
        <v>19.680986206896591</v>
      </c>
      <c r="J40" s="244">
        <f t="shared" si="14"/>
        <v>109.27331954022986</v>
      </c>
      <c r="K40" s="244">
        <f t="shared" si="14"/>
        <v>28.436786206896556</v>
      </c>
      <c r="L40" s="244">
        <f t="shared" si="14"/>
        <v>36.446690711392307</v>
      </c>
      <c r="M40" s="244">
        <f t="shared" si="14"/>
        <v>27.602957378058989</v>
      </c>
      <c r="N40" s="244">
        <f t="shared" si="14"/>
        <v>91.111657378059135</v>
      </c>
      <c r="O40" s="244">
        <f t="shared" si="14"/>
        <v>37.230479540229908</v>
      </c>
      <c r="P40" s="244">
        <f t="shared" si="14"/>
        <v>31.742516206896596</v>
      </c>
      <c r="Q40" s="244">
        <f t="shared" si="14"/>
        <v>35.475569540229856</v>
      </c>
      <c r="R40" s="244">
        <f t="shared" si="14"/>
        <v>66.554969540229877</v>
      </c>
      <c r="S40" s="244">
        <f t="shared" si="14"/>
        <v>43.885561882554896</v>
      </c>
      <c r="T40" s="244">
        <f t="shared" si="14"/>
        <v>48.452099720384012</v>
      </c>
      <c r="U40" s="244">
        <f t="shared" si="14"/>
        <v>27.501866387050597</v>
      </c>
      <c r="V40" s="244">
        <f t="shared" si="14"/>
        <v>28.81173755821311</v>
      </c>
      <c r="W40" s="244">
        <f t="shared" si="14"/>
        <v>43.445070891546436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162.45915735167671</v>
      </c>
      <c r="C43" s="212">
        <v>160.11049011177991</v>
      </c>
      <c r="D43" s="212">
        <v>125.17171109200341</v>
      </c>
      <c r="E43" s="212">
        <v>137.80748065348229</v>
      </c>
      <c r="F43" s="212">
        <v>158.11453138435081</v>
      </c>
      <c r="G43" s="212">
        <v>155.55460017196901</v>
      </c>
      <c r="H43" s="212">
        <v>156.9347377472055</v>
      </c>
      <c r="I43" s="212">
        <v>146.8211521926053</v>
      </c>
      <c r="J43" s="212">
        <v>127.965864144454</v>
      </c>
      <c r="K43" s="212">
        <v>136.42244196044709</v>
      </c>
      <c r="L43" s="212">
        <v>140.34127257093721</v>
      </c>
      <c r="M43" s="212">
        <v>144.14092863284611</v>
      </c>
      <c r="N43" s="212">
        <v>133.89226139294931</v>
      </c>
      <c r="O43" s="212">
        <v>145.8419604471195</v>
      </c>
      <c r="P43" s="212">
        <v>145.67730008598451</v>
      </c>
      <c r="Q43" s="212">
        <v>133.77085124677561</v>
      </c>
      <c r="R43" s="212">
        <v>130.20670679277731</v>
      </c>
      <c r="S43" s="212">
        <v>162.42098022355981</v>
      </c>
      <c r="T43" s="212">
        <v>177.49183147033531</v>
      </c>
      <c r="U43" s="212">
        <v>176.55846947549441</v>
      </c>
      <c r="V43" s="212">
        <v>180.44866723989679</v>
      </c>
      <c r="W43" s="212">
        <v>182.7758383490972</v>
      </c>
      <c r="DA43" s="109" t="s">
        <v>459</v>
      </c>
    </row>
    <row r="44" spans="1:105" ht="12" customHeight="1" x14ac:dyDescent="0.25">
      <c r="A44" s="24" t="s">
        <v>30</v>
      </c>
      <c r="B44" s="215">
        <v>47.84419604471195</v>
      </c>
      <c r="C44" s="215">
        <v>41.289251934651759</v>
      </c>
      <c r="D44" s="215">
        <v>27.302235597592428</v>
      </c>
      <c r="E44" s="215">
        <v>29.402407566638001</v>
      </c>
      <c r="F44" s="215">
        <v>46.504127257093707</v>
      </c>
      <c r="G44" s="215">
        <v>31.26397248495271</v>
      </c>
      <c r="H44" s="215">
        <v>32.631126397248487</v>
      </c>
      <c r="I44" s="215">
        <v>37.439122957867582</v>
      </c>
      <c r="J44" s="215">
        <v>1.1504729148753221</v>
      </c>
      <c r="K44" s="215">
        <v>0.65296646603611352</v>
      </c>
      <c r="L44" s="215">
        <v>0</v>
      </c>
      <c r="M44" s="215">
        <v>0</v>
      </c>
      <c r="N44" s="215">
        <v>0</v>
      </c>
      <c r="O44" s="215">
        <v>0</v>
      </c>
      <c r="P44" s="215">
        <v>0.68073946689595866</v>
      </c>
      <c r="Q44" s="215">
        <v>0.68073946689595866</v>
      </c>
      <c r="R44" s="215">
        <v>0.68073946689595866</v>
      </c>
      <c r="S44" s="215">
        <v>1.0707652622527939</v>
      </c>
      <c r="T44" s="215">
        <v>1.319862424763542</v>
      </c>
      <c r="U44" s="215">
        <v>0.9727429062768701</v>
      </c>
      <c r="V44" s="215">
        <v>0.83456577815993116</v>
      </c>
      <c r="W44" s="215">
        <v>0.85838349097162514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40.857007738607052</v>
      </c>
      <c r="C45" s="206">
        <f t="shared" si="15"/>
        <v>42.786844368013753</v>
      </c>
      <c r="D45" s="206">
        <f t="shared" si="15"/>
        <v>38.927085124677554</v>
      </c>
      <c r="E45" s="206">
        <f t="shared" si="15"/>
        <v>36.156491831470333</v>
      </c>
      <c r="F45" s="206">
        <f t="shared" si="15"/>
        <v>30.877987962166809</v>
      </c>
      <c r="G45" s="206">
        <f t="shared" si="15"/>
        <v>38.198624247635422</v>
      </c>
      <c r="H45" s="206">
        <f t="shared" si="15"/>
        <v>35.739638865004302</v>
      </c>
      <c r="I45" s="206">
        <f t="shared" si="15"/>
        <v>20.063026655202059</v>
      </c>
      <c r="J45" s="206">
        <f t="shared" si="15"/>
        <v>28.661478933791919</v>
      </c>
      <c r="K45" s="206">
        <f t="shared" si="15"/>
        <v>29.003095442820289</v>
      </c>
      <c r="L45" s="206">
        <f t="shared" si="15"/>
        <v>32.012467755803947</v>
      </c>
      <c r="M45" s="206">
        <f t="shared" si="15"/>
        <v>27.464832330180567</v>
      </c>
      <c r="N45" s="206">
        <f t="shared" si="15"/>
        <v>22.458641444539985</v>
      </c>
      <c r="O45" s="206">
        <f t="shared" si="15"/>
        <v>20.492949269131557</v>
      </c>
      <c r="P45" s="206">
        <f t="shared" si="15"/>
        <v>15.770937231298365</v>
      </c>
      <c r="Q45" s="206">
        <f t="shared" si="15"/>
        <v>12.849871023215819</v>
      </c>
      <c r="R45" s="206">
        <f t="shared" si="15"/>
        <v>12.849871023215819</v>
      </c>
      <c r="S45" s="206">
        <f t="shared" si="15"/>
        <v>11.775236457437659</v>
      </c>
      <c r="T45" s="206">
        <f t="shared" si="15"/>
        <v>16.28804815133276</v>
      </c>
      <c r="U45" s="206">
        <f t="shared" si="15"/>
        <v>15.681083404987099</v>
      </c>
      <c r="V45" s="206">
        <f t="shared" si="15"/>
        <v>12.904299226139294</v>
      </c>
      <c r="W45" s="206">
        <f t="shared" si="15"/>
        <v>15.186672398968184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2.259501289767841</v>
      </c>
      <c r="C47" s="206">
        <v>2.259501289767841</v>
      </c>
      <c r="D47" s="206">
        <v>2.259501289767841</v>
      </c>
      <c r="E47" s="206">
        <v>2.259501289767841</v>
      </c>
      <c r="F47" s="206">
        <v>0</v>
      </c>
      <c r="G47" s="206">
        <v>2.4959587274290631</v>
      </c>
      <c r="H47" s="206">
        <v>2.4959587274290631</v>
      </c>
      <c r="I47" s="206">
        <v>0</v>
      </c>
      <c r="J47" s="206">
        <v>0</v>
      </c>
      <c r="K47" s="206">
        <v>2.1974204643164228</v>
      </c>
      <c r="L47" s="206">
        <v>3.2960447119518479</v>
      </c>
      <c r="M47" s="206">
        <v>3.2960447119518479</v>
      </c>
      <c r="N47" s="206">
        <v>3.2960447119518479</v>
      </c>
      <c r="O47" s="206">
        <v>3.2960447119518479</v>
      </c>
      <c r="P47" s="206">
        <v>3.2960447119518479</v>
      </c>
      <c r="Q47" s="206">
        <v>3.2960447119518479</v>
      </c>
      <c r="R47" s="206">
        <v>3.2960447119518479</v>
      </c>
      <c r="S47" s="206">
        <v>3.347721410146173</v>
      </c>
      <c r="T47" s="206">
        <v>4.5672398968185721</v>
      </c>
      <c r="U47" s="206">
        <v>3.378503869303525</v>
      </c>
      <c r="V47" s="206">
        <v>3.066466036113499</v>
      </c>
      <c r="W47" s="206">
        <v>2.7302665520206362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2.0540842648323299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1.010318142734308</v>
      </c>
      <c r="L48" s="206">
        <v>1.010318142734308</v>
      </c>
      <c r="M48" s="206">
        <v>1.010318142734308</v>
      </c>
      <c r="N48" s="206">
        <v>1.010318142734308</v>
      </c>
      <c r="O48" s="206">
        <v>0</v>
      </c>
      <c r="P48" s="206">
        <v>1.010318142734308</v>
      </c>
      <c r="Q48" s="206">
        <v>0</v>
      </c>
      <c r="R48" s="206">
        <v>0</v>
      </c>
      <c r="S48" s="206">
        <v>0.29398108340498708</v>
      </c>
      <c r="T48" s="206">
        <v>0.66276870163370594</v>
      </c>
      <c r="U48" s="206">
        <v>1.0466895958727429</v>
      </c>
      <c r="V48" s="206">
        <v>0.6759243336199483</v>
      </c>
      <c r="W48" s="206">
        <v>0.75064488392089423</v>
      </c>
      <c r="DA48" s="71" t="s">
        <v>463</v>
      </c>
    </row>
    <row r="49" spans="1:105" ht="12" customHeight="1" x14ac:dyDescent="0.25">
      <c r="A49" s="18" t="s">
        <v>70</v>
      </c>
      <c r="B49" s="206">
        <v>38.597506448839212</v>
      </c>
      <c r="C49" s="206">
        <v>40.527343078245913</v>
      </c>
      <c r="D49" s="206">
        <v>36.667583834909713</v>
      </c>
      <c r="E49" s="206">
        <v>31.84290627687016</v>
      </c>
      <c r="F49" s="206">
        <v>30.877987962166809</v>
      </c>
      <c r="G49" s="206">
        <v>35.702665520206359</v>
      </c>
      <c r="H49" s="206">
        <v>33.24368013757524</v>
      </c>
      <c r="I49" s="206">
        <v>20.063026655202059</v>
      </c>
      <c r="J49" s="206">
        <v>28.661478933791919</v>
      </c>
      <c r="K49" s="206">
        <v>25.79535683576956</v>
      </c>
      <c r="L49" s="206">
        <v>27.70610490111779</v>
      </c>
      <c r="M49" s="206">
        <v>23.15846947549441</v>
      </c>
      <c r="N49" s="206">
        <v>18.152278589853829</v>
      </c>
      <c r="O49" s="206">
        <v>17.19690455717971</v>
      </c>
      <c r="P49" s="206">
        <v>11.464574376612211</v>
      </c>
      <c r="Q49" s="206">
        <v>9.5538263112639719</v>
      </c>
      <c r="R49" s="206">
        <v>9.5538263112639719</v>
      </c>
      <c r="S49" s="206">
        <v>7.6535683576956126</v>
      </c>
      <c r="T49" s="206">
        <v>10.12708512467756</v>
      </c>
      <c r="U49" s="206">
        <v>10.119432502149611</v>
      </c>
      <c r="V49" s="206">
        <v>7.452020636285468</v>
      </c>
      <c r="W49" s="206">
        <v>9.6350816852966457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0.47996560619088557</v>
      </c>
      <c r="T50" s="206">
        <v>0.9309544282029234</v>
      </c>
      <c r="U50" s="206">
        <v>1.1364574376612211</v>
      </c>
      <c r="V50" s="206">
        <v>1.709888220120378</v>
      </c>
      <c r="W50" s="206">
        <v>2.0706792777300089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8.9638005159071366</v>
      </c>
      <c r="C51" s="206">
        <f t="shared" si="16"/>
        <v>8.7705932932072219</v>
      </c>
      <c r="D51" s="206">
        <f t="shared" si="16"/>
        <v>6.6638005159071358</v>
      </c>
      <c r="E51" s="206">
        <f t="shared" si="16"/>
        <v>7.5022355975924331</v>
      </c>
      <c r="F51" s="206">
        <f t="shared" si="16"/>
        <v>10.08177128116939</v>
      </c>
      <c r="G51" s="206">
        <f t="shared" si="16"/>
        <v>15.9286328460877</v>
      </c>
      <c r="H51" s="206">
        <f t="shared" si="16"/>
        <v>16.93886500429922</v>
      </c>
      <c r="I51" s="206">
        <f t="shared" si="16"/>
        <v>16.294239036973341</v>
      </c>
      <c r="J51" s="206">
        <f t="shared" si="16"/>
        <v>18.250386930352541</v>
      </c>
      <c r="K51" s="206">
        <f t="shared" si="16"/>
        <v>16.530438521066209</v>
      </c>
      <c r="L51" s="206">
        <f t="shared" si="16"/>
        <v>19.067325881341361</v>
      </c>
      <c r="M51" s="206">
        <f t="shared" si="16"/>
        <v>22.828804815133282</v>
      </c>
      <c r="N51" s="206">
        <f t="shared" si="16"/>
        <v>22.291573516766981</v>
      </c>
      <c r="O51" s="206">
        <f t="shared" si="16"/>
        <v>23.58151332760103</v>
      </c>
      <c r="P51" s="206">
        <f t="shared" si="16"/>
        <v>28.590283748925192</v>
      </c>
      <c r="Q51" s="206">
        <f t="shared" si="16"/>
        <v>32.588564058469473</v>
      </c>
      <c r="R51" s="206">
        <f t="shared" si="16"/>
        <v>32.244110060189158</v>
      </c>
      <c r="S51" s="206">
        <f t="shared" si="16"/>
        <v>39.253826311263971</v>
      </c>
      <c r="T51" s="206">
        <f t="shared" si="16"/>
        <v>44.552020636285462</v>
      </c>
      <c r="U51" s="206">
        <f t="shared" si="16"/>
        <v>48.269217540842646</v>
      </c>
      <c r="V51" s="206">
        <f t="shared" si="16"/>
        <v>49.89690455717971</v>
      </c>
      <c r="W51" s="206">
        <f t="shared" si="16"/>
        <v>51.730782459157354</v>
      </c>
      <c r="DA51" s="71"/>
    </row>
    <row r="52" spans="1:105" ht="12" customHeight="1" x14ac:dyDescent="0.25">
      <c r="A52" s="18" t="s">
        <v>72</v>
      </c>
      <c r="B52" s="206">
        <v>8.9638005159071366</v>
      </c>
      <c r="C52" s="206">
        <v>8.7705932932072219</v>
      </c>
      <c r="D52" s="206">
        <v>6.6638005159071358</v>
      </c>
      <c r="E52" s="206">
        <v>7.5022355975924331</v>
      </c>
      <c r="F52" s="206">
        <v>10.08177128116939</v>
      </c>
      <c r="G52" s="206">
        <v>15.9286328460877</v>
      </c>
      <c r="H52" s="206">
        <v>16.93886500429922</v>
      </c>
      <c r="I52" s="206">
        <v>16.294239036973341</v>
      </c>
      <c r="J52" s="206">
        <v>18.250386930352541</v>
      </c>
      <c r="K52" s="206">
        <v>16.530438521066209</v>
      </c>
      <c r="L52" s="206">
        <v>19.067325881341361</v>
      </c>
      <c r="M52" s="206">
        <v>22.828804815133282</v>
      </c>
      <c r="N52" s="206">
        <v>22.291573516766981</v>
      </c>
      <c r="O52" s="206">
        <v>23.58151332760103</v>
      </c>
      <c r="P52" s="206">
        <v>28.590283748925192</v>
      </c>
      <c r="Q52" s="206">
        <v>32.588564058469473</v>
      </c>
      <c r="R52" s="206">
        <v>32.244110060189158</v>
      </c>
      <c r="S52" s="206">
        <v>39.253826311263971</v>
      </c>
      <c r="T52" s="206">
        <v>44.552020636285462</v>
      </c>
      <c r="U52" s="206">
        <v>48.269217540842646</v>
      </c>
      <c r="V52" s="206">
        <v>49.89690455717971</v>
      </c>
      <c r="W52" s="206">
        <v>51.730782459157354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4.7807394668959592E-2</v>
      </c>
      <c r="C54" s="206">
        <f t="shared" si="17"/>
        <v>2.3903697334479789E-2</v>
      </c>
      <c r="D54" s="206">
        <f t="shared" si="17"/>
        <v>0</v>
      </c>
      <c r="E54" s="206">
        <f t="shared" si="17"/>
        <v>0</v>
      </c>
      <c r="F54" s="206">
        <f t="shared" si="17"/>
        <v>0.14333619948409279</v>
      </c>
      <c r="G54" s="206">
        <f t="shared" si="17"/>
        <v>0</v>
      </c>
      <c r="H54" s="206">
        <f t="shared" si="17"/>
        <v>0</v>
      </c>
      <c r="I54" s="206">
        <f t="shared" si="17"/>
        <v>2.3903697334479789E-2</v>
      </c>
      <c r="J54" s="206">
        <f t="shared" si="17"/>
        <v>0</v>
      </c>
      <c r="K54" s="206">
        <f t="shared" si="17"/>
        <v>0</v>
      </c>
      <c r="L54" s="206">
        <f t="shared" si="17"/>
        <v>2.3903697334479789E-2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9.5442820292347373E-3</v>
      </c>
      <c r="V54" s="206">
        <f t="shared" si="17"/>
        <v>1.719690455717971E-3</v>
      </c>
      <c r="W54" s="206">
        <f t="shared" si="17"/>
        <v>9.630266552020636E-3</v>
      </c>
      <c r="DA54" s="71"/>
    </row>
    <row r="55" spans="1:105" ht="12" customHeight="1" x14ac:dyDescent="0.25">
      <c r="A55" s="18" t="s">
        <v>73</v>
      </c>
      <c r="B55" s="206">
        <v>4.7807394668959592E-2</v>
      </c>
      <c r="C55" s="206">
        <v>2.3903697334479789E-2</v>
      </c>
      <c r="D55" s="206">
        <v>0</v>
      </c>
      <c r="E55" s="206">
        <v>0</v>
      </c>
      <c r="F55" s="206">
        <v>0.14333619948409279</v>
      </c>
      <c r="G55" s="206">
        <v>0</v>
      </c>
      <c r="H55" s="206">
        <v>0</v>
      </c>
      <c r="I55" s="206">
        <v>2.3903697334479789E-2</v>
      </c>
      <c r="J55" s="206">
        <v>0</v>
      </c>
      <c r="K55" s="206">
        <v>0</v>
      </c>
      <c r="L55" s="206">
        <v>2.3903697334479789E-2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9.5442820292347373E-3</v>
      </c>
      <c r="V55" s="206">
        <v>1.719690455717971E-3</v>
      </c>
      <c r="W55" s="206">
        <v>9.630266552020636E-3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2.3903697334479789E-2</v>
      </c>
      <c r="K61" s="206">
        <v>14.569561478933791</v>
      </c>
      <c r="L61" s="206">
        <v>10.38976784178848</v>
      </c>
      <c r="M61" s="206">
        <v>11.99002579535683</v>
      </c>
      <c r="N61" s="206">
        <v>15.023387790197759</v>
      </c>
      <c r="O61" s="206">
        <v>15.5250214961307</v>
      </c>
      <c r="P61" s="206">
        <v>14.306878761822871</v>
      </c>
      <c r="Q61" s="206">
        <v>13.447033533963889</v>
      </c>
      <c r="R61" s="206">
        <v>18.223903697334482</v>
      </c>
      <c r="S61" s="206">
        <v>20.09320722269991</v>
      </c>
      <c r="T61" s="206">
        <v>22.319260533104039</v>
      </c>
      <c r="U61" s="206">
        <v>22.503783319002579</v>
      </c>
      <c r="V61" s="206">
        <v>23.20799656061909</v>
      </c>
      <c r="W61" s="206">
        <v>22.669647463456581</v>
      </c>
      <c r="DA61" s="71" t="s">
        <v>474</v>
      </c>
    </row>
    <row r="62" spans="1:105" ht="12" customHeight="1" x14ac:dyDescent="0.25">
      <c r="A62" s="21" t="s">
        <v>38</v>
      </c>
      <c r="B62" s="209">
        <v>64.746345657781589</v>
      </c>
      <c r="C62" s="209">
        <v>67.239896818572646</v>
      </c>
      <c r="D62" s="209">
        <v>52.278589853826311</v>
      </c>
      <c r="E62" s="209">
        <v>64.746345657781589</v>
      </c>
      <c r="F62" s="209">
        <v>70.507308684436794</v>
      </c>
      <c r="G62" s="209">
        <v>70.163370593293209</v>
      </c>
      <c r="H62" s="209">
        <v>71.625107480653483</v>
      </c>
      <c r="I62" s="209">
        <v>73.000859845227851</v>
      </c>
      <c r="J62" s="209">
        <v>79.87962166809973</v>
      </c>
      <c r="K62" s="209">
        <v>75.666380051590707</v>
      </c>
      <c r="L62" s="209">
        <v>78.847807394668948</v>
      </c>
      <c r="M62" s="209">
        <v>81.857265692175403</v>
      </c>
      <c r="N62" s="209">
        <v>74.11865864144454</v>
      </c>
      <c r="O62" s="209">
        <v>86.242476354256226</v>
      </c>
      <c r="P62" s="209">
        <v>86.328460877042133</v>
      </c>
      <c r="Q62" s="209">
        <v>74.204643164230433</v>
      </c>
      <c r="R62" s="209">
        <v>66.208082545141863</v>
      </c>
      <c r="S62" s="209">
        <v>90.227944969905423</v>
      </c>
      <c r="T62" s="209">
        <v>93.012639724849521</v>
      </c>
      <c r="U62" s="209">
        <v>89.122098022355971</v>
      </c>
      <c r="V62" s="209">
        <v>93.603181427343074</v>
      </c>
      <c r="W62" s="209">
        <v>92.320722269991407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162.45915735167665</v>
      </c>
      <c r="C63" s="286">
        <f t="shared" si="18"/>
        <v>160.11049011177991</v>
      </c>
      <c r="D63" s="286">
        <f t="shared" si="18"/>
        <v>125.17171109200346</v>
      </c>
      <c r="E63" s="286">
        <f t="shared" si="18"/>
        <v>137.8074806534824</v>
      </c>
      <c r="F63" s="286">
        <f t="shared" si="18"/>
        <v>158.11453138435081</v>
      </c>
      <c r="G63" s="286">
        <f t="shared" si="18"/>
        <v>155.55460017196901</v>
      </c>
      <c r="H63" s="286">
        <f t="shared" si="18"/>
        <v>156.9347377472055</v>
      </c>
      <c r="I63" s="286">
        <f t="shared" si="18"/>
        <v>146.82115219260533</v>
      </c>
      <c r="J63" s="286">
        <f t="shared" si="18"/>
        <v>127.96586414445407</v>
      </c>
      <c r="K63" s="286">
        <f t="shared" si="18"/>
        <v>136.42244196044709</v>
      </c>
      <c r="L63" s="286">
        <f t="shared" si="18"/>
        <v>140.34127257093729</v>
      </c>
      <c r="M63" s="286">
        <f t="shared" si="18"/>
        <v>144.14092863284614</v>
      </c>
      <c r="N63" s="286">
        <f t="shared" si="18"/>
        <v>133.89226139294919</v>
      </c>
      <c r="O63" s="286">
        <f t="shared" si="18"/>
        <v>145.84196044711948</v>
      </c>
      <c r="P63" s="286">
        <f t="shared" si="18"/>
        <v>145.6773000859846</v>
      </c>
      <c r="Q63" s="286">
        <f t="shared" si="18"/>
        <v>133.77085124677552</v>
      </c>
      <c r="R63" s="286">
        <f t="shared" si="18"/>
        <v>130.20670679277728</v>
      </c>
      <c r="S63" s="286">
        <f t="shared" si="18"/>
        <v>162.42098022355978</v>
      </c>
      <c r="T63" s="286">
        <f t="shared" si="18"/>
        <v>177.49183147033534</v>
      </c>
      <c r="U63" s="286">
        <f t="shared" si="18"/>
        <v>176.55846947549438</v>
      </c>
      <c r="V63" s="286">
        <f t="shared" si="18"/>
        <v>180.44866723989688</v>
      </c>
      <c r="W63" s="286">
        <f t="shared" si="18"/>
        <v>182.7758383490972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1.699246351938132</v>
      </c>
      <c r="C65" s="284">
        <f t="shared" si="19"/>
        <v>0.42736374115433312</v>
      </c>
      <c r="D65" s="284">
        <f t="shared" si="19"/>
        <v>0.39746465295665112</v>
      </c>
      <c r="E65" s="284">
        <f t="shared" si="19"/>
        <v>0.49334211221400059</v>
      </c>
      <c r="F65" s="284">
        <f t="shared" si="19"/>
        <v>0.80221862726393445</v>
      </c>
      <c r="G65" s="284">
        <f t="shared" si="19"/>
        <v>1.027541548223009</v>
      </c>
      <c r="H65" s="284">
        <f t="shared" si="19"/>
        <v>2.720493555089591</v>
      </c>
      <c r="I65" s="284">
        <f t="shared" si="19"/>
        <v>3.0385172961186271</v>
      </c>
      <c r="J65" s="284">
        <f t="shared" si="19"/>
        <v>2.5411101834001739</v>
      </c>
      <c r="K65" s="284">
        <f t="shared" si="19"/>
        <v>1.5591335372616091</v>
      </c>
      <c r="L65" s="284">
        <f t="shared" si="19"/>
        <v>2.7179309715259841</v>
      </c>
      <c r="M65" s="284">
        <f t="shared" si="19"/>
        <v>2.939378198867125</v>
      </c>
      <c r="N65" s="284">
        <f t="shared" si="19"/>
        <v>2.9513011326547969</v>
      </c>
      <c r="O65" s="284">
        <f t="shared" si="19"/>
        <v>2.9991582398713641</v>
      </c>
      <c r="P65" s="284">
        <f t="shared" si="19"/>
        <v>2.7066155266938061</v>
      </c>
      <c r="Q65" s="284">
        <f t="shared" si="19"/>
        <v>2.6570146274486208</v>
      </c>
      <c r="R65" s="284">
        <f t="shared" si="19"/>
        <v>2.2550788733657852</v>
      </c>
      <c r="S65" s="284">
        <f t="shared" si="19"/>
        <v>2.7724657295657802</v>
      </c>
      <c r="T65" s="284">
        <f t="shared" si="19"/>
        <v>2.7655800130030461</v>
      </c>
      <c r="U65" s="284">
        <f t="shared" si="19"/>
        <v>2.5213725226609962</v>
      </c>
      <c r="V65" s="284">
        <f t="shared" si="19"/>
        <v>1.780527447387994</v>
      </c>
      <c r="W65" s="284">
        <f t="shared" si="19"/>
        <v>1.8649677028788909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1.699246351938132</v>
      </c>
      <c r="C67" s="284">
        <f>NFM_fec!C72</f>
        <v>0.42736374115433312</v>
      </c>
      <c r="D67" s="284">
        <f>NFM_fec!D72</f>
        <v>0.39746465295665112</v>
      </c>
      <c r="E67" s="284">
        <f>NFM_fec!E72</f>
        <v>0.49334211221400059</v>
      </c>
      <c r="F67" s="284">
        <f>NFM_fec!F72</f>
        <v>0.80221862726393445</v>
      </c>
      <c r="G67" s="284">
        <f>NFM_fec!G72</f>
        <v>1.027541548223009</v>
      </c>
      <c r="H67" s="284">
        <f>NFM_fec!H72</f>
        <v>2.720493555089591</v>
      </c>
      <c r="I67" s="284">
        <f>NFM_fec!I72</f>
        <v>3.0385172961186271</v>
      </c>
      <c r="J67" s="284">
        <f>NFM_fec!J72</f>
        <v>2.5411101834001739</v>
      </c>
      <c r="K67" s="284">
        <f>NFM_fec!K72</f>
        <v>1.5591335372616091</v>
      </c>
      <c r="L67" s="284">
        <f>NFM_fec!L72</f>
        <v>2.7179309715259841</v>
      </c>
      <c r="M67" s="284">
        <f>NFM_fec!M72</f>
        <v>2.939378198867125</v>
      </c>
      <c r="N67" s="284">
        <f>NFM_fec!N72</f>
        <v>2.9513011326547969</v>
      </c>
      <c r="O67" s="284">
        <f>NFM_fec!O72</f>
        <v>2.9991582398713641</v>
      </c>
      <c r="P67" s="284">
        <f>NFM_fec!P72</f>
        <v>2.7066155266938061</v>
      </c>
      <c r="Q67" s="284">
        <f>NFM_fec!Q72</f>
        <v>2.6570146274486208</v>
      </c>
      <c r="R67" s="284">
        <f>NFM_fec!R72</f>
        <v>2.2550788733657852</v>
      </c>
      <c r="S67" s="284">
        <f>NFM_fec!S72</f>
        <v>2.7724657295657802</v>
      </c>
      <c r="T67" s="284">
        <f>NFM_fec!T72</f>
        <v>2.7655800130030461</v>
      </c>
      <c r="U67" s="284">
        <f>NFM_fec!U72</f>
        <v>2.5213725226609962</v>
      </c>
      <c r="V67" s="284">
        <f>NFM_fec!V72</f>
        <v>1.780527447387994</v>
      </c>
      <c r="W67" s="284">
        <f>NFM_fec!W72</f>
        <v>1.8649677028788909</v>
      </c>
      <c r="DA67" s="94"/>
    </row>
    <row r="68" spans="1:105" ht="12" customHeight="1" x14ac:dyDescent="0.25">
      <c r="A68" s="52" t="s">
        <v>45</v>
      </c>
      <c r="B68" s="244">
        <f>NFM_fec!B115</f>
        <v>160.75991099973851</v>
      </c>
      <c r="C68" s="244">
        <f>NFM_fec!C115</f>
        <v>159.68312637062559</v>
      </c>
      <c r="D68" s="244">
        <f>NFM_fec!D115</f>
        <v>124.77424643904681</v>
      </c>
      <c r="E68" s="244">
        <f>NFM_fec!E115</f>
        <v>137.31413854126839</v>
      </c>
      <c r="F68" s="244">
        <f>NFM_fec!F115</f>
        <v>157.31231275708689</v>
      </c>
      <c r="G68" s="244">
        <f>NFM_fec!G115</f>
        <v>154.527058623746</v>
      </c>
      <c r="H68" s="244">
        <f>NFM_fec!H115</f>
        <v>154.2142441921159</v>
      </c>
      <c r="I68" s="244">
        <f>NFM_fec!I115</f>
        <v>143.78263489648671</v>
      </c>
      <c r="J68" s="244">
        <f>NFM_fec!J115</f>
        <v>125.4247539610539</v>
      </c>
      <c r="K68" s="244">
        <f>NFM_fec!K115</f>
        <v>134.86330842318549</v>
      </c>
      <c r="L68" s="244">
        <f>NFM_fec!L115</f>
        <v>137.6233415994113</v>
      </c>
      <c r="M68" s="244">
        <f>NFM_fec!M115</f>
        <v>141.20155043397901</v>
      </c>
      <c r="N68" s="244">
        <f>NFM_fec!N115</f>
        <v>130.94096026029439</v>
      </c>
      <c r="O68" s="244">
        <f>NFM_fec!O115</f>
        <v>142.8428022072481</v>
      </c>
      <c r="P68" s="244">
        <f>NFM_fec!P115</f>
        <v>142.97068455929079</v>
      </c>
      <c r="Q68" s="244">
        <f>NFM_fec!Q115</f>
        <v>131.11383661932689</v>
      </c>
      <c r="R68" s="244">
        <f>NFM_fec!R115</f>
        <v>127.95162791941149</v>
      </c>
      <c r="S68" s="244">
        <f>NFM_fec!S115</f>
        <v>159.64851449399401</v>
      </c>
      <c r="T68" s="244">
        <f>NFM_fec!T115</f>
        <v>174.7262514573323</v>
      </c>
      <c r="U68" s="244">
        <f>NFM_fec!U115</f>
        <v>174.03709695283339</v>
      </c>
      <c r="V68" s="244">
        <f>NFM_fec!V115</f>
        <v>178.6681397925089</v>
      </c>
      <c r="W68" s="244">
        <f>NFM_fec!W115</f>
        <v>180.91087064621831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580.38353196644084</v>
      </c>
      <c r="C70" s="205">
        <f t="shared" si="20"/>
        <v>571.94781163693619</v>
      </c>
      <c r="D70" s="205">
        <f t="shared" si="20"/>
        <v>464.22271099151874</v>
      </c>
      <c r="E70" s="205">
        <f t="shared" si="20"/>
        <v>479.59749525283507</v>
      </c>
      <c r="F70" s="205">
        <f t="shared" si="20"/>
        <v>576.80351368171739</v>
      </c>
      <c r="G70" s="205">
        <f t="shared" si="20"/>
        <v>546.7186785784163</v>
      </c>
      <c r="H70" s="205">
        <f t="shared" si="20"/>
        <v>528.05225061494014</v>
      </c>
      <c r="I70" s="205">
        <f t="shared" si="20"/>
        <v>523.13667977456964</v>
      </c>
      <c r="J70" s="205">
        <f t="shared" si="20"/>
        <v>385.73329650954179</v>
      </c>
      <c r="K70" s="205">
        <f t="shared" si="20"/>
        <v>360.14926368592376</v>
      </c>
      <c r="L70" s="205">
        <f t="shared" si="20"/>
        <v>379.23317446315315</v>
      </c>
      <c r="M70" s="205">
        <f t="shared" si="20"/>
        <v>387.80426626993176</v>
      </c>
      <c r="N70" s="205">
        <f t="shared" si="20"/>
        <v>362.78660568052294</v>
      </c>
      <c r="O70" s="205">
        <f t="shared" si="20"/>
        <v>308.91263806919</v>
      </c>
      <c r="P70" s="205">
        <f t="shared" si="20"/>
        <v>328.1887624517218</v>
      </c>
      <c r="Q70" s="205">
        <f t="shared" si="20"/>
        <v>306.06344761853222</v>
      </c>
      <c r="R70" s="205">
        <f t="shared" si="20"/>
        <v>305.97148795823125</v>
      </c>
      <c r="S70" s="205">
        <f t="shared" si="20"/>
        <v>281.39548179662131</v>
      </c>
      <c r="T70" s="205">
        <f t="shared" si="20"/>
        <v>312.03075569250348</v>
      </c>
      <c r="U70" s="205">
        <f t="shared" si="20"/>
        <v>296.40623250527113</v>
      </c>
      <c r="V70" s="205">
        <f t="shared" si="20"/>
        <v>288.52075833996787</v>
      </c>
      <c r="W70" s="205">
        <f t="shared" si="20"/>
        <v>295.56612217593857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366.43793507936488</v>
      </c>
      <c r="C71" s="215">
        <f>NFM_emi!C5+(NFM_emi!C34-NFM_emi!C70)+NFM_emi!C72+(NFM_emi!C115-NFM_emi!C158)</f>
        <v>342.8725903191426</v>
      </c>
      <c r="D71" s="215">
        <f>NFM_emi!D5+(NFM_emi!D34-NFM_emi!D70)+NFM_emi!D72+(NFM_emi!D115-NFM_emi!D158)</f>
        <v>262.75619663858231</v>
      </c>
      <c r="E71" s="215">
        <f>NFM_emi!E5+(NFM_emi!E34-NFM_emi!E70)+NFM_emi!E72+(NFM_emi!E115-NFM_emi!E158)</f>
        <v>264.87187919881399</v>
      </c>
      <c r="F71" s="215">
        <f>NFM_emi!F5+(NFM_emi!F34-NFM_emi!F70)+NFM_emi!F72+(NFM_emi!F115-NFM_emi!F158)</f>
        <v>332.07542459944261</v>
      </c>
      <c r="G71" s="215">
        <f>NFM_emi!G5+(NFM_emi!G34-NFM_emi!G70)+NFM_emi!G72+(NFM_emi!G115-NFM_emi!G158)</f>
        <v>299.76326855913817</v>
      </c>
      <c r="H71" s="215">
        <f>NFM_emi!H5+(NFM_emi!H34-NFM_emi!H70)+NFM_emi!H72+(NFM_emi!H115-NFM_emi!H158)</f>
        <v>300.29222987853677</v>
      </c>
      <c r="I71" s="215">
        <f>NFM_emi!I5+(NFM_emi!I34-NFM_emi!I70)+NFM_emi!I72+(NFM_emi!I115-NFM_emi!I158)</f>
        <v>271.01035943872967</v>
      </c>
      <c r="J71" s="215">
        <f>NFM_emi!J5+(NFM_emi!J34-NFM_emi!J70)+NFM_emi!J72+(NFM_emi!J115-NFM_emi!J158)</f>
        <v>140.50206346234179</v>
      </c>
      <c r="K71" s="215">
        <f>NFM_emi!K5+(NFM_emi!K34-NFM_emi!K70)+NFM_emi!K72+(NFM_emi!K115-NFM_emi!K158)</f>
        <v>134.04254653188303</v>
      </c>
      <c r="L71" s="215">
        <f>NFM_emi!L5+(NFM_emi!L34-NFM_emi!L70)+NFM_emi!L72+(NFM_emi!L115-NFM_emi!L158)</f>
        <v>146.41132824065775</v>
      </c>
      <c r="M71" s="215">
        <f>NFM_emi!M5+(NFM_emi!M34-NFM_emi!M70)+NFM_emi!M72+(NFM_emi!M115-NFM_emi!M158)</f>
        <v>140.50927944074692</v>
      </c>
      <c r="N71" s="215">
        <f>NFM_emi!N5+(NFM_emi!N34-NFM_emi!N70)+NFM_emi!N72+(NFM_emi!N115-NFM_emi!N158)</f>
        <v>123.02445528052283</v>
      </c>
      <c r="O71" s="215">
        <f>NFM_emi!O5+(NFM_emi!O34-NFM_emi!O70)+NFM_emi!O72+(NFM_emi!O115-NFM_emi!O158)</f>
        <v>119.82386016038309</v>
      </c>
      <c r="P71" s="215">
        <f>NFM_emi!P5+(NFM_emi!P34-NFM_emi!P70)+NFM_emi!P72+(NFM_emi!P115-NFM_emi!P158)</f>
        <v>119.19639960047178</v>
      </c>
      <c r="Q71" s="215">
        <f>NFM_emi!Q5+(NFM_emi!Q34-NFM_emi!Q70)+NFM_emi!Q72+(NFM_emi!Q115-NFM_emi!Q158)</f>
        <v>119.26117152053224</v>
      </c>
      <c r="R71" s="215">
        <f>NFM_emi!R5+(NFM_emi!R34-NFM_emi!R70)+NFM_emi!R72+(NFM_emi!R115-NFM_emi!R158)</f>
        <v>118.45211976073975</v>
      </c>
      <c r="S71" s="215">
        <f>NFM_emi!S5+(NFM_emi!S34-NFM_emi!S70)+NFM_emi!S72+(NFM_emi!S115-NFM_emi!S158)</f>
        <v>133.51368564046135</v>
      </c>
      <c r="T71" s="215">
        <f>NFM_emi!T5+(NFM_emi!T34-NFM_emi!T70)+NFM_emi!T72+(NFM_emi!T115-NFM_emi!T158)</f>
        <v>161.29655712059187</v>
      </c>
      <c r="U71" s="215">
        <f>NFM_emi!U5+(NFM_emi!U34-NFM_emi!U70)+NFM_emi!U72+(NFM_emi!U115-NFM_emi!U158)</f>
        <v>167.33712492065274</v>
      </c>
      <c r="V71" s="215">
        <f>NFM_emi!V5+(NFM_emi!V34-NFM_emi!V70)+NFM_emi!V72+(NFM_emi!V115-NFM_emi!V158)</f>
        <v>161.56881972065426</v>
      </c>
      <c r="W71" s="215">
        <f>NFM_emi!W5+(NFM_emi!W34-NFM_emi!W70)+NFM_emi!W72+(NFM_emi!W115-NFM_emi!W158)</f>
        <v>173.67622776059616</v>
      </c>
      <c r="DA71" s="85"/>
    </row>
    <row r="72" spans="1:105" ht="12" customHeight="1" x14ac:dyDescent="0.25">
      <c r="A72" s="14" t="s">
        <v>147</v>
      </c>
      <c r="B72" s="206">
        <f>NFM_emi!B70+NFM_emi!B158</f>
        <v>213.94559688707591</v>
      </c>
      <c r="C72" s="206">
        <f>NFM_emi!C70+NFM_emi!C158</f>
        <v>229.07522131779359</v>
      </c>
      <c r="D72" s="206">
        <f>NFM_emi!D70+NFM_emi!D158</f>
        <v>201.4665143529364</v>
      </c>
      <c r="E72" s="206">
        <f>NFM_emi!E70+NFM_emi!E158</f>
        <v>214.72561605402109</v>
      </c>
      <c r="F72" s="206">
        <f>NFM_emi!F70+NFM_emi!F158</f>
        <v>244.72808908227481</v>
      </c>
      <c r="G72" s="206">
        <f>NFM_emi!G70+NFM_emi!G158</f>
        <v>246.95541001927819</v>
      </c>
      <c r="H72" s="206">
        <f>NFM_emi!H70+NFM_emi!H158</f>
        <v>227.76002073640339</v>
      </c>
      <c r="I72" s="206">
        <f>NFM_emi!I70+NFM_emi!I158</f>
        <v>252.12632033584001</v>
      </c>
      <c r="J72" s="206">
        <f>NFM_emi!J70+NFM_emi!J158</f>
        <v>245.23123304719999</v>
      </c>
      <c r="K72" s="206">
        <f>NFM_emi!K70+NFM_emi!K158</f>
        <v>226.10671715404069</v>
      </c>
      <c r="L72" s="206">
        <f>NFM_emi!L70+NFM_emi!L158</f>
        <v>232.8218462224954</v>
      </c>
      <c r="M72" s="206">
        <f>NFM_emi!M70+NFM_emi!M158</f>
        <v>247.29498682918481</v>
      </c>
      <c r="N72" s="206">
        <f>NFM_emi!N70+NFM_emi!N158</f>
        <v>239.76215040000011</v>
      </c>
      <c r="O72" s="206">
        <f>NFM_emi!O70+NFM_emi!O158</f>
        <v>189.08877790880689</v>
      </c>
      <c r="P72" s="206">
        <f>NFM_emi!P70+NFM_emi!P158</f>
        <v>208.99236285124999</v>
      </c>
      <c r="Q72" s="206">
        <f>NFM_emi!Q70+NFM_emi!Q158</f>
        <v>186.80227609799999</v>
      </c>
      <c r="R72" s="206">
        <f>NFM_emi!R70+NFM_emi!R158</f>
        <v>187.5193681974915</v>
      </c>
      <c r="S72" s="206">
        <f>NFM_emi!S70+NFM_emi!S158</f>
        <v>147.88179615615999</v>
      </c>
      <c r="T72" s="206">
        <f>NFM_emi!T70+NFM_emi!T158</f>
        <v>150.73419857191161</v>
      </c>
      <c r="U72" s="206">
        <f>NFM_emi!U70+NFM_emi!U158</f>
        <v>129.06910758461839</v>
      </c>
      <c r="V72" s="206">
        <f>NFM_emi!V70+NFM_emi!V158</f>
        <v>126.95193861931359</v>
      </c>
      <c r="W72" s="206">
        <f>NFM_emi!W70+NFM_emi!W158</f>
        <v>121.8898944153424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580.38353196644084</v>
      </c>
      <c r="C73" s="212">
        <f t="shared" si="21"/>
        <v>571.94781163693619</v>
      </c>
      <c r="D73" s="212">
        <f t="shared" si="21"/>
        <v>464.22271099151874</v>
      </c>
      <c r="E73" s="212">
        <f t="shared" si="21"/>
        <v>479.59749525283507</v>
      </c>
      <c r="F73" s="212">
        <f t="shared" si="21"/>
        <v>576.80351368171739</v>
      </c>
      <c r="G73" s="212">
        <f t="shared" si="21"/>
        <v>546.7186785784163</v>
      </c>
      <c r="H73" s="212">
        <f t="shared" si="21"/>
        <v>528.05225061494014</v>
      </c>
      <c r="I73" s="212">
        <f t="shared" si="21"/>
        <v>523.13667977456964</v>
      </c>
      <c r="J73" s="212">
        <f t="shared" si="21"/>
        <v>385.73329650954179</v>
      </c>
      <c r="K73" s="212">
        <f t="shared" si="21"/>
        <v>360.1492636859237</v>
      </c>
      <c r="L73" s="212">
        <f t="shared" si="21"/>
        <v>379.23317446315315</v>
      </c>
      <c r="M73" s="212">
        <f t="shared" si="21"/>
        <v>387.8042662699317</v>
      </c>
      <c r="N73" s="212">
        <f t="shared" si="21"/>
        <v>362.78660568052294</v>
      </c>
      <c r="O73" s="212">
        <f t="shared" si="21"/>
        <v>308.91263806919</v>
      </c>
      <c r="P73" s="212">
        <f t="shared" si="21"/>
        <v>328.18876245172174</v>
      </c>
      <c r="Q73" s="212">
        <f t="shared" si="21"/>
        <v>306.06344761853222</v>
      </c>
      <c r="R73" s="212">
        <f t="shared" si="21"/>
        <v>305.97148795823125</v>
      </c>
      <c r="S73" s="212">
        <f t="shared" si="21"/>
        <v>281.39548179662131</v>
      </c>
      <c r="T73" s="212">
        <f t="shared" si="21"/>
        <v>312.03075569250348</v>
      </c>
      <c r="U73" s="212">
        <f t="shared" si="21"/>
        <v>296.40623250527113</v>
      </c>
      <c r="V73" s="212">
        <f t="shared" si="21"/>
        <v>288.52075833996787</v>
      </c>
      <c r="W73" s="212">
        <f t="shared" si="21"/>
        <v>295.56612217593852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2.547507187870182</v>
      </c>
      <c r="C75" s="284">
        <f t="shared" si="22"/>
        <v>0.63489822893258907</v>
      </c>
      <c r="D75" s="284">
        <f t="shared" si="22"/>
        <v>0.6224016623125519</v>
      </c>
      <c r="E75" s="284">
        <f t="shared" si="22"/>
        <v>0.68026107959476512</v>
      </c>
      <c r="F75" s="284">
        <f t="shared" si="22"/>
        <v>1.043810532332595</v>
      </c>
      <c r="G75" s="284">
        <f t="shared" si="22"/>
        <v>1.461695550535326</v>
      </c>
      <c r="H75" s="284">
        <f t="shared" si="22"/>
        <v>3.768802122422823</v>
      </c>
      <c r="I75" s="284">
        <f t="shared" si="22"/>
        <v>3.470980348950429</v>
      </c>
      <c r="J75" s="284">
        <f t="shared" si="22"/>
        <v>2.863875434828508</v>
      </c>
      <c r="K75" s="284">
        <f t="shared" si="22"/>
        <v>1.3321986339849079</v>
      </c>
      <c r="L75" s="284">
        <f t="shared" si="22"/>
        <v>2.6152338927373062</v>
      </c>
      <c r="M75" s="284">
        <f t="shared" si="22"/>
        <v>2.616940872295757</v>
      </c>
      <c r="N75" s="284">
        <f t="shared" si="22"/>
        <v>2.3899532569148469</v>
      </c>
      <c r="O75" s="284">
        <f t="shared" si="22"/>
        <v>2.190769275103821</v>
      </c>
      <c r="P75" s="284">
        <f t="shared" si="22"/>
        <v>1.955830139344549</v>
      </c>
      <c r="Q75" s="284">
        <f t="shared" si="22"/>
        <v>2.0847219074203331</v>
      </c>
      <c r="R75" s="284">
        <f t="shared" si="22"/>
        <v>1.7196737855539299</v>
      </c>
      <c r="S75" s="284">
        <f t="shared" si="22"/>
        <v>1.962280425642251</v>
      </c>
      <c r="T75" s="284">
        <f t="shared" si="22"/>
        <v>2.1719506689843242</v>
      </c>
      <c r="U75" s="284">
        <f t="shared" si="22"/>
        <v>2.0837707553512148</v>
      </c>
      <c r="V75" s="284">
        <f t="shared" si="22"/>
        <v>1.4045887462712301</v>
      </c>
      <c r="W75" s="284">
        <f t="shared" si="22"/>
        <v>1.5745430445287161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2.547507187870182</v>
      </c>
      <c r="C77" s="284">
        <f>NFM_emi!C$72</f>
        <v>0.63489822893258907</v>
      </c>
      <c r="D77" s="284">
        <f>NFM_emi!D$72</f>
        <v>0.6224016623125519</v>
      </c>
      <c r="E77" s="284">
        <f>NFM_emi!E$72</f>
        <v>0.68026107959476512</v>
      </c>
      <c r="F77" s="284">
        <f>NFM_emi!F$72</f>
        <v>1.043810532332595</v>
      </c>
      <c r="G77" s="284">
        <f>NFM_emi!G$72</f>
        <v>1.461695550535326</v>
      </c>
      <c r="H77" s="284">
        <f>NFM_emi!H$72</f>
        <v>3.768802122422823</v>
      </c>
      <c r="I77" s="284">
        <f>NFM_emi!I$72</f>
        <v>3.470980348950429</v>
      </c>
      <c r="J77" s="284">
        <f>NFM_emi!J$72</f>
        <v>2.863875434828508</v>
      </c>
      <c r="K77" s="284">
        <f>NFM_emi!K$72</f>
        <v>1.3321986339849079</v>
      </c>
      <c r="L77" s="284">
        <f>NFM_emi!L$72</f>
        <v>2.6152338927373062</v>
      </c>
      <c r="M77" s="284">
        <f>NFM_emi!M$72</f>
        <v>2.616940872295757</v>
      </c>
      <c r="N77" s="284">
        <f>NFM_emi!N$72</f>
        <v>2.3899532569148469</v>
      </c>
      <c r="O77" s="284">
        <f>NFM_emi!O$72</f>
        <v>2.190769275103821</v>
      </c>
      <c r="P77" s="284">
        <f>NFM_emi!P$72</f>
        <v>1.955830139344549</v>
      </c>
      <c r="Q77" s="284">
        <f>NFM_emi!Q$72</f>
        <v>2.0847219074203331</v>
      </c>
      <c r="R77" s="284">
        <f>NFM_emi!R$72</f>
        <v>1.7196737855539299</v>
      </c>
      <c r="S77" s="284">
        <f>NFM_emi!S$72</f>
        <v>1.962280425642251</v>
      </c>
      <c r="T77" s="284">
        <f>NFM_emi!T$72</f>
        <v>2.1719506689843242</v>
      </c>
      <c r="U77" s="284">
        <f>NFM_emi!U$72</f>
        <v>2.0837707553512148</v>
      </c>
      <c r="V77" s="284">
        <f>NFM_emi!V$72</f>
        <v>1.4045887462712301</v>
      </c>
      <c r="W77" s="284">
        <f>NFM_emi!W$72</f>
        <v>1.5745430445287161</v>
      </c>
      <c r="DA77" s="94"/>
    </row>
    <row r="78" spans="1:105" ht="12" customHeight="1" x14ac:dyDescent="0.25">
      <c r="A78" s="52" t="s">
        <v>45</v>
      </c>
      <c r="B78" s="244">
        <f>NFM_emi!B$115</f>
        <v>577.83602477857062</v>
      </c>
      <c r="C78" s="244">
        <f>NFM_emi!C$115</f>
        <v>571.31291340800362</v>
      </c>
      <c r="D78" s="244">
        <f>NFM_emi!D$115</f>
        <v>463.6003093292062</v>
      </c>
      <c r="E78" s="244">
        <f>NFM_emi!E$115</f>
        <v>478.91723417324033</v>
      </c>
      <c r="F78" s="244">
        <f>NFM_emi!F$115</f>
        <v>575.75970314938479</v>
      </c>
      <c r="G78" s="244">
        <f>NFM_emi!G$115</f>
        <v>545.25698302788101</v>
      </c>
      <c r="H78" s="244">
        <f>NFM_emi!H$115</f>
        <v>524.28344849251732</v>
      </c>
      <c r="I78" s="244">
        <f>NFM_emi!I$115</f>
        <v>519.66569942561921</v>
      </c>
      <c r="J78" s="244">
        <f>NFM_emi!J$115</f>
        <v>382.86942107471327</v>
      </c>
      <c r="K78" s="244">
        <f>NFM_emi!K$115</f>
        <v>358.81706505193881</v>
      </c>
      <c r="L78" s="244">
        <f>NFM_emi!L$115</f>
        <v>376.61794057041584</v>
      </c>
      <c r="M78" s="244">
        <f>NFM_emi!M$115</f>
        <v>385.18732539763596</v>
      </c>
      <c r="N78" s="244">
        <f>NFM_emi!N$115</f>
        <v>360.39665242360809</v>
      </c>
      <c r="O78" s="244">
        <f>NFM_emi!O$115</f>
        <v>306.72186879408616</v>
      </c>
      <c r="P78" s="244">
        <f>NFM_emi!P$115</f>
        <v>326.23293231237722</v>
      </c>
      <c r="Q78" s="244">
        <f>NFM_emi!Q$115</f>
        <v>303.97872571111191</v>
      </c>
      <c r="R78" s="244">
        <f>NFM_emi!R$115</f>
        <v>304.25181417267731</v>
      </c>
      <c r="S78" s="244">
        <f>NFM_emi!S$115</f>
        <v>279.43320137097908</v>
      </c>
      <c r="T78" s="244">
        <f>NFM_emi!T$115</f>
        <v>309.85880502351915</v>
      </c>
      <c r="U78" s="244">
        <f>NFM_emi!U$115</f>
        <v>294.32246174991991</v>
      </c>
      <c r="V78" s="244">
        <f>NFM_emi!V$115</f>
        <v>287.11616959369661</v>
      </c>
      <c r="W78" s="244">
        <f>NFM_emi!W$115</f>
        <v>293.99157913140982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533.61626198959152</v>
      </c>
      <c r="C82" s="290">
        <f t="shared" si="24"/>
        <v>1170.956946181167</v>
      </c>
      <c r="D82" s="290">
        <f t="shared" si="24"/>
        <v>1044.0072684301936</v>
      </c>
      <c r="E82" s="290">
        <f t="shared" si="24"/>
        <v>1059.9387652111905</v>
      </c>
      <c r="F82" s="290">
        <f t="shared" si="24"/>
        <v>1228.5195451941142</v>
      </c>
      <c r="G82" s="290">
        <f t="shared" si="24"/>
        <v>1020.3698977414865</v>
      </c>
      <c r="H82" s="290">
        <f t="shared" si="24"/>
        <v>533.57355358768689</v>
      </c>
      <c r="I82" s="290">
        <f t="shared" si="24"/>
        <v>846.39421719310337</v>
      </c>
      <c r="J82" s="290">
        <f t="shared" si="24"/>
        <v>1270.6884523205854</v>
      </c>
      <c r="K82" s="290">
        <f t="shared" si="24"/>
        <v>1320.4254421919882</v>
      </c>
      <c r="L82" s="290">
        <f t="shared" si="24"/>
        <v>929.83662646805294</v>
      </c>
      <c r="M82" s="290">
        <f t="shared" si="24"/>
        <v>1630.4116979041337</v>
      </c>
      <c r="N82" s="290">
        <f t="shared" si="24"/>
        <v>1487.6469047168914</v>
      </c>
      <c r="O82" s="290">
        <f t="shared" si="24"/>
        <v>1528.1213818328395</v>
      </c>
      <c r="P82" s="290">
        <f t="shared" si="24"/>
        <v>1494.1059178662736</v>
      </c>
      <c r="Q82" s="290">
        <f t="shared" si="24"/>
        <v>1553.6554481390724</v>
      </c>
      <c r="R82" s="290">
        <f t="shared" si="24"/>
        <v>1656.3741816745019</v>
      </c>
      <c r="S82" s="290">
        <f t="shared" si="24"/>
        <v>1417.8334721032206</v>
      </c>
      <c r="T82" s="290">
        <f t="shared" si="24"/>
        <v>1588.364033435854</v>
      </c>
      <c r="U82" s="290">
        <f t="shared" si="24"/>
        <v>1283.7550574210509</v>
      </c>
      <c r="V82" s="290">
        <f t="shared" si="24"/>
        <v>1403.8092891465792</v>
      </c>
      <c r="W82" s="290">
        <f t="shared" si="24"/>
        <v>1651.8717954386857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69.783681889695714</v>
      </c>
      <c r="C83" s="291">
        <f t="shared" si="25"/>
        <v>66.788846799928166</v>
      </c>
      <c r="D83" s="291">
        <f t="shared" si="25"/>
        <v>67.654678520110096</v>
      </c>
      <c r="E83" s="291">
        <f t="shared" si="25"/>
        <v>77.470161968861674</v>
      </c>
      <c r="F83" s="291">
        <f t="shared" si="25"/>
        <v>112.77218513856216</v>
      </c>
      <c r="G83" s="291">
        <f t="shared" si="25"/>
        <v>106.34287057273089</v>
      </c>
      <c r="H83" s="291">
        <f t="shared" si="25"/>
        <v>116.32718647133531</v>
      </c>
      <c r="I83" s="291">
        <f t="shared" si="25"/>
        <v>232.59216472738581</v>
      </c>
      <c r="J83" s="291">
        <f t="shared" si="25"/>
        <v>334.76992919231878</v>
      </c>
      <c r="K83" s="291">
        <f t="shared" si="25"/>
        <v>738.30648518108944</v>
      </c>
      <c r="L83" s="291">
        <f t="shared" si="25"/>
        <v>574.11439866783871</v>
      </c>
      <c r="M83" s="291">
        <f t="shared" si="25"/>
        <v>708.69917287872954</v>
      </c>
      <c r="N83" s="291">
        <f t="shared" si="25"/>
        <v>960.24495015104822</v>
      </c>
      <c r="O83" s="291">
        <f t="shared" si="25"/>
        <v>651.33448998153267</v>
      </c>
      <c r="P83" s="291">
        <f t="shared" si="25"/>
        <v>562.83910947310585</v>
      </c>
      <c r="Q83" s="291">
        <f t="shared" si="25"/>
        <v>712.11692409889906</v>
      </c>
      <c r="R83" s="291">
        <f t="shared" si="25"/>
        <v>879.26229741372697</v>
      </c>
      <c r="S83" s="291">
        <f t="shared" si="25"/>
        <v>862.95206276025317</v>
      </c>
      <c r="T83" s="291">
        <f t="shared" si="25"/>
        <v>545.61983574813257</v>
      </c>
      <c r="U83" s="291">
        <f t="shared" si="25"/>
        <v>723.26684796909547</v>
      </c>
      <c r="V83" s="291">
        <f t="shared" si="25"/>
        <v>552.82410477719566</v>
      </c>
      <c r="W83" s="291">
        <f t="shared" si="25"/>
        <v>916.40766386777011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0.20157133474948186</v>
      </c>
      <c r="C86" s="293">
        <f t="shared" si="27"/>
        <v>0.21368187057716656</v>
      </c>
      <c r="D86" s="293">
        <f t="shared" si="27"/>
        <v>0.19873232647832556</v>
      </c>
      <c r="E86" s="293">
        <f t="shared" si="27"/>
        <v>0.20386037694793413</v>
      </c>
      <c r="F86" s="293">
        <f t="shared" si="27"/>
        <v>0.21324259097924891</v>
      </c>
      <c r="G86" s="293">
        <f t="shared" si="27"/>
        <v>0.20120257454924789</v>
      </c>
      <c r="H86" s="293">
        <f t="shared" si="27"/>
        <v>0.21212425380815525</v>
      </c>
      <c r="I86" s="293">
        <f t="shared" si="27"/>
        <v>0.17533279262080942</v>
      </c>
      <c r="J86" s="293">
        <f t="shared" si="27"/>
        <v>0.20156343169669025</v>
      </c>
      <c r="K86" s="293">
        <f t="shared" si="27"/>
        <v>0.17453638612578184</v>
      </c>
      <c r="L86" s="293">
        <f t="shared" si="27"/>
        <v>0.1733374344085449</v>
      </c>
      <c r="M86" s="293">
        <f t="shared" si="27"/>
        <v>0.17077493602528032</v>
      </c>
      <c r="N86" s="293">
        <f t="shared" si="27"/>
        <v>0.18900423520043527</v>
      </c>
      <c r="O86" s="293">
        <f t="shared" si="27"/>
        <v>0.19124845299524065</v>
      </c>
      <c r="P86" s="293">
        <f t="shared" si="27"/>
        <v>0.17742598907579435</v>
      </c>
      <c r="Q86" s="293">
        <f t="shared" si="27"/>
        <v>0.17057055247420472</v>
      </c>
      <c r="R86" s="293">
        <f t="shared" si="27"/>
        <v>0.18239576274714361</v>
      </c>
      <c r="S86" s="293">
        <f t="shared" si="27"/>
        <v>0.20294958845756328</v>
      </c>
      <c r="T86" s="293">
        <f t="shared" si="27"/>
        <v>0.2166905407608577</v>
      </c>
      <c r="U86" s="293">
        <f t="shared" si="27"/>
        <v>0.21250937198308523</v>
      </c>
      <c r="V86" s="293">
        <f t="shared" si="27"/>
        <v>0.21198004423937905</v>
      </c>
      <c r="W86" s="293">
        <f t="shared" si="27"/>
        <v>0.2214591110888611</v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0.20157133474948186</v>
      </c>
      <c r="C88" s="293">
        <f t="shared" si="29"/>
        <v>0.21368187057716656</v>
      </c>
      <c r="D88" s="293">
        <f t="shared" si="29"/>
        <v>0.19873232647832556</v>
      </c>
      <c r="E88" s="293">
        <f t="shared" si="29"/>
        <v>0.20386037694793413</v>
      </c>
      <c r="F88" s="293">
        <f t="shared" si="29"/>
        <v>0.21324259097924891</v>
      </c>
      <c r="G88" s="293">
        <f t="shared" si="29"/>
        <v>0.20120257454924789</v>
      </c>
      <c r="H88" s="293">
        <f t="shared" si="29"/>
        <v>0.21212425380815525</v>
      </c>
      <c r="I88" s="293">
        <f t="shared" si="29"/>
        <v>0.17533279262080942</v>
      </c>
      <c r="J88" s="293">
        <f t="shared" si="29"/>
        <v>0.20156343169669025</v>
      </c>
      <c r="K88" s="293">
        <f t="shared" si="29"/>
        <v>0.17453638612578184</v>
      </c>
      <c r="L88" s="293">
        <f t="shared" si="29"/>
        <v>0.1733374344085449</v>
      </c>
      <c r="M88" s="293">
        <f t="shared" si="29"/>
        <v>0.17077493602528032</v>
      </c>
      <c r="N88" s="293">
        <f t="shared" si="29"/>
        <v>0.18900423520043527</v>
      </c>
      <c r="O88" s="293">
        <f t="shared" si="29"/>
        <v>0.19124845299524065</v>
      </c>
      <c r="P88" s="293">
        <f t="shared" si="29"/>
        <v>0.17742598907579435</v>
      </c>
      <c r="Q88" s="293">
        <f t="shared" si="29"/>
        <v>0.17057055247420472</v>
      </c>
      <c r="R88" s="293">
        <f t="shared" si="29"/>
        <v>0.18239576274714361</v>
      </c>
      <c r="S88" s="293">
        <f t="shared" si="29"/>
        <v>0.20294958845756328</v>
      </c>
      <c r="T88" s="293">
        <f t="shared" si="29"/>
        <v>0.2166905407608577</v>
      </c>
      <c r="U88" s="293">
        <f t="shared" si="29"/>
        <v>0.21250937198308523</v>
      </c>
      <c r="V88" s="293">
        <f t="shared" si="29"/>
        <v>0.21198004423937905</v>
      </c>
      <c r="W88" s="293">
        <f t="shared" si="29"/>
        <v>0.2214591110888611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0.47243281581909807</v>
      </c>
      <c r="C89" s="255">
        <f t="shared" si="30"/>
        <v>0.5008168841652344</v>
      </c>
      <c r="D89" s="255">
        <f t="shared" si="30"/>
        <v>0.46577889018357571</v>
      </c>
      <c r="E89" s="255">
        <f t="shared" si="30"/>
        <v>0.47779775847172107</v>
      </c>
      <c r="F89" s="255">
        <f t="shared" si="30"/>
        <v>0.48103916128102009</v>
      </c>
      <c r="G89" s="255">
        <f t="shared" si="30"/>
        <v>0.45387892383173384</v>
      </c>
      <c r="H89" s="255">
        <f t="shared" si="30"/>
        <v>0.44507564151337886</v>
      </c>
      <c r="I89" s="255">
        <f t="shared" si="30"/>
        <v>0.38708830528126176</v>
      </c>
      <c r="J89" s="255">
        <f t="shared" si="30"/>
        <v>0.44499859961100657</v>
      </c>
      <c r="K89" s="255">
        <f t="shared" si="30"/>
        <v>0.37184099630645573</v>
      </c>
      <c r="L89" s="255">
        <f t="shared" si="30"/>
        <v>0.3593984377160846</v>
      </c>
      <c r="M89" s="255">
        <f t="shared" si="30"/>
        <v>0.36041889413358918</v>
      </c>
      <c r="N89" s="255">
        <f t="shared" si="30"/>
        <v>0.39889165836034335</v>
      </c>
      <c r="O89" s="255">
        <f t="shared" si="30"/>
        <v>0.40362805888037617</v>
      </c>
      <c r="P89" s="255">
        <f t="shared" si="30"/>
        <v>0.39782032280665081</v>
      </c>
      <c r="Q89" s="255">
        <f t="shared" si="30"/>
        <v>0.36865764982351484</v>
      </c>
      <c r="R89" s="255">
        <f t="shared" si="30"/>
        <v>0.39421572045560677</v>
      </c>
      <c r="S89" s="255">
        <f t="shared" si="30"/>
        <v>0.39542984973029033</v>
      </c>
      <c r="T89" s="255">
        <f t="shared" si="30"/>
        <v>0.40879899810706144</v>
      </c>
      <c r="U89" s="255">
        <f t="shared" si="30"/>
        <v>0.38816042689921104</v>
      </c>
      <c r="V89" s="255">
        <f t="shared" si="30"/>
        <v>0.37590603785505761</v>
      </c>
      <c r="W89" s="255">
        <f t="shared" si="30"/>
        <v>0.39271534872551006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7.6845921787386348E-2</v>
      </c>
      <c r="C92" s="293">
        <f>IF(SUM(NFM_ued!C$34,NFM_ued!C$72)=0,"",SUM(NFM_ued!C$34,NFM_ued!C$72)/C$12)</f>
        <v>8.1510921537832001E-2</v>
      </c>
      <c r="D92" s="293">
        <f>IF(SUM(NFM_ued!D$34,NFM_ued!D$72)=0,"",SUM(NFM_ued!D$34,NFM_ued!D$72)/D$12)</f>
        <v>7.5084906902850995E-2</v>
      </c>
      <c r="E92" s="293">
        <f>IF(SUM(NFM_ued!E$34,NFM_ued!E$72)=0,"",SUM(NFM_ued!E$34,NFM_ued!E$72)/E$12)</f>
        <v>7.866587184831117E-2</v>
      </c>
      <c r="F92" s="293">
        <f>IF(SUM(NFM_ued!F$34,NFM_ued!F$72)=0,"",SUM(NFM_ued!F$34,NFM_ued!F$72)/F$12)</f>
        <v>8.2996485229735864E-2</v>
      </c>
      <c r="G92" s="293">
        <f>IF(SUM(NFM_ued!G$34,NFM_ued!G$72)=0,"",SUM(NFM_ued!G$34,NFM_ued!G$72)/G$12)</f>
        <v>7.7331656389979075E-2</v>
      </c>
      <c r="H92" s="293">
        <f>IF(SUM(NFM_ued!H$34,NFM_ued!H$72)=0,"",SUM(NFM_ued!H$34,NFM_ued!H$72)/H$12)</f>
        <v>8.1895857198839073E-2</v>
      </c>
      <c r="I92" s="293">
        <f>IF(SUM(NFM_ued!I$34,NFM_ued!I$72)=0,"",SUM(NFM_ued!I$34,NFM_ued!I$72)/I$12)</f>
        <v>7.0299397249179232E-2</v>
      </c>
      <c r="J92" s="293">
        <f>IF(SUM(NFM_ued!J$34,NFM_ued!J$72)=0,"",SUM(NFM_ued!J$34,NFM_ued!J$72)/J$12)</f>
        <v>8.0468614604633934E-2</v>
      </c>
      <c r="K92" s="293">
        <f>IF(SUM(NFM_ued!K$34,NFM_ued!K$72)=0,"",SUM(NFM_ued!K$34,NFM_ued!K$72)/K$12)</f>
        <v>7.1629648435223861E-2</v>
      </c>
      <c r="L92" s="293">
        <f>IF(SUM(NFM_ued!L$34,NFM_ued!L$72)=0,"",SUM(NFM_ued!L$34,NFM_ued!L$72)/L$12)</f>
        <v>7.03043532309581E-2</v>
      </c>
      <c r="M92" s="293">
        <f>IF(SUM(NFM_ued!M$34,NFM_ued!M$72)=0,"",SUM(NFM_ued!M$34,NFM_ued!M$72)/M$12)</f>
        <v>7.1020465216862075E-2</v>
      </c>
      <c r="N92" s="293">
        <f>IF(SUM(NFM_ued!N$34,NFM_ued!N$72)=0,"",SUM(NFM_ued!N$34,NFM_ued!N$72)/N$12)</f>
        <v>7.9357652411142093E-2</v>
      </c>
      <c r="O92" s="293">
        <f>IF(SUM(NFM_ued!O$34,NFM_ued!O$72)=0,"",SUM(NFM_ued!O$34,NFM_ued!O$72)/O$12)</f>
        <v>8.0879694689470608E-2</v>
      </c>
      <c r="P92" s="293">
        <f>IF(SUM(NFM_ued!P$34,NFM_ued!P$72)=0,"",SUM(NFM_ued!P$34,NFM_ued!P$72)/P$12)</f>
        <v>7.6857304679677246E-2</v>
      </c>
      <c r="Q92" s="293">
        <f>IF(SUM(NFM_ued!Q$34,NFM_ued!Q$72)=0,"",SUM(NFM_ued!Q$34,NFM_ued!Q$72)/Q$12)</f>
        <v>7.3520056300340947E-2</v>
      </c>
      <c r="R92" s="293">
        <f>IF(SUM(NFM_ued!R$34,NFM_ued!R$72)=0,"",SUM(NFM_ued!R$34,NFM_ued!R$72)/R$12)</f>
        <v>7.8936900703041213E-2</v>
      </c>
      <c r="S92" s="293">
        <f>IF(SUM(NFM_ued!S$34,NFM_ued!S$72)=0,"",SUM(NFM_ued!S$34,NFM_ued!S$72)/S$12)</f>
        <v>8.8333853630385817E-2</v>
      </c>
      <c r="T92" s="293">
        <f>IF(SUM(NFM_ued!T$34,NFM_ued!T$72)=0,"",SUM(NFM_ued!T$34,NFM_ued!T$72)/T$12)</f>
        <v>9.3732625910518702E-2</v>
      </c>
      <c r="U92" s="293">
        <f>IF(SUM(NFM_ued!U$34,NFM_ued!U$72)=0,"",SUM(NFM_ued!U$34,NFM_ued!U$72)/U$12)</f>
        <v>9.1640471916243652E-2</v>
      </c>
      <c r="V92" s="293">
        <f>IF(SUM(NFM_ued!V$34,NFM_ued!V$72)=0,"",SUM(NFM_ued!V$34,NFM_ued!V$72)/V$12)</f>
        <v>9.1806080864346204E-2</v>
      </c>
      <c r="W92" s="293">
        <f>IF(SUM(NFM_ued!W$34,NFM_ued!W$72)=0,"",SUM(NFM_ued!W$34,NFM_ued!W$72)/W$12)</f>
        <v>9.5429613241446096E-2</v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7.6845921787386348E-2</v>
      </c>
      <c r="C94" s="293">
        <f>IF(NFM_ued!C$72=0,"",NFM_ued!C$72/C$14)</f>
        <v>8.1510921537832001E-2</v>
      </c>
      <c r="D94" s="293">
        <f>IF(NFM_ued!D$72=0,"",NFM_ued!D$72/D$14)</f>
        <v>7.5084906902850995E-2</v>
      </c>
      <c r="E94" s="293">
        <f>IF(NFM_ued!E$72=0,"",NFM_ued!E$72/E$14)</f>
        <v>7.866587184831117E-2</v>
      </c>
      <c r="F94" s="293">
        <f>IF(NFM_ued!F$72=0,"",NFM_ued!F$72/F$14)</f>
        <v>8.2996485229735864E-2</v>
      </c>
      <c r="G94" s="293">
        <f>IF(NFM_ued!G$72=0,"",NFM_ued!G$72/G$14)</f>
        <v>7.7331656389979075E-2</v>
      </c>
      <c r="H94" s="293">
        <f>IF(NFM_ued!H$72=0,"",NFM_ued!H$72/H$14)</f>
        <v>8.1895857198839073E-2</v>
      </c>
      <c r="I94" s="293">
        <f>IF(NFM_ued!I$72=0,"",NFM_ued!I$72/I$14)</f>
        <v>7.0299397249179232E-2</v>
      </c>
      <c r="J94" s="293">
        <f>IF(NFM_ued!J$72=0,"",NFM_ued!J$72/J$14)</f>
        <v>8.0468614604633934E-2</v>
      </c>
      <c r="K94" s="293">
        <f>IF(NFM_ued!K$72=0,"",NFM_ued!K$72/K$14)</f>
        <v>7.1629648435223861E-2</v>
      </c>
      <c r="L94" s="293">
        <f>IF(NFM_ued!L$72=0,"",NFM_ued!L$72/L$14)</f>
        <v>7.03043532309581E-2</v>
      </c>
      <c r="M94" s="293">
        <f>IF(NFM_ued!M$72=0,"",NFM_ued!M$72/M$14)</f>
        <v>7.1020465216862075E-2</v>
      </c>
      <c r="N94" s="293">
        <f>IF(NFM_ued!N$72=0,"",NFM_ued!N$72/N$14)</f>
        <v>7.9357652411142093E-2</v>
      </c>
      <c r="O94" s="293">
        <f>IF(NFM_ued!O$72=0,"",NFM_ued!O$72/O$14)</f>
        <v>8.0879694689470608E-2</v>
      </c>
      <c r="P94" s="293">
        <f>IF(NFM_ued!P$72=0,"",NFM_ued!P$72/P$14)</f>
        <v>7.6857304679677246E-2</v>
      </c>
      <c r="Q94" s="293">
        <f>IF(NFM_ued!Q$72=0,"",NFM_ued!Q$72/Q$14)</f>
        <v>7.3520056300340947E-2</v>
      </c>
      <c r="R94" s="293">
        <f>IF(NFM_ued!R$72=0,"",NFM_ued!R$72/R$14)</f>
        <v>7.8936900703041213E-2</v>
      </c>
      <c r="S94" s="293">
        <f>IF(NFM_ued!S$72=0,"",NFM_ued!S$72/S$14)</f>
        <v>8.8333853630385817E-2</v>
      </c>
      <c r="T94" s="293">
        <f>IF(NFM_ued!T$72=0,"",NFM_ued!T$72/T$14)</f>
        <v>9.3732625910518702E-2</v>
      </c>
      <c r="U94" s="293">
        <f>IF(NFM_ued!U$72=0,"",NFM_ued!U$72/U$14)</f>
        <v>9.1640471916243652E-2</v>
      </c>
      <c r="V94" s="293">
        <f>IF(NFM_ued!V$72=0,"",NFM_ued!V$72/V$14)</f>
        <v>9.1806080864346204E-2</v>
      </c>
      <c r="W94" s="293">
        <f>IF(NFM_ued!W$72=0,"",NFM_ued!W$72/W$14)</f>
        <v>9.5429613241446096E-2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0.13490089811019115</v>
      </c>
      <c r="C95" s="255">
        <f>IF(NFM_ued!C$115=0,"",NFM_ued!C$115/C$15)</f>
        <v>0.14437851229682092</v>
      </c>
      <c r="D95" s="255">
        <f>IF(NFM_ued!D$115=0,"",NFM_ued!D$115/D$15)</f>
        <v>0.13432045815287108</v>
      </c>
      <c r="E95" s="255">
        <f>IF(NFM_ued!E$115=0,"",NFM_ued!E$115/E$15)</f>
        <v>0.14059444761610315</v>
      </c>
      <c r="F95" s="255">
        <f>IF(NFM_ued!F$115=0,"",NFM_ued!F$115/F$15)</f>
        <v>0.14053632795049709</v>
      </c>
      <c r="G95" s="255">
        <f>IF(NFM_ued!G$115=0,"",NFM_ued!G$115/G$15)</f>
        <v>0.13404193286379601</v>
      </c>
      <c r="H95" s="255">
        <f>IF(NFM_ued!H$115=0,"",NFM_ued!H$115/H$15)</f>
        <v>0.13341114280933414</v>
      </c>
      <c r="I95" s="255">
        <f>IF(NFM_ued!I$115=0,"",NFM_ued!I$115/I$15)</f>
        <v>0.11745041134084001</v>
      </c>
      <c r="J95" s="255">
        <f>IF(NFM_ued!J$115=0,"",NFM_ued!J$115/J$15)</f>
        <v>0.14240778784816574</v>
      </c>
      <c r="K95" s="255">
        <f>IF(NFM_ued!K$115=0,"",NFM_ued!K$115/K$15)</f>
        <v>0.12409663660744429</v>
      </c>
      <c r="L95" s="255">
        <f>IF(NFM_ued!L$115=0,"",NFM_ued!L$115/L$15)</f>
        <v>0.11931529514322038</v>
      </c>
      <c r="M95" s="255">
        <f>IF(NFM_ued!M$115=0,"",NFM_ued!M$115/M$15)</f>
        <v>0.12194915064303305</v>
      </c>
      <c r="N95" s="255">
        <f>IF(NFM_ued!N$115=0,"",NFM_ued!N$115/N$15)</f>
        <v>0.13673468292655067</v>
      </c>
      <c r="O95" s="255">
        <f>IF(NFM_ued!O$115=0,"",NFM_ued!O$115/O$15)</f>
        <v>0.13941284226513029</v>
      </c>
      <c r="P95" s="255">
        <f>IF(NFM_ued!P$115=0,"",NFM_ued!P$115/P$15)</f>
        <v>0.13741939454842481</v>
      </c>
      <c r="Q95" s="255">
        <f>IF(NFM_ued!Q$115=0,"",NFM_ued!Q$115/Q$15)</f>
        <v>0.12848276723108965</v>
      </c>
      <c r="R95" s="255">
        <f>IF(NFM_ued!R$115=0,"",NFM_ued!R$115/R$15)</f>
        <v>0.13857664365989511</v>
      </c>
      <c r="S95" s="255">
        <f>IF(NFM_ued!S$115=0,"",NFM_ued!S$115/S$15)</f>
        <v>0.14549313296206362</v>
      </c>
      <c r="T95" s="255">
        <f>IF(NFM_ued!T$115=0,"",NFM_ued!T$115/T$15)</f>
        <v>0.15117525007646121</v>
      </c>
      <c r="U95" s="255">
        <f>IF(NFM_ued!U$115=0,"",NFM_ued!U$115/U$15)</f>
        <v>0.14482665437948633</v>
      </c>
      <c r="V95" s="255">
        <f>IF(NFM_ued!V$115=0,"",NFM_ued!V$115/V$15)</f>
        <v>0.14269871942803503</v>
      </c>
      <c r="W95" s="255">
        <f>IF(NFM_ued!W$115=0,"",NFM_ued!W$115/W$15)</f>
        <v>0.1482263411460355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3.5724888730653692</v>
      </c>
      <c r="C96" s="294">
        <f t="shared" si="31"/>
        <v>3.5722069880470371</v>
      </c>
      <c r="D96" s="294">
        <f t="shared" si="31"/>
        <v>3.7086871062288722</v>
      </c>
      <c r="E96" s="294">
        <f t="shared" si="31"/>
        <v>3.4801992822057706</v>
      </c>
      <c r="F96" s="294">
        <f t="shared" si="31"/>
        <v>3.6480107718853589</v>
      </c>
      <c r="G96" s="294">
        <f t="shared" si="31"/>
        <v>3.5146416626316856</v>
      </c>
      <c r="H96" s="294">
        <f t="shared" si="31"/>
        <v>3.3647888172823803</v>
      </c>
      <c r="I96" s="294">
        <f t="shared" si="31"/>
        <v>3.5630879608429984</v>
      </c>
      <c r="J96" s="294">
        <f t="shared" si="31"/>
        <v>3.0143452637814985</v>
      </c>
      <c r="K96" s="294">
        <f t="shared" si="31"/>
        <v>2.639956142922157</v>
      </c>
      <c r="L96" s="294">
        <f t="shared" si="31"/>
        <v>2.7022212889758777</v>
      </c>
      <c r="M96" s="294">
        <f t="shared" si="31"/>
        <v>2.6904521148031559</v>
      </c>
      <c r="N96" s="294">
        <f t="shared" si="31"/>
        <v>2.7095412528421705</v>
      </c>
      <c r="O96" s="294">
        <f t="shared" si="31"/>
        <v>2.118132786491155</v>
      </c>
      <c r="P96" s="294">
        <f t="shared" si="31"/>
        <v>2.2528476451582473</v>
      </c>
      <c r="Q96" s="294">
        <f t="shared" si="31"/>
        <v>2.2879681542424941</v>
      </c>
      <c r="R96" s="294">
        <f t="shared" si="31"/>
        <v>2.3498903819538413</v>
      </c>
      <c r="S96" s="294">
        <f t="shared" si="31"/>
        <v>1.7325069791433498</v>
      </c>
      <c r="T96" s="294">
        <f t="shared" si="31"/>
        <v>1.7580006533689634</v>
      </c>
      <c r="U96" s="294">
        <f t="shared" si="31"/>
        <v>1.6787992860711287</v>
      </c>
      <c r="V96" s="294">
        <f t="shared" si="31"/>
        <v>1.5989076713788908</v>
      </c>
      <c r="W96" s="294">
        <f t="shared" si="31"/>
        <v>1.6170962466680894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1.4991982680819282</v>
      </c>
      <c r="C98" s="295">
        <f t="shared" si="33"/>
        <v>1.4856155723873388</v>
      </c>
      <c r="D98" s="295">
        <f t="shared" si="33"/>
        <v>1.5659295931918584</v>
      </c>
      <c r="E98" s="295">
        <f t="shared" si="33"/>
        <v>1.3788830565100498</v>
      </c>
      <c r="F98" s="295">
        <f t="shared" si="33"/>
        <v>1.301154693817868</v>
      </c>
      <c r="G98" s="295">
        <f t="shared" si="33"/>
        <v>1.4225172238174955</v>
      </c>
      <c r="H98" s="295">
        <f t="shared" si="33"/>
        <v>1.385337640433671</v>
      </c>
      <c r="I98" s="295">
        <f t="shared" si="33"/>
        <v>1.1423270005355</v>
      </c>
      <c r="J98" s="295">
        <f t="shared" si="33"/>
        <v>1.1270174168506353</v>
      </c>
      <c r="K98" s="295">
        <f t="shared" si="33"/>
        <v>0.85444806499687043</v>
      </c>
      <c r="L98" s="295">
        <f t="shared" si="33"/>
        <v>0.96221497901728592</v>
      </c>
      <c r="M98" s="295">
        <f t="shared" si="33"/>
        <v>0.89030423961923666</v>
      </c>
      <c r="N98" s="295">
        <f t="shared" si="33"/>
        <v>0.80979647602581362</v>
      </c>
      <c r="O98" s="295">
        <f t="shared" si="33"/>
        <v>0.73046138279045414</v>
      </c>
      <c r="P98" s="295">
        <f t="shared" si="33"/>
        <v>0.72261099519134175</v>
      </c>
      <c r="Q98" s="295">
        <f t="shared" si="33"/>
        <v>0.78461062497882161</v>
      </c>
      <c r="R98" s="295">
        <f t="shared" si="33"/>
        <v>0.76257811017814014</v>
      </c>
      <c r="S98" s="295">
        <f t="shared" si="33"/>
        <v>0.70777445676473005</v>
      </c>
      <c r="T98" s="295">
        <f t="shared" si="33"/>
        <v>0.78535086989794933</v>
      </c>
      <c r="U98" s="295">
        <f t="shared" si="33"/>
        <v>0.8264430331588023</v>
      </c>
      <c r="V98" s="295">
        <f t="shared" si="33"/>
        <v>0.78886104695085713</v>
      </c>
      <c r="W98" s="295">
        <f t="shared" si="33"/>
        <v>0.84427362581032606</v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1.4991982680819282</v>
      </c>
      <c r="C100" s="295">
        <f t="shared" si="35"/>
        <v>1.4856155723873388</v>
      </c>
      <c r="D100" s="295">
        <f t="shared" si="35"/>
        <v>1.5659295931918584</v>
      </c>
      <c r="E100" s="295">
        <f t="shared" si="35"/>
        <v>1.3788830565100498</v>
      </c>
      <c r="F100" s="295">
        <f t="shared" si="35"/>
        <v>1.301154693817868</v>
      </c>
      <c r="G100" s="295">
        <f t="shared" si="35"/>
        <v>1.4225172238174955</v>
      </c>
      <c r="H100" s="295">
        <f t="shared" si="35"/>
        <v>1.385337640433671</v>
      </c>
      <c r="I100" s="295">
        <f t="shared" si="35"/>
        <v>1.1423270005355</v>
      </c>
      <c r="J100" s="295">
        <f t="shared" si="35"/>
        <v>1.1270174168506353</v>
      </c>
      <c r="K100" s="295">
        <f t="shared" si="35"/>
        <v>0.85444806499687043</v>
      </c>
      <c r="L100" s="295">
        <f t="shared" si="35"/>
        <v>0.96221497901728592</v>
      </c>
      <c r="M100" s="295">
        <f t="shared" si="35"/>
        <v>0.89030423961923666</v>
      </c>
      <c r="N100" s="295">
        <f t="shared" si="35"/>
        <v>0.80979647602581362</v>
      </c>
      <c r="O100" s="295">
        <f t="shared" si="35"/>
        <v>0.73046138279045414</v>
      </c>
      <c r="P100" s="295">
        <f t="shared" si="35"/>
        <v>0.72261099519134175</v>
      </c>
      <c r="Q100" s="295">
        <f t="shared" si="35"/>
        <v>0.78461062497882161</v>
      </c>
      <c r="R100" s="295">
        <f t="shared" si="35"/>
        <v>0.76257811017814014</v>
      </c>
      <c r="S100" s="295">
        <f t="shared" si="35"/>
        <v>0.70777445676473005</v>
      </c>
      <c r="T100" s="295">
        <f t="shared" si="35"/>
        <v>0.78535086989794933</v>
      </c>
      <c r="U100" s="295">
        <f t="shared" si="35"/>
        <v>0.8264430331588023</v>
      </c>
      <c r="V100" s="295">
        <f t="shared" si="35"/>
        <v>0.78886104695085713</v>
      </c>
      <c r="W100" s="295">
        <f t="shared" si="35"/>
        <v>0.84427362581032606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3.5944037365105941</v>
      </c>
      <c r="C101" s="258">
        <f t="shared" si="36"/>
        <v>3.5777913821776171</v>
      </c>
      <c r="D101" s="258">
        <f t="shared" si="36"/>
        <v>3.7155127965904291</v>
      </c>
      <c r="E101" s="258">
        <f t="shared" si="36"/>
        <v>3.4877488892326012</v>
      </c>
      <c r="F101" s="258">
        <f t="shared" si="36"/>
        <v>3.6599786314148313</v>
      </c>
      <c r="G101" s="258">
        <f t="shared" si="36"/>
        <v>3.5285534318977323</v>
      </c>
      <c r="H101" s="258">
        <f t="shared" si="36"/>
        <v>3.3997083164339821</v>
      </c>
      <c r="I101" s="258">
        <f t="shared" si="36"/>
        <v>3.6142452097900528</v>
      </c>
      <c r="J101" s="258">
        <f t="shared" si="36"/>
        <v>3.0525825962042505</v>
      </c>
      <c r="K101" s="258">
        <f t="shared" si="36"/>
        <v>2.6605981215143579</v>
      </c>
      <c r="L101" s="258">
        <f t="shared" si="36"/>
        <v>2.7365847696581933</v>
      </c>
      <c r="M101" s="258">
        <f t="shared" si="36"/>
        <v>2.7279256085628911</v>
      </c>
      <c r="N101" s="258">
        <f t="shared" si="36"/>
        <v>2.752359931584313</v>
      </c>
      <c r="O101" s="258">
        <f t="shared" si="36"/>
        <v>2.14726863415259</v>
      </c>
      <c r="P101" s="258">
        <f t="shared" si="36"/>
        <v>2.2818169565180089</v>
      </c>
      <c r="Q101" s="258">
        <f t="shared" si="36"/>
        <v>2.3184336111960269</v>
      </c>
      <c r="R101" s="258">
        <f t="shared" si="36"/>
        <v>2.3778659101102328</v>
      </c>
      <c r="S101" s="258">
        <f t="shared" si="36"/>
        <v>1.750302545918718</v>
      </c>
      <c r="T101" s="258">
        <f t="shared" si="36"/>
        <v>1.7733958259797378</v>
      </c>
      <c r="U101" s="258">
        <f t="shared" si="36"/>
        <v>1.6911478466552772</v>
      </c>
      <c r="V101" s="258">
        <f t="shared" si="36"/>
        <v>1.6069802368073609</v>
      </c>
      <c r="W101" s="258">
        <f t="shared" si="36"/>
        <v>1.6250630936729467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BG: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1.699246351938132</v>
      </c>
      <c r="C72" s="225">
        <v>0.42736374115433312</v>
      </c>
      <c r="D72" s="225">
        <v>0.39746465295665112</v>
      </c>
      <c r="E72" s="225">
        <v>0.49334211221400059</v>
      </c>
      <c r="F72" s="225">
        <v>0.80221862726393445</v>
      </c>
      <c r="G72" s="225">
        <v>1.027541548223009</v>
      </c>
      <c r="H72" s="225">
        <v>2.720493555089591</v>
      </c>
      <c r="I72" s="225">
        <v>3.0385172961186271</v>
      </c>
      <c r="J72" s="225">
        <v>2.5411101834001739</v>
      </c>
      <c r="K72" s="225">
        <v>1.5591335372616091</v>
      </c>
      <c r="L72" s="225">
        <v>2.7179309715259841</v>
      </c>
      <c r="M72" s="225">
        <v>2.939378198867125</v>
      </c>
      <c r="N72" s="225">
        <v>2.9513011326547969</v>
      </c>
      <c r="O72" s="225">
        <v>2.9991582398713641</v>
      </c>
      <c r="P72" s="225">
        <v>2.7066155266938061</v>
      </c>
      <c r="Q72" s="225">
        <v>2.6570146274486208</v>
      </c>
      <c r="R72" s="225">
        <v>2.2550788733657852</v>
      </c>
      <c r="S72" s="225">
        <v>2.7724657295657802</v>
      </c>
      <c r="T72" s="225">
        <v>2.7655800130030461</v>
      </c>
      <c r="U72" s="225">
        <v>2.5213725226609962</v>
      </c>
      <c r="V72" s="225">
        <v>1.780527447387994</v>
      </c>
      <c r="W72" s="225">
        <v>1.8649677028788909</v>
      </c>
      <c r="DA72" s="89" t="s">
        <v>549</v>
      </c>
    </row>
    <row r="73" spans="1:105" ht="12" customHeight="1" x14ac:dyDescent="0.25">
      <c r="A73" s="55" t="s">
        <v>92</v>
      </c>
      <c r="B73" s="261">
        <v>3.549606570768373E-3</v>
      </c>
      <c r="C73" s="261">
        <v>8.9273291184831347E-4</v>
      </c>
      <c r="D73" s="261">
        <v>8.3027581150336852E-4</v>
      </c>
      <c r="E73" s="261">
        <v>1.0305571061948551E-3</v>
      </c>
      <c r="F73" s="261">
        <v>1.675778504558289E-3</v>
      </c>
      <c r="G73" s="261">
        <v>2.1464622991022712E-3</v>
      </c>
      <c r="H73" s="261">
        <v>5.6829204240763506E-3</v>
      </c>
      <c r="I73" s="261">
        <v>6.3472497366036766E-3</v>
      </c>
      <c r="J73" s="261">
        <v>5.3082011290780723E-3</v>
      </c>
      <c r="K73" s="261">
        <v>3.2569207179295031E-3</v>
      </c>
      <c r="L73" s="261">
        <v>5.6775673664361684E-3</v>
      </c>
      <c r="M73" s="261">
        <v>6.1401551085468759E-3</v>
      </c>
      <c r="N73" s="261">
        <v>6.1650612818615102E-3</v>
      </c>
      <c r="O73" s="261">
        <v>6.2650314257136934E-3</v>
      </c>
      <c r="P73" s="261">
        <v>5.6539301950158183E-3</v>
      </c>
      <c r="Q73" s="261">
        <v>5.5503173917996794E-3</v>
      </c>
      <c r="R73" s="261">
        <v>4.7107017633283271E-3</v>
      </c>
      <c r="S73" s="261">
        <v>5.7914866549959509E-3</v>
      </c>
      <c r="T73" s="261">
        <v>5.7771028755439586E-3</v>
      </c>
      <c r="U73" s="261">
        <v>5.2669705387258124E-3</v>
      </c>
      <c r="V73" s="261">
        <v>3.719397084124664E-3</v>
      </c>
      <c r="W73" s="261">
        <v>3.89578686150233E-3</v>
      </c>
      <c r="DA73" s="67" t="s">
        <v>550</v>
      </c>
    </row>
    <row r="74" spans="1:105" ht="12" customHeight="1" x14ac:dyDescent="0.25">
      <c r="A74" s="202" t="s">
        <v>93</v>
      </c>
      <c r="B74" s="226">
        <v>1.846394646413156E-3</v>
      </c>
      <c r="C74" s="226">
        <v>4.6437182156690212E-4</v>
      </c>
      <c r="D74" s="226">
        <v>4.3188358564321419E-4</v>
      </c>
      <c r="E74" s="226">
        <v>5.3606366952642782E-4</v>
      </c>
      <c r="F74" s="226">
        <v>8.7168772023117158E-4</v>
      </c>
      <c r="G74" s="226">
        <v>1.116522752247498E-3</v>
      </c>
      <c r="H74" s="226">
        <v>2.9560779871824461E-3</v>
      </c>
      <c r="I74" s="226">
        <v>3.3016413789699098E-3</v>
      </c>
      <c r="J74" s="226">
        <v>2.7611606952520438E-3</v>
      </c>
      <c r="K74" s="226">
        <v>1.6941485929454401E-3</v>
      </c>
      <c r="L74" s="226">
        <v>2.9532934935289322E-3</v>
      </c>
      <c r="M74" s="226">
        <v>3.1939172115385238E-3</v>
      </c>
      <c r="N74" s="226">
        <v>3.2068726262172911E-3</v>
      </c>
      <c r="O74" s="226">
        <v>3.2588739775585652E-3</v>
      </c>
      <c r="P74" s="226">
        <v>2.9409981740627419E-3</v>
      </c>
      <c r="Q74" s="226">
        <v>2.887102024913817E-3</v>
      </c>
      <c r="R74" s="226">
        <v>2.4503601577387339E-3</v>
      </c>
      <c r="S74" s="226">
        <v>3.0125507549539502E-3</v>
      </c>
      <c r="T74" s="226">
        <v>3.0050687614299179E-3</v>
      </c>
      <c r="U74" s="226">
        <v>2.739713827894463E-3</v>
      </c>
      <c r="V74" s="226">
        <v>1.934714376676935E-3</v>
      </c>
      <c r="W74" s="226">
        <v>2.0264668382917522E-3</v>
      </c>
      <c r="DA74" s="174" t="s">
        <v>551</v>
      </c>
    </row>
    <row r="75" spans="1:105" ht="12" customHeight="1" x14ac:dyDescent="0.25">
      <c r="A75" s="202" t="s">
        <v>94</v>
      </c>
      <c r="B75" s="226">
        <v>4.3218357065511553E-2</v>
      </c>
      <c r="C75" s="226">
        <v>1.0869500317620391E-2</v>
      </c>
      <c r="D75" s="226">
        <v>1.010905174108984E-2</v>
      </c>
      <c r="E75" s="226">
        <v>1.2547583543121601E-2</v>
      </c>
      <c r="F75" s="226">
        <v>2.040349890298733E-2</v>
      </c>
      <c r="G75" s="226">
        <v>2.6134325655752841E-2</v>
      </c>
      <c r="H75" s="226">
        <v>6.9192593366609184E-2</v>
      </c>
      <c r="I75" s="226">
        <v>7.7281157793532881E-2</v>
      </c>
      <c r="J75" s="226">
        <v>6.4630185683476365E-2</v>
      </c>
      <c r="K75" s="226">
        <v>3.9654750382961401E-2</v>
      </c>
      <c r="L75" s="226">
        <v>6.9127417028929716E-2</v>
      </c>
      <c r="M75" s="226">
        <v>7.4759670016432397E-2</v>
      </c>
      <c r="N75" s="226">
        <v>7.5062915987496273E-2</v>
      </c>
      <c r="O75" s="226">
        <v>7.6280105917353472E-2</v>
      </c>
      <c r="P75" s="226">
        <v>6.8839621834139345E-2</v>
      </c>
      <c r="Q75" s="226">
        <v>6.757808057972807E-2</v>
      </c>
      <c r="R75" s="226">
        <v>5.7355311575442651E-2</v>
      </c>
      <c r="S75" s="226">
        <v>7.0514445250640476E-2</v>
      </c>
      <c r="T75" s="226">
        <v>7.0339315048485923E-2</v>
      </c>
      <c r="U75" s="226">
        <v>6.4128181210490437E-2</v>
      </c>
      <c r="V75" s="226">
        <v>4.5285647309168127E-2</v>
      </c>
      <c r="W75" s="226">
        <v>4.7433287119222838E-2</v>
      </c>
      <c r="DA75" s="174" t="s">
        <v>552</v>
      </c>
    </row>
    <row r="76" spans="1:105" ht="12" customHeight="1" x14ac:dyDescent="0.25">
      <c r="A76" s="202" t="s">
        <v>95</v>
      </c>
      <c r="B76" s="226">
        <v>1.183202190256124E-3</v>
      </c>
      <c r="C76" s="226">
        <v>2.9757763728277119E-4</v>
      </c>
      <c r="D76" s="226">
        <v>2.7675860383445617E-4</v>
      </c>
      <c r="E76" s="226">
        <v>3.4351903539828503E-4</v>
      </c>
      <c r="F76" s="226">
        <v>5.585928348527631E-4</v>
      </c>
      <c r="G76" s="226">
        <v>7.1548743303409025E-4</v>
      </c>
      <c r="H76" s="226">
        <v>1.8943068080254501E-3</v>
      </c>
      <c r="I76" s="226">
        <v>2.1157499122012261E-3</v>
      </c>
      <c r="J76" s="226">
        <v>1.7694003763593579E-3</v>
      </c>
      <c r="K76" s="226">
        <v>1.085640239309834E-3</v>
      </c>
      <c r="L76" s="226">
        <v>1.8925224554787231E-3</v>
      </c>
      <c r="M76" s="226">
        <v>2.046718369515625E-3</v>
      </c>
      <c r="N76" s="226">
        <v>2.0550204272871712E-3</v>
      </c>
      <c r="O76" s="226">
        <v>2.088343808571232E-3</v>
      </c>
      <c r="P76" s="226">
        <v>1.8846433983386061E-3</v>
      </c>
      <c r="Q76" s="226">
        <v>1.85010579726656E-3</v>
      </c>
      <c r="R76" s="226">
        <v>1.5702339211094429E-3</v>
      </c>
      <c r="S76" s="226">
        <v>1.930495551665318E-3</v>
      </c>
      <c r="T76" s="226">
        <v>1.9257009585146531E-3</v>
      </c>
      <c r="U76" s="226">
        <v>1.755656846241937E-3</v>
      </c>
      <c r="V76" s="226">
        <v>1.239799028041555E-3</v>
      </c>
      <c r="W76" s="226">
        <v>1.2985956205007771E-3</v>
      </c>
      <c r="DA76" s="174" t="s">
        <v>553</v>
      </c>
    </row>
    <row r="77" spans="1:105" ht="12" customHeight="1" x14ac:dyDescent="0.25">
      <c r="A77" s="56" t="s">
        <v>96</v>
      </c>
      <c r="B77" s="262">
        <v>5.7925220471251766E-3</v>
      </c>
      <c r="C77" s="262">
        <v>1.462003141706026E-3</v>
      </c>
      <c r="D77" s="262">
        <v>1.362347444749759E-3</v>
      </c>
      <c r="E77" s="262">
        <v>1.6964763627887239E-3</v>
      </c>
      <c r="F77" s="262">
        <v>2.7397414236691592E-3</v>
      </c>
      <c r="G77" s="262">
        <v>3.5352503408363758E-3</v>
      </c>
      <c r="H77" s="262">
        <v>9.3573442604812634E-3</v>
      </c>
      <c r="I77" s="262">
        <v>1.0429557205606271E-2</v>
      </c>
      <c r="J77" s="262">
        <v>8.8738674688693675E-3</v>
      </c>
      <c r="K77" s="262">
        <v>4.4880374361786039E-3</v>
      </c>
      <c r="L77" s="262">
        <v>8.3870972071253391E-3</v>
      </c>
      <c r="M77" s="262">
        <v>8.9167160397068349E-3</v>
      </c>
      <c r="N77" s="262">
        <v>8.4304807670312655E-3</v>
      </c>
      <c r="O77" s="262">
        <v>8.6790067342136529E-3</v>
      </c>
      <c r="P77" s="262">
        <v>7.970355410682306E-3</v>
      </c>
      <c r="Q77" s="262">
        <v>7.7850078031677676E-3</v>
      </c>
      <c r="R77" s="262">
        <v>6.0620305792085201E-3</v>
      </c>
      <c r="S77" s="262">
        <v>7.6805051847095114E-3</v>
      </c>
      <c r="T77" s="262">
        <v>7.581384287418556E-3</v>
      </c>
      <c r="U77" s="262">
        <v>6.8655810663066242E-3</v>
      </c>
      <c r="V77" s="262">
        <v>4.8015704768258338E-3</v>
      </c>
      <c r="W77" s="262">
        <v>5.0577776629851141E-3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4.7015233502686563E-5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4.9795591949041203E-5</v>
      </c>
      <c r="L78" s="228">
        <v>8.7001130109349201E-5</v>
      </c>
      <c r="M78" s="228">
        <v>8.6649606317553446E-5</v>
      </c>
      <c r="N78" s="228">
        <v>8.9410556686883927E-5</v>
      </c>
      <c r="O78" s="228">
        <v>0</v>
      </c>
      <c r="P78" s="228">
        <v>7.060368446516883E-5</v>
      </c>
      <c r="Q78" s="228">
        <v>0</v>
      </c>
      <c r="R78" s="228">
        <v>0</v>
      </c>
      <c r="S78" s="228">
        <v>1.778429145065622E-5</v>
      </c>
      <c r="T78" s="228">
        <v>3.7239665213827382E-5</v>
      </c>
      <c r="U78" s="228">
        <v>5.3215870335687761E-5</v>
      </c>
      <c r="V78" s="228">
        <v>2.306408402182327E-5</v>
      </c>
      <c r="W78" s="228">
        <v>2.6875926672866699E-5</v>
      </c>
      <c r="DA78" s="69" t="s">
        <v>555</v>
      </c>
    </row>
    <row r="79" spans="1:105" ht="12" customHeight="1" x14ac:dyDescent="0.25">
      <c r="A79" s="37" t="s">
        <v>162</v>
      </c>
      <c r="B79" s="228">
        <v>7.1842170919988134E-4</v>
      </c>
      <c r="C79" s="228">
        <v>1.7108465487684069E-4</v>
      </c>
      <c r="D79" s="228">
        <v>1.5602161797170669E-4</v>
      </c>
      <c r="E79" s="228">
        <v>1.717161094371011E-4</v>
      </c>
      <c r="F79" s="228">
        <v>3.4651431338066031E-4</v>
      </c>
      <c r="G79" s="228">
        <v>6.5735242427288336E-4</v>
      </c>
      <c r="H79" s="228">
        <v>1.7968364448877579E-3</v>
      </c>
      <c r="I79" s="228">
        <v>1.9015425923002329E-3</v>
      </c>
      <c r="J79" s="228">
        <v>1.5885863008519819E-3</v>
      </c>
      <c r="K79" s="228">
        <v>8.1473640481797671E-4</v>
      </c>
      <c r="L79" s="228">
        <v>1.6419371578841289E-3</v>
      </c>
      <c r="M79" s="228">
        <v>1.957905006613117E-3</v>
      </c>
      <c r="N79" s="228">
        <v>1.9727469133303289E-3</v>
      </c>
      <c r="O79" s="228">
        <v>1.898656411226371E-3</v>
      </c>
      <c r="P79" s="228">
        <v>1.9979640938800822E-3</v>
      </c>
      <c r="Q79" s="228">
        <v>2.4209404298555508E-3</v>
      </c>
      <c r="R79" s="228">
        <v>2.0378459050948029E-3</v>
      </c>
      <c r="S79" s="228">
        <v>2.374647645989025E-3</v>
      </c>
      <c r="T79" s="228">
        <v>2.5032901055906231E-3</v>
      </c>
      <c r="U79" s="228">
        <v>2.4541071507611411E-3</v>
      </c>
      <c r="V79" s="228">
        <v>1.702596491788331E-3</v>
      </c>
      <c r="W79" s="228">
        <v>1.8521577191603789E-3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5.074100337925296E-3</v>
      </c>
      <c r="C82" s="228">
        <v>1.2909184868291851E-3</v>
      </c>
      <c r="D82" s="228">
        <v>1.2063258267780519E-3</v>
      </c>
      <c r="E82" s="228">
        <v>1.477745019848936E-3</v>
      </c>
      <c r="F82" s="228">
        <v>2.3932271102884979E-3</v>
      </c>
      <c r="G82" s="228">
        <v>2.877897916563493E-3</v>
      </c>
      <c r="H82" s="228">
        <v>7.5605078155935052E-3</v>
      </c>
      <c r="I82" s="228">
        <v>8.5280146133060349E-3</v>
      </c>
      <c r="J82" s="228">
        <v>7.2852811680173867E-3</v>
      </c>
      <c r="K82" s="228">
        <v>3.6235054394115861E-3</v>
      </c>
      <c r="L82" s="228">
        <v>6.65815891913186E-3</v>
      </c>
      <c r="M82" s="228">
        <v>6.8721614267761664E-3</v>
      </c>
      <c r="N82" s="228">
        <v>6.3683232970140526E-3</v>
      </c>
      <c r="O82" s="228">
        <v>6.7803503229872811E-3</v>
      </c>
      <c r="P82" s="228">
        <v>5.9017876323370546E-3</v>
      </c>
      <c r="Q82" s="228">
        <v>5.3640673733122172E-3</v>
      </c>
      <c r="R82" s="228">
        <v>4.0241846741137172E-3</v>
      </c>
      <c r="S82" s="228">
        <v>5.2880732472698304E-3</v>
      </c>
      <c r="T82" s="228">
        <v>5.0408545166141057E-3</v>
      </c>
      <c r="U82" s="228">
        <v>4.3582580452097954E-3</v>
      </c>
      <c r="V82" s="228">
        <v>3.0759099010156791E-3</v>
      </c>
      <c r="W82" s="228">
        <v>3.1787440171518679E-3</v>
      </c>
      <c r="DA82" s="69" t="s">
        <v>559</v>
      </c>
    </row>
    <row r="83" spans="1:105" ht="12" customHeight="1" x14ac:dyDescent="0.25">
      <c r="A83" s="57" t="s">
        <v>560</v>
      </c>
      <c r="B83" s="263">
        <v>0.50328775805102599</v>
      </c>
      <c r="C83" s="263">
        <v>0.12688311328395899</v>
      </c>
      <c r="D83" s="263">
        <v>0.1182862955650663</v>
      </c>
      <c r="E83" s="263">
        <v>0.1467888795619651</v>
      </c>
      <c r="F83" s="263">
        <v>0.23731974696581759</v>
      </c>
      <c r="G83" s="263">
        <v>0.30597538384793888</v>
      </c>
      <c r="H83" s="263">
        <v>0.80956355846539652</v>
      </c>
      <c r="I83" s="263">
        <v>0.90091962917600832</v>
      </c>
      <c r="J83" s="263">
        <v>0.76330816640393084</v>
      </c>
      <c r="K83" s="263">
        <v>0.38878764024623358</v>
      </c>
      <c r="L83" s="263">
        <v>0.72594512463619532</v>
      </c>
      <c r="M83" s="263">
        <v>0.77137231561896069</v>
      </c>
      <c r="N83" s="263">
        <v>0.7294670521811939</v>
      </c>
      <c r="O83" s="263">
        <v>0.75041578440449253</v>
      </c>
      <c r="P83" s="263">
        <v>0.68853972537724939</v>
      </c>
      <c r="Q83" s="263">
        <v>0.67256127025697365</v>
      </c>
      <c r="R83" s="263">
        <v>0.52399984987864445</v>
      </c>
      <c r="S83" s="263">
        <v>0.66331219082159687</v>
      </c>
      <c r="T83" s="263">
        <v>0.65501303407672995</v>
      </c>
      <c r="U83" s="263">
        <v>0.59312858551409464</v>
      </c>
      <c r="V83" s="263">
        <v>0.41464516569602411</v>
      </c>
      <c r="W83" s="263">
        <v>0.43687071399678529</v>
      </c>
      <c r="DA83" s="70" t="s">
        <v>561</v>
      </c>
    </row>
    <row r="84" spans="1:105" ht="12" customHeight="1" x14ac:dyDescent="0.25">
      <c r="A84" s="60" t="s">
        <v>562</v>
      </c>
      <c r="B84" s="264">
        <v>0.22373910481431941</v>
      </c>
      <c r="C84" s="264">
        <v>5.6073860225331368E-2</v>
      </c>
      <c r="D84" s="264">
        <v>5.6030693607481342E-2</v>
      </c>
      <c r="E84" s="264">
        <v>5.9694761488054658E-2</v>
      </c>
      <c r="F84" s="264">
        <v>8.8702534791260224E-2</v>
      </c>
      <c r="G84" s="264">
        <v>0.1346138349053346</v>
      </c>
      <c r="H84" s="264">
        <v>0.34632378300241912</v>
      </c>
      <c r="I84" s="264">
        <v>0.30115037525083932</v>
      </c>
      <c r="J84" s="264">
        <v>0.2756101787800867</v>
      </c>
      <c r="K84" s="264">
        <v>0.14945624633546439</v>
      </c>
      <c r="L84" s="264">
        <v>0.29018394479915149</v>
      </c>
      <c r="M84" s="264">
        <v>0.29865214694604458</v>
      </c>
      <c r="N84" s="264">
        <v>0.28068645545377402</v>
      </c>
      <c r="O84" s="264">
        <v>0.25872007185185092</v>
      </c>
      <c r="P84" s="264">
        <v>0.23765744859923149</v>
      </c>
      <c r="Q84" s="264">
        <v>0.26021948256631128</v>
      </c>
      <c r="R84" s="264">
        <v>0.21761526155296501</v>
      </c>
      <c r="S84" s="264">
        <v>0.2433493491731471</v>
      </c>
      <c r="T84" s="264">
        <v>0.26263239648880438</v>
      </c>
      <c r="U84" s="264">
        <v>0.2511364864684662</v>
      </c>
      <c r="V84" s="264">
        <v>0.16765575897308971</v>
      </c>
      <c r="W84" s="264">
        <v>0.18460716338009431</v>
      </c>
      <c r="DA84" s="72" t="s">
        <v>563</v>
      </c>
    </row>
    <row r="85" spans="1:105" ht="12" customHeight="1" x14ac:dyDescent="0.25">
      <c r="A85" s="59" t="s">
        <v>33</v>
      </c>
      <c r="B85" s="232">
        <v>1.0037075570591331E-2</v>
      </c>
      <c r="C85" s="232">
        <v>2.4316374936657879E-3</v>
      </c>
      <c r="D85" s="232">
        <v>2.7463134716765401E-3</v>
      </c>
      <c r="E85" s="232">
        <v>3.0637067590879672E-3</v>
      </c>
      <c r="F85" s="232">
        <v>0</v>
      </c>
      <c r="G85" s="232">
        <v>6.164179407101426E-3</v>
      </c>
      <c r="H85" s="232">
        <v>1.6302424876258059E-2</v>
      </c>
      <c r="I85" s="232">
        <v>0</v>
      </c>
      <c r="J85" s="232">
        <v>0</v>
      </c>
      <c r="K85" s="232">
        <v>7.1817759366730773E-3</v>
      </c>
      <c r="L85" s="232">
        <v>1.864944196205779E-2</v>
      </c>
      <c r="M85" s="232">
        <v>1.951847087571295E-2</v>
      </c>
      <c r="N85" s="232">
        <v>2.0631897275228898E-2</v>
      </c>
      <c r="O85" s="232">
        <v>1.9313858004027271E-2</v>
      </c>
      <c r="P85" s="232">
        <v>1.7657278482907601E-2</v>
      </c>
      <c r="Q85" s="232">
        <v>1.8886537290915491E-2</v>
      </c>
      <c r="R85" s="232">
        <v>1.591493979526469E-2</v>
      </c>
      <c r="S85" s="232">
        <v>1.6136816287535181E-2</v>
      </c>
      <c r="T85" s="232">
        <v>2.0043379546528031E-2</v>
      </c>
      <c r="U85" s="232">
        <v>1.35240624219451E-2</v>
      </c>
      <c r="V85" s="232">
        <v>8.4295086610816066E-3</v>
      </c>
      <c r="W85" s="232">
        <v>7.7834300867029712E-3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2.770945083864362E-3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3.2889831769401701E-3</v>
      </c>
      <c r="L86" s="232">
        <v>5.69402376303589E-3</v>
      </c>
      <c r="M86" s="232">
        <v>5.9604269996159096E-3</v>
      </c>
      <c r="N86" s="232">
        <v>6.3008300791645658E-3</v>
      </c>
      <c r="O86" s="232">
        <v>0</v>
      </c>
      <c r="P86" s="232">
        <v>5.3939504407355537E-3</v>
      </c>
      <c r="Q86" s="232">
        <v>0</v>
      </c>
      <c r="R86" s="232">
        <v>0</v>
      </c>
      <c r="S86" s="232">
        <v>1.412374833910979E-3</v>
      </c>
      <c r="T86" s="232">
        <v>2.8987393966642999E-3</v>
      </c>
      <c r="U86" s="232">
        <v>4.1758443419028382E-3</v>
      </c>
      <c r="V86" s="232">
        <v>1.8519997699792839E-3</v>
      </c>
      <c r="W86" s="232">
        <v>2.1328602278222609E-3</v>
      </c>
      <c r="DA86" s="71" t="s">
        <v>565</v>
      </c>
    </row>
    <row r="87" spans="1:105" ht="12" customHeight="1" x14ac:dyDescent="0.25">
      <c r="A87" s="59" t="s">
        <v>70</v>
      </c>
      <c r="B87" s="232">
        <v>0.1741218459821261</v>
      </c>
      <c r="C87" s="232">
        <v>4.4257914779443061E-2</v>
      </c>
      <c r="D87" s="232">
        <v>4.5232476139711333E-2</v>
      </c>
      <c r="E87" s="232">
        <v>4.3739647109531578E-2</v>
      </c>
      <c r="F87" s="232">
        <v>6.7184313218462355E-2</v>
      </c>
      <c r="G87" s="232">
        <v>8.9308263798319409E-2</v>
      </c>
      <c r="H87" s="232">
        <v>0.2199274158175836</v>
      </c>
      <c r="I87" s="232">
        <v>0.16741622567382389</v>
      </c>
      <c r="J87" s="232">
        <v>0.16926557460839101</v>
      </c>
      <c r="K87" s="232">
        <v>8.5172404091334447E-2</v>
      </c>
      <c r="L87" s="232">
        <v>0.15837947043367509</v>
      </c>
      <c r="M87" s="232">
        <v>0.13849346966892639</v>
      </c>
      <c r="N87" s="232">
        <v>0.1147327494735514</v>
      </c>
      <c r="O87" s="232">
        <v>0.1017199332664858</v>
      </c>
      <c r="P87" s="232">
        <v>6.1966603395011748E-2</v>
      </c>
      <c r="Q87" s="232">
        <v>5.5232578656988857E-2</v>
      </c>
      <c r="R87" s="232">
        <v>4.6547258649046512E-2</v>
      </c>
      <c r="S87" s="232">
        <v>3.7212798026340303E-2</v>
      </c>
      <c r="T87" s="232">
        <v>4.4833916493764628E-2</v>
      </c>
      <c r="U87" s="232">
        <v>4.0863022318736487E-2</v>
      </c>
      <c r="V87" s="232">
        <v>2.0659161047212701E-2</v>
      </c>
      <c r="W87" s="232">
        <v>2.7704553935617271E-2</v>
      </c>
      <c r="DA87" s="71" t="s">
        <v>566</v>
      </c>
    </row>
    <row r="88" spans="1:105" ht="12" customHeight="1" x14ac:dyDescent="0.25">
      <c r="A88" s="59" t="s">
        <v>162</v>
      </c>
      <c r="B88" s="232">
        <v>3.958018326160196E-2</v>
      </c>
      <c r="C88" s="232">
        <v>9.3843079522225193E-3</v>
      </c>
      <c r="D88" s="232">
        <v>8.0519039960934673E-3</v>
      </c>
      <c r="E88" s="232">
        <v>1.0120462535570741E-2</v>
      </c>
      <c r="F88" s="232">
        <v>2.1518221572797869E-2</v>
      </c>
      <c r="G88" s="232">
        <v>3.9141391699913729E-2</v>
      </c>
      <c r="H88" s="232">
        <v>0.1100939423085774</v>
      </c>
      <c r="I88" s="232">
        <v>0.13373414957701549</v>
      </c>
      <c r="J88" s="232">
        <v>0.10634460417169569</v>
      </c>
      <c r="K88" s="232">
        <v>5.3813083130516658E-2</v>
      </c>
      <c r="L88" s="232">
        <v>0.1074610086403828</v>
      </c>
      <c r="M88" s="232">
        <v>0.1346797794017893</v>
      </c>
      <c r="N88" s="232">
        <v>0.1390209786258291</v>
      </c>
      <c r="O88" s="232">
        <v>0.13768628058133789</v>
      </c>
      <c r="P88" s="232">
        <v>0.1526396162805766</v>
      </c>
      <c r="Q88" s="232">
        <v>0.18610036661840701</v>
      </c>
      <c r="R88" s="232">
        <v>0.15515306310865379</v>
      </c>
      <c r="S88" s="232">
        <v>0.18858736002536061</v>
      </c>
      <c r="T88" s="232">
        <v>0.19485636105184739</v>
      </c>
      <c r="U88" s="232">
        <v>0.19257355738588181</v>
      </c>
      <c r="V88" s="232">
        <v>0.13671508949481609</v>
      </c>
      <c r="W88" s="232">
        <v>0.1469863191299518</v>
      </c>
      <c r="DA88" s="71" t="s">
        <v>567</v>
      </c>
    </row>
    <row r="89" spans="1:105" ht="12" customHeight="1" x14ac:dyDescent="0.25">
      <c r="A89" s="60" t="s">
        <v>568</v>
      </c>
      <c r="B89" s="264">
        <v>0.27954865323670658</v>
      </c>
      <c r="C89" s="264">
        <v>7.0809253058627605E-2</v>
      </c>
      <c r="D89" s="264">
        <v>6.2255601957584977E-2</v>
      </c>
      <c r="E89" s="264">
        <v>8.7094118073910445E-2</v>
      </c>
      <c r="F89" s="264">
        <v>0.14861721217455739</v>
      </c>
      <c r="G89" s="264">
        <v>0.1713615489426043</v>
      </c>
      <c r="H89" s="264">
        <v>0.46323977546297751</v>
      </c>
      <c r="I89" s="264">
        <v>0.599769253925169</v>
      </c>
      <c r="J89" s="264">
        <v>0.48769798762384409</v>
      </c>
      <c r="K89" s="264">
        <v>0.23933139391076921</v>
      </c>
      <c r="L89" s="264">
        <v>0.43576117983704382</v>
      </c>
      <c r="M89" s="264">
        <v>0.47272016867291622</v>
      </c>
      <c r="N89" s="264">
        <v>0.44878059672741988</v>
      </c>
      <c r="O89" s="264">
        <v>0.49169571255264161</v>
      </c>
      <c r="P89" s="264">
        <v>0.45088227677801779</v>
      </c>
      <c r="Q89" s="264">
        <v>0.41234178769066232</v>
      </c>
      <c r="R89" s="264">
        <v>0.3063845883256795</v>
      </c>
      <c r="S89" s="264">
        <v>0.41996284164844983</v>
      </c>
      <c r="T89" s="264">
        <v>0.39238063758792557</v>
      </c>
      <c r="U89" s="264">
        <v>0.34199209904562849</v>
      </c>
      <c r="V89" s="264">
        <v>0.2469894067229344</v>
      </c>
      <c r="W89" s="264">
        <v>0.25226355061669109</v>
      </c>
      <c r="DA89" s="72" t="s">
        <v>569</v>
      </c>
    </row>
    <row r="90" spans="1:105" ht="12" customHeight="1" x14ac:dyDescent="0.25">
      <c r="A90" s="57" t="s">
        <v>519</v>
      </c>
      <c r="B90" s="296">
        <v>0.96527079812027239</v>
      </c>
      <c r="C90" s="296">
        <v>0.2433529567694645</v>
      </c>
      <c r="D90" s="296">
        <v>0.22686486031159531</v>
      </c>
      <c r="E90" s="296">
        <v>0.28153082737131307</v>
      </c>
      <c r="F90" s="296">
        <v>0.45516271337593461</v>
      </c>
      <c r="G90" s="296">
        <v>0.58683943379785664</v>
      </c>
      <c r="H90" s="296">
        <v>1.5526864099280431</v>
      </c>
      <c r="I90" s="296">
        <v>1.7279009782884041</v>
      </c>
      <c r="J90" s="296">
        <v>1.463971795876154</v>
      </c>
      <c r="K90" s="296">
        <v>0.74566756253532951</v>
      </c>
      <c r="L90" s="296">
        <v>1.3923120891369991</v>
      </c>
      <c r="M90" s="296">
        <v>1.479438271315765</v>
      </c>
      <c r="N90" s="296">
        <v>1.3990669003913949</v>
      </c>
      <c r="O90" s="296">
        <v>1.439245106893174</v>
      </c>
      <c r="P90" s="296">
        <v>1.320571143685612</v>
      </c>
      <c r="Q90" s="296">
        <v>1.2899255818177751</v>
      </c>
      <c r="R90" s="296">
        <v>1.0049951448570329</v>
      </c>
      <c r="S90" s="296">
        <v>1.2721864929056239</v>
      </c>
      <c r="T90" s="296">
        <v>1.2562692894237339</v>
      </c>
      <c r="U90" s="296">
        <v>1.137579235672751</v>
      </c>
      <c r="V90" s="296">
        <v>0.79526049188650183</v>
      </c>
      <c r="W90" s="296">
        <v>0.83788754252253494</v>
      </c>
      <c r="DA90" s="70" t="s">
        <v>570</v>
      </c>
    </row>
    <row r="91" spans="1:105" ht="12" customHeight="1" x14ac:dyDescent="0.25">
      <c r="A91" s="60" t="s">
        <v>521</v>
      </c>
      <c r="B91" s="264">
        <v>0.42911598945138119</v>
      </c>
      <c r="C91" s="264">
        <v>0.107545750810618</v>
      </c>
      <c r="D91" s="264">
        <v>0.10746296024995421</v>
      </c>
      <c r="E91" s="264">
        <v>0.1144903867487511</v>
      </c>
      <c r="F91" s="264">
        <v>0.1701252716434446</v>
      </c>
      <c r="G91" s="264">
        <v>0.25817994135261491</v>
      </c>
      <c r="H91" s="264">
        <v>0.66422484767230172</v>
      </c>
      <c r="I91" s="264">
        <v>0.57758540402074587</v>
      </c>
      <c r="J91" s="264">
        <v>0.52860108950663742</v>
      </c>
      <c r="K91" s="264">
        <v>0.28664665070130169</v>
      </c>
      <c r="L91" s="264">
        <v>0.55655255570426032</v>
      </c>
      <c r="M91" s="264">
        <v>0.57279397647044283</v>
      </c>
      <c r="N91" s="264">
        <v>0.53833703391995769</v>
      </c>
      <c r="O91" s="264">
        <v>0.4962070430905472</v>
      </c>
      <c r="P91" s="264">
        <v>0.45581040154239078</v>
      </c>
      <c r="Q91" s="264">
        <v>0.49908280820484707</v>
      </c>
      <c r="R91" s="264">
        <v>0.41737088542711098</v>
      </c>
      <c r="S91" s="264">
        <v>0.46672706963517552</v>
      </c>
      <c r="T91" s="264">
        <v>0.50371060872354012</v>
      </c>
      <c r="U91" s="264">
        <v>0.48166225554399461</v>
      </c>
      <c r="V91" s="264">
        <v>0.32155204589142172</v>
      </c>
      <c r="W91" s="264">
        <v>0.35406365659415989</v>
      </c>
      <c r="DA91" s="72" t="s">
        <v>571</v>
      </c>
    </row>
    <row r="92" spans="1:105" ht="12" customHeight="1" x14ac:dyDescent="0.25">
      <c r="A92" s="59" t="s">
        <v>33</v>
      </c>
      <c r="B92" s="299">
        <v>1.9250410509360948E-2</v>
      </c>
      <c r="C92" s="299">
        <v>4.6637110215821814E-3</v>
      </c>
      <c r="D92" s="299">
        <v>5.2672375878153269E-3</v>
      </c>
      <c r="E92" s="299">
        <v>5.8759757638521537E-3</v>
      </c>
      <c r="F92" s="299">
        <v>0</v>
      </c>
      <c r="G92" s="299">
        <v>1.182246593696421E-2</v>
      </c>
      <c r="H92" s="299">
        <v>3.1266913251655072E-2</v>
      </c>
      <c r="I92" s="299">
        <v>0</v>
      </c>
      <c r="J92" s="299">
        <v>0</v>
      </c>
      <c r="K92" s="299">
        <v>1.377414506794053E-2</v>
      </c>
      <c r="L92" s="299">
        <v>3.5768328236166033E-2</v>
      </c>
      <c r="M92" s="299">
        <v>3.7435065047571797E-2</v>
      </c>
      <c r="N92" s="299">
        <v>3.9570539181635632E-2</v>
      </c>
      <c r="O92" s="299">
        <v>3.7042631838541319E-2</v>
      </c>
      <c r="P92" s="299">
        <v>3.3865427921058469E-2</v>
      </c>
      <c r="Q92" s="299">
        <v>3.6223060531271591E-2</v>
      </c>
      <c r="R92" s="299">
        <v>3.052374390686793E-2</v>
      </c>
      <c r="S92" s="299">
        <v>3.0949287535442259E-2</v>
      </c>
      <c r="T92" s="299">
        <v>3.8441803247563043E-2</v>
      </c>
      <c r="U92" s="299">
        <v>2.593820795167406E-2</v>
      </c>
      <c r="V92" s="299">
        <v>1.6167209360612032E-2</v>
      </c>
      <c r="W92" s="299">
        <v>1.492807574140001E-2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5.3144793010801213E-3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6.3080402124291541E-3</v>
      </c>
      <c r="L93" s="299">
        <v>1.092074022135108E-2</v>
      </c>
      <c r="M93" s="299">
        <v>1.143168303822235E-2</v>
      </c>
      <c r="N93" s="299">
        <v>1.2084552389845279E-2</v>
      </c>
      <c r="O93" s="299">
        <v>0</v>
      </c>
      <c r="P93" s="299">
        <v>1.0345220529727511E-2</v>
      </c>
      <c r="Q93" s="299">
        <v>0</v>
      </c>
      <c r="R93" s="299">
        <v>0</v>
      </c>
      <c r="S93" s="299">
        <v>2.7088363691850749E-3</v>
      </c>
      <c r="T93" s="299">
        <v>5.5595798749333838E-3</v>
      </c>
      <c r="U93" s="299">
        <v>8.0089780374230975E-3</v>
      </c>
      <c r="V93" s="299">
        <v>3.552006317438025E-3</v>
      </c>
      <c r="W93" s="299">
        <v>4.090677075797757E-3</v>
      </c>
      <c r="DA93" s="71" t="s">
        <v>573</v>
      </c>
    </row>
    <row r="94" spans="1:105" ht="12" customHeight="1" x14ac:dyDescent="0.25">
      <c r="A94" s="59" t="s">
        <v>70</v>
      </c>
      <c r="B94" s="299">
        <v>0.33395354954034412</v>
      </c>
      <c r="C94" s="299">
        <v>8.4883592018466611E-2</v>
      </c>
      <c r="D94" s="299">
        <v>8.67527326979185E-2</v>
      </c>
      <c r="E94" s="299">
        <v>8.3889590794767696E-2</v>
      </c>
      <c r="F94" s="299">
        <v>0.12885482431101089</v>
      </c>
      <c r="G94" s="299">
        <v>0.17128701760832329</v>
      </c>
      <c r="H94" s="299">
        <v>0.42180543595349063</v>
      </c>
      <c r="I94" s="299">
        <v>0.32109263773920671</v>
      </c>
      <c r="J94" s="299">
        <v>0.32463955993931221</v>
      </c>
      <c r="K94" s="299">
        <v>0.16335472731035389</v>
      </c>
      <c r="L94" s="299">
        <v>0.30376077181650801</v>
      </c>
      <c r="M94" s="299">
        <v>0.26562081008975541</v>
      </c>
      <c r="N94" s="299">
        <v>0.22004940689147451</v>
      </c>
      <c r="O94" s="299">
        <v>0.19509173350273859</v>
      </c>
      <c r="P94" s="299">
        <v>0.11884762098632461</v>
      </c>
      <c r="Q94" s="299">
        <v>0.10593223147117969</v>
      </c>
      <c r="R94" s="299">
        <v>8.9274393799025326E-2</v>
      </c>
      <c r="S94" s="299">
        <v>7.1371549727883898E-2</v>
      </c>
      <c r="T94" s="299">
        <v>8.5988323110386886E-2</v>
      </c>
      <c r="U94" s="299">
        <v>7.8372425190628758E-2</v>
      </c>
      <c r="V94" s="299">
        <v>3.9622829193704433E-2</v>
      </c>
      <c r="W94" s="299">
        <v>5.3135401092525937E-2</v>
      </c>
      <c r="DA94" s="71" t="s">
        <v>574</v>
      </c>
    </row>
    <row r="95" spans="1:105" ht="12" customHeight="1" x14ac:dyDescent="0.25">
      <c r="A95" s="59" t="s">
        <v>162</v>
      </c>
      <c r="B95" s="299">
        <v>7.5912029401676157E-2</v>
      </c>
      <c r="C95" s="299">
        <v>1.7998447770569189E-2</v>
      </c>
      <c r="D95" s="299">
        <v>1.544298996422035E-2</v>
      </c>
      <c r="E95" s="299">
        <v>1.9410340889051109E-2</v>
      </c>
      <c r="F95" s="299">
        <v>4.1270447332433617E-2</v>
      </c>
      <c r="G95" s="299">
        <v>7.5070457807327393E-2</v>
      </c>
      <c r="H95" s="299">
        <v>0.21115249846715611</v>
      </c>
      <c r="I95" s="299">
        <v>0.25649276628153922</v>
      </c>
      <c r="J95" s="299">
        <v>0.2039615295673253</v>
      </c>
      <c r="K95" s="299">
        <v>0.1032097381105781</v>
      </c>
      <c r="L95" s="299">
        <v>0.20610271543023531</v>
      </c>
      <c r="M95" s="299">
        <v>0.25830641829489331</v>
      </c>
      <c r="N95" s="299">
        <v>0.26663253545700227</v>
      </c>
      <c r="O95" s="299">
        <v>0.26407267774926718</v>
      </c>
      <c r="P95" s="299">
        <v>0.29275213210528028</v>
      </c>
      <c r="Q95" s="299">
        <v>0.35692751620239582</v>
      </c>
      <c r="R95" s="299">
        <v>0.29757274772121778</v>
      </c>
      <c r="S95" s="299">
        <v>0.36169739600266432</v>
      </c>
      <c r="T95" s="299">
        <v>0.37372090249065693</v>
      </c>
      <c r="U95" s="299">
        <v>0.36934264436426872</v>
      </c>
      <c r="V95" s="299">
        <v>0.26221000101966718</v>
      </c>
      <c r="W95" s="299">
        <v>0.28190950268443632</v>
      </c>
      <c r="DA95" s="71" t="s">
        <v>575</v>
      </c>
    </row>
    <row r="96" spans="1:105" ht="12" customHeight="1" x14ac:dyDescent="0.25">
      <c r="A96" s="60" t="s">
        <v>527</v>
      </c>
      <c r="B96" s="264">
        <v>0.5361548086688912</v>
      </c>
      <c r="C96" s="264">
        <v>0.13580720595884649</v>
      </c>
      <c r="D96" s="264">
        <v>0.1194019000616411</v>
      </c>
      <c r="E96" s="264">
        <v>0.16704044062256199</v>
      </c>
      <c r="F96" s="264">
        <v>0.28503744173249013</v>
      </c>
      <c r="G96" s="264">
        <v>0.32865949244524167</v>
      </c>
      <c r="H96" s="264">
        <v>0.88846156225574091</v>
      </c>
      <c r="I96" s="264">
        <v>1.150315574267659</v>
      </c>
      <c r="J96" s="264">
        <v>0.93537070636951702</v>
      </c>
      <c r="K96" s="264">
        <v>0.45902091183402782</v>
      </c>
      <c r="L96" s="264">
        <v>0.8357595334327389</v>
      </c>
      <c r="M96" s="264">
        <v>0.90664429484532216</v>
      </c>
      <c r="N96" s="264">
        <v>0.86072986647143745</v>
      </c>
      <c r="O96" s="264">
        <v>0.94303806380262689</v>
      </c>
      <c r="P96" s="264">
        <v>0.86476074214322074</v>
      </c>
      <c r="Q96" s="264">
        <v>0.7908427736129281</v>
      </c>
      <c r="R96" s="264">
        <v>0.58762425942992169</v>
      </c>
      <c r="S96" s="264">
        <v>0.80545942327044895</v>
      </c>
      <c r="T96" s="264">
        <v>0.75255868070019372</v>
      </c>
      <c r="U96" s="264">
        <v>0.65591698012875621</v>
      </c>
      <c r="V96" s="264">
        <v>0.47370844599508022</v>
      </c>
      <c r="W96" s="264">
        <v>0.48382388592837489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0.17509771324675921</v>
      </c>
      <c r="C97" s="296">
        <f t="shared" si="1"/>
        <v>4.314148527088519E-2</v>
      </c>
      <c r="D97" s="296">
        <f t="shared" si="1"/>
        <v>3.9303179893168894E-2</v>
      </c>
      <c r="E97" s="296">
        <f t="shared" si="1"/>
        <v>4.8868205563692549E-2</v>
      </c>
      <c r="F97" s="296">
        <f t="shared" si="1"/>
        <v>8.3486867535883511E-2</v>
      </c>
      <c r="G97" s="296">
        <f t="shared" si="1"/>
        <v>0.10107868209624067</v>
      </c>
      <c r="H97" s="296">
        <f t="shared" si="1"/>
        <v>0.26916034384977738</v>
      </c>
      <c r="I97" s="296">
        <f t="shared" si="1"/>
        <v>0.31022133262730039</v>
      </c>
      <c r="J97" s="296">
        <f t="shared" si="1"/>
        <v>0.23048740576705329</v>
      </c>
      <c r="K97" s="296">
        <f t="shared" si="1"/>
        <v>0.37449883711072102</v>
      </c>
      <c r="L97" s="296">
        <f t="shared" si="1"/>
        <v>0.51163586020129015</v>
      </c>
      <c r="M97" s="296">
        <f t="shared" si="1"/>
        <v>0.59351043518665914</v>
      </c>
      <c r="N97" s="296">
        <f t="shared" si="1"/>
        <v>0.72784682899231445</v>
      </c>
      <c r="O97" s="296">
        <f t="shared" si="1"/>
        <v>0.71292598671028629</v>
      </c>
      <c r="P97" s="296">
        <f t="shared" si="1"/>
        <v>0.61021510861870631</v>
      </c>
      <c r="Q97" s="296">
        <f t="shared" si="1"/>
        <v>0.60887716177699636</v>
      </c>
      <c r="R97" s="296">
        <f t="shared" si="1"/>
        <v>0.65393524063328068</v>
      </c>
      <c r="S97" s="296">
        <f t="shared" si="1"/>
        <v>0.74803756244159325</v>
      </c>
      <c r="T97" s="296">
        <f t="shared" si="1"/>
        <v>0.76566911757118916</v>
      </c>
      <c r="U97" s="296">
        <f t="shared" si="1"/>
        <v>0.70990859798449157</v>
      </c>
      <c r="V97" s="296">
        <f t="shared" si="1"/>
        <v>0.51364066153063115</v>
      </c>
      <c r="W97" s="296">
        <f t="shared" si="1"/>
        <v>0.53049753225706819</v>
      </c>
      <c r="DA97" s="70"/>
    </row>
    <row r="98" spans="1:105" ht="12" customHeight="1" x14ac:dyDescent="0.25">
      <c r="A98" s="60" t="s">
        <v>530</v>
      </c>
      <c r="B98" s="264">
        <v>5.7584514503094507E-3</v>
      </c>
      <c r="C98" s="264">
        <v>1.3739947831095721E-3</v>
      </c>
      <c r="D98" s="264">
        <v>1.320806218812257E-3</v>
      </c>
      <c r="E98" s="264">
        <v>1.717255038879653E-3</v>
      </c>
      <c r="F98" s="264">
        <v>2.2810551965592239E-3</v>
      </c>
      <c r="G98" s="264">
        <v>4.8304705647977276E-3</v>
      </c>
      <c r="H98" s="264">
        <v>1.3110813716097991E-2</v>
      </c>
      <c r="I98" s="264">
        <v>1.245470225841068E-2</v>
      </c>
      <c r="J98" s="264">
        <v>1.0227107510382321E-2</v>
      </c>
      <c r="K98" s="264">
        <v>7.4215228383340678E-3</v>
      </c>
      <c r="L98" s="264">
        <v>1.4190049793597221E-2</v>
      </c>
      <c r="M98" s="264">
        <v>1.6723100990721031E-2</v>
      </c>
      <c r="N98" s="264">
        <v>1.791201655223339E-2</v>
      </c>
      <c r="O98" s="264">
        <v>1.6318857336975141E-2</v>
      </c>
      <c r="P98" s="264">
        <v>1.7062214200795851E-2</v>
      </c>
      <c r="Q98" s="264">
        <v>1.9835129902542981E-2</v>
      </c>
      <c r="R98" s="264">
        <v>1.8164845857514409E-2</v>
      </c>
      <c r="S98" s="264">
        <v>2.0521512170223109E-2</v>
      </c>
      <c r="T98" s="264">
        <v>2.2192957517030681E-2</v>
      </c>
      <c r="U98" s="264">
        <v>2.158266012809347E-2</v>
      </c>
      <c r="V98" s="264">
        <v>1.493504761348691E-2</v>
      </c>
      <c r="W98" s="264">
        <v>1.607804438198138E-2</v>
      </c>
      <c r="DA98" s="72" t="s">
        <v>577</v>
      </c>
    </row>
    <row r="99" spans="1:105" ht="12" customHeight="1" x14ac:dyDescent="0.25">
      <c r="A99" s="59" t="s">
        <v>33</v>
      </c>
      <c r="B99" s="232">
        <v>1.164877176544787E-3</v>
      </c>
      <c r="C99" s="232">
        <v>2.8275834938566361E-4</v>
      </c>
      <c r="D99" s="232">
        <v>3.3592099094364238E-4</v>
      </c>
      <c r="E99" s="232">
        <v>3.2974792564166339E-4</v>
      </c>
      <c r="F99" s="232">
        <v>0</v>
      </c>
      <c r="G99" s="232">
        <v>6.5722352581767203E-4</v>
      </c>
      <c r="H99" s="232">
        <v>1.6910142311348389E-3</v>
      </c>
      <c r="I99" s="232">
        <v>0</v>
      </c>
      <c r="J99" s="232">
        <v>0</v>
      </c>
      <c r="K99" s="232">
        <v>8.2913080912932428E-4</v>
      </c>
      <c r="L99" s="232">
        <v>2.0077961035723201E-3</v>
      </c>
      <c r="M99" s="232">
        <v>2.0380373089259321E-3</v>
      </c>
      <c r="N99" s="232">
        <v>2.2268793776857331E-3</v>
      </c>
      <c r="O99" s="232">
        <v>2.007514746383136E-3</v>
      </c>
      <c r="P99" s="232">
        <v>1.7147863756263441E-3</v>
      </c>
      <c r="Q99" s="232">
        <v>1.8275163604609861E-3</v>
      </c>
      <c r="R99" s="232">
        <v>1.689926948962956E-3</v>
      </c>
      <c r="S99" s="232">
        <v>1.606468479224081E-3</v>
      </c>
      <c r="T99" s="232">
        <v>2.0423552578693318E-3</v>
      </c>
      <c r="U99" s="232">
        <v>1.3881221008282751E-3</v>
      </c>
      <c r="V99" s="232">
        <v>8.5644916268767443E-4</v>
      </c>
      <c r="W99" s="232">
        <v>7.9757968857964412E-4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2.982378750057795E-4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3.7971071595035142E-4</v>
      </c>
      <c r="L100" s="232">
        <v>6.1301773792110843E-4</v>
      </c>
      <c r="M100" s="232">
        <v>6.223629238016812E-4</v>
      </c>
      <c r="N100" s="232">
        <v>6.8007262630372209E-4</v>
      </c>
      <c r="O100" s="232">
        <v>0</v>
      </c>
      <c r="P100" s="232">
        <v>5.2383342855075957E-4</v>
      </c>
      <c r="Q100" s="232">
        <v>0</v>
      </c>
      <c r="R100" s="232">
        <v>0</v>
      </c>
      <c r="S100" s="232">
        <v>1.4060615248374391E-4</v>
      </c>
      <c r="T100" s="232">
        <v>2.9537212695230502E-4</v>
      </c>
      <c r="U100" s="232">
        <v>4.2861247159049559E-4</v>
      </c>
      <c r="V100" s="232">
        <v>1.8816561155214509E-4</v>
      </c>
      <c r="W100" s="232">
        <v>2.185573683248664E-4</v>
      </c>
      <c r="DA100" s="71" t="s">
        <v>579</v>
      </c>
    </row>
    <row r="101" spans="1:105" ht="12" customHeight="1" x14ac:dyDescent="0.25">
      <c r="A101" s="59" t="s">
        <v>162</v>
      </c>
      <c r="B101" s="232">
        <v>4.5935742737646642E-3</v>
      </c>
      <c r="C101" s="232">
        <v>1.0912364337239079E-3</v>
      </c>
      <c r="D101" s="232">
        <v>9.848852278686144E-4</v>
      </c>
      <c r="E101" s="232">
        <v>1.0892692382322099E-3</v>
      </c>
      <c r="F101" s="232">
        <v>2.2810551965592239E-3</v>
      </c>
      <c r="G101" s="232">
        <v>4.1732470389800559E-3</v>
      </c>
      <c r="H101" s="232">
        <v>1.1419799484963151E-2</v>
      </c>
      <c r="I101" s="232">
        <v>1.245470225841068E-2</v>
      </c>
      <c r="J101" s="232">
        <v>1.0227107510382321E-2</v>
      </c>
      <c r="K101" s="232">
        <v>6.2126813132543923E-3</v>
      </c>
      <c r="L101" s="232">
        <v>1.1569235952103791E-2</v>
      </c>
      <c r="M101" s="232">
        <v>1.406270075799341E-2</v>
      </c>
      <c r="N101" s="232">
        <v>1.500506454824394E-2</v>
      </c>
      <c r="O101" s="232">
        <v>1.4311342590592011E-2</v>
      </c>
      <c r="P101" s="232">
        <v>1.4823594396618751E-2</v>
      </c>
      <c r="Q101" s="232">
        <v>1.8007613542082E-2</v>
      </c>
      <c r="R101" s="232">
        <v>1.6474918908551461E-2</v>
      </c>
      <c r="S101" s="232">
        <v>1.8774437538515279E-2</v>
      </c>
      <c r="T101" s="232">
        <v>1.985523013220904E-2</v>
      </c>
      <c r="U101" s="232">
        <v>1.9765925555674701E-2</v>
      </c>
      <c r="V101" s="232">
        <v>1.389043283924709E-2</v>
      </c>
      <c r="W101" s="232">
        <v>1.5061907325076869E-2</v>
      </c>
      <c r="DA101" s="71" t="s">
        <v>580</v>
      </c>
    </row>
    <row r="102" spans="1:105" ht="12" customHeight="1" x14ac:dyDescent="0.25">
      <c r="A102" s="60" t="s">
        <v>535</v>
      </c>
      <c r="B102" s="264">
        <v>0.13689556406805981</v>
      </c>
      <c r="C102" s="264">
        <v>3.3533570930175158E-2</v>
      </c>
      <c r="D102" s="264">
        <v>3.0367451446043709E-2</v>
      </c>
      <c r="E102" s="264">
        <v>3.7776977416821497E-2</v>
      </c>
      <c r="F102" s="264">
        <v>6.5451533437508869E-2</v>
      </c>
      <c r="G102" s="264">
        <v>7.7977678838009462E-2</v>
      </c>
      <c r="H102" s="264">
        <v>0.20799869973994931</v>
      </c>
      <c r="I102" s="264">
        <v>0.24190993628578819</v>
      </c>
      <c r="J102" s="264">
        <v>0.1733586261796059</v>
      </c>
      <c r="K102" s="264">
        <v>0.33944667889291419</v>
      </c>
      <c r="L102" s="264">
        <v>0.45053182763303867</v>
      </c>
      <c r="M102" s="264">
        <v>0.52742786610174641</v>
      </c>
      <c r="N102" s="264">
        <v>0.66149621066603748</v>
      </c>
      <c r="O102" s="264">
        <v>0.64549945355437499</v>
      </c>
      <c r="P102" s="264">
        <v>0.54936546783465956</v>
      </c>
      <c r="Q102" s="264">
        <v>0.54914263943956365</v>
      </c>
      <c r="R102" s="264">
        <v>0.60323696522974035</v>
      </c>
      <c r="S102" s="264">
        <v>0.68570748930542891</v>
      </c>
      <c r="T102" s="264">
        <v>0.70349384786955294</v>
      </c>
      <c r="U102" s="264">
        <v>0.65322355691621814</v>
      </c>
      <c r="V102" s="264">
        <v>0.4736111654640312</v>
      </c>
      <c r="W102" s="264">
        <v>0.48856966563738452</v>
      </c>
      <c r="DA102" s="72" t="s">
        <v>581</v>
      </c>
    </row>
    <row r="103" spans="1:105" ht="12" customHeight="1" x14ac:dyDescent="0.25">
      <c r="A103" s="64" t="s">
        <v>30</v>
      </c>
      <c r="B103" s="231">
        <v>8.5643489006821075E-2</v>
      </c>
      <c r="C103" s="231">
        <v>1.9284602973425342E-2</v>
      </c>
      <c r="D103" s="231">
        <v>1.513794216759789E-2</v>
      </c>
      <c r="E103" s="231">
        <v>1.988993758036391E-2</v>
      </c>
      <c r="F103" s="231">
        <v>4.2536879916776911E-2</v>
      </c>
      <c r="G103" s="231">
        <v>3.8019645244002871E-2</v>
      </c>
      <c r="H103" s="231">
        <v>0.10592086580113511</v>
      </c>
      <c r="I103" s="231">
        <v>0.1544719391724815</v>
      </c>
      <c r="J103" s="231">
        <v>6.0602366296662238E-3</v>
      </c>
      <c r="K103" s="231">
        <v>3.8829350678277932E-4</v>
      </c>
      <c r="L103" s="231">
        <v>0</v>
      </c>
      <c r="M103" s="231">
        <v>0</v>
      </c>
      <c r="N103" s="231">
        <v>0</v>
      </c>
      <c r="O103" s="231">
        <v>0</v>
      </c>
      <c r="P103" s="231">
        <v>8.0375989583840414E-4</v>
      </c>
      <c r="Q103" s="231">
        <v>7.6817960268245691E-4</v>
      </c>
      <c r="R103" s="231">
        <v>3.9810402112292831E-4</v>
      </c>
      <c r="S103" s="231">
        <v>7.7957572230318711E-4</v>
      </c>
      <c r="T103" s="231">
        <v>7.8175614785703704E-4</v>
      </c>
      <c r="U103" s="231">
        <v>4.9116536564526429E-4</v>
      </c>
      <c r="V103" s="231">
        <v>2.8479293148863418E-4</v>
      </c>
      <c r="W103" s="231">
        <v>3.027842872030882E-4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2.2486191829706168E-3</v>
      </c>
      <c r="C105" s="231">
        <v>6.1168022795161307E-4</v>
      </c>
      <c r="D105" s="231">
        <v>7.464659779409554E-4</v>
      </c>
      <c r="E105" s="231">
        <v>9.1801430277926139E-4</v>
      </c>
      <c r="F105" s="231">
        <v>0</v>
      </c>
      <c r="G105" s="231">
        <v>1.8297412595195421E-3</v>
      </c>
      <c r="H105" s="231">
        <v>4.8050879003797469E-3</v>
      </c>
      <c r="I105" s="231">
        <v>0</v>
      </c>
      <c r="J105" s="231">
        <v>0</v>
      </c>
      <c r="K105" s="231">
        <v>8.5282229481135885E-4</v>
      </c>
      <c r="L105" s="231">
        <v>3.2998159886750561E-3</v>
      </c>
      <c r="M105" s="231">
        <v>3.147863328436981E-3</v>
      </c>
      <c r="N105" s="231">
        <v>2.3515234466435159E-3</v>
      </c>
      <c r="O105" s="231">
        <v>2.5515647718316651E-3</v>
      </c>
      <c r="P105" s="231">
        <v>2.532757413559461E-3</v>
      </c>
      <c r="Q105" s="231">
        <v>2.4146809969392219E-3</v>
      </c>
      <c r="R105" s="231">
        <v>1.2495507701488469E-3</v>
      </c>
      <c r="S105" s="231">
        <v>1.5820003946253769E-3</v>
      </c>
      <c r="T105" s="231">
        <v>1.755711773832326E-3</v>
      </c>
      <c r="U105" s="231">
        <v>1.1090105834184751E-3</v>
      </c>
      <c r="V105" s="231">
        <v>6.8321542493772393E-4</v>
      </c>
      <c r="W105" s="231">
        <v>6.2849261370249705E-4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8.3029069660720976E-4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3.9056052504102962E-4</v>
      </c>
      <c r="L106" s="231">
        <v>1.0074955964574259E-3</v>
      </c>
      <c r="M106" s="231">
        <v>9.6127456363721126E-4</v>
      </c>
      <c r="N106" s="231">
        <v>7.1813801061627327E-4</v>
      </c>
      <c r="O106" s="231">
        <v>0</v>
      </c>
      <c r="P106" s="231">
        <v>7.7370745329580703E-4</v>
      </c>
      <c r="Q106" s="231">
        <v>0</v>
      </c>
      <c r="R106" s="231">
        <v>0</v>
      </c>
      <c r="S106" s="231">
        <v>1.3846458339691561E-4</v>
      </c>
      <c r="T106" s="231">
        <v>2.5391680460776981E-4</v>
      </c>
      <c r="U106" s="231">
        <v>3.4243080410245141E-4</v>
      </c>
      <c r="V106" s="231">
        <v>1.501054047993123E-4</v>
      </c>
      <c r="W106" s="231">
        <v>1.7222315666921351E-4</v>
      </c>
      <c r="DA106" s="73" t="s">
        <v>585</v>
      </c>
    </row>
    <row r="107" spans="1:105" ht="12" customHeight="1" x14ac:dyDescent="0.25">
      <c r="A107" s="64" t="s">
        <v>70</v>
      </c>
      <c r="B107" s="231">
        <v>3.9008745156493517E-2</v>
      </c>
      <c r="C107" s="231">
        <v>1.1133111523190549E-2</v>
      </c>
      <c r="D107" s="231">
        <v>1.229448308961918E-2</v>
      </c>
      <c r="E107" s="231">
        <v>1.310622223421308E-2</v>
      </c>
      <c r="F107" s="231">
        <v>1.610874510118851E-2</v>
      </c>
      <c r="G107" s="231">
        <v>2.6509775964596881E-2</v>
      </c>
      <c r="H107" s="231">
        <v>6.4822906575443123E-2</v>
      </c>
      <c r="I107" s="231">
        <v>4.8004096244707091E-2</v>
      </c>
      <c r="J107" s="231">
        <v>0.10213285188395251</v>
      </c>
      <c r="K107" s="231">
        <v>1.011406172404495E-2</v>
      </c>
      <c r="L107" s="231">
        <v>2.8023525308596569E-2</v>
      </c>
      <c r="M107" s="231">
        <v>2.2335689981804921E-2</v>
      </c>
      <c r="N107" s="231">
        <v>1.3076681552154501E-2</v>
      </c>
      <c r="O107" s="231">
        <v>1.3438278269505411E-2</v>
      </c>
      <c r="P107" s="231">
        <v>8.8884804243043614E-3</v>
      </c>
      <c r="Q107" s="231">
        <v>7.0615939830925472E-3</v>
      </c>
      <c r="R107" s="231">
        <v>3.6546266364475611E-3</v>
      </c>
      <c r="S107" s="231">
        <v>3.6482203251120369E-3</v>
      </c>
      <c r="T107" s="231">
        <v>3.9272536286802584E-3</v>
      </c>
      <c r="U107" s="231">
        <v>3.3508810302745082E-3</v>
      </c>
      <c r="V107" s="231">
        <v>1.6744341884236489E-3</v>
      </c>
      <c r="W107" s="231">
        <v>2.2370737991472848E-3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1.5422571078720309E-2</v>
      </c>
      <c r="T108" s="231">
        <v>2.721591680697168E-2</v>
      </c>
      <c r="U108" s="231">
        <v>3.0376534216882009E-2</v>
      </c>
      <c r="V108" s="231">
        <v>3.1545454394794427E-2</v>
      </c>
      <c r="W108" s="231">
        <v>3.9603195638561073E-2</v>
      </c>
      <c r="DA108" s="73" t="s">
        <v>587</v>
      </c>
    </row>
    <row r="109" spans="1:105" ht="12" customHeight="1" x14ac:dyDescent="0.25">
      <c r="A109" s="64" t="s">
        <v>162</v>
      </c>
      <c r="B109" s="231">
        <v>8.8672002837463203E-3</v>
      </c>
      <c r="C109" s="231">
        <v>2.360629675408581E-3</v>
      </c>
      <c r="D109" s="231">
        <v>2.1885602108856822E-3</v>
      </c>
      <c r="E109" s="231">
        <v>3.032512602858038E-3</v>
      </c>
      <c r="F109" s="231">
        <v>5.1594119183738492E-3</v>
      </c>
      <c r="G109" s="231">
        <v>1.161851636989018E-2</v>
      </c>
      <c r="H109" s="231">
        <v>3.2449839462991382E-2</v>
      </c>
      <c r="I109" s="231">
        <v>3.834626519419175E-2</v>
      </c>
      <c r="J109" s="231">
        <v>6.4167080232668497E-2</v>
      </c>
      <c r="K109" s="231">
        <v>6.3902017343500372E-3</v>
      </c>
      <c r="L109" s="231">
        <v>1.9014057106487101E-2</v>
      </c>
      <c r="M109" s="231">
        <v>2.172063279754179E-2</v>
      </c>
      <c r="N109" s="231">
        <v>1.5844935948108891E-2</v>
      </c>
      <c r="O109" s="231">
        <v>1.8189812880607111E-2</v>
      </c>
      <c r="P109" s="231">
        <v>2.1894603979414659E-2</v>
      </c>
      <c r="Q109" s="231">
        <v>2.3793298468377268E-2</v>
      </c>
      <c r="R109" s="231">
        <v>1.2181738165045111E-2</v>
      </c>
      <c r="S109" s="231">
        <v>1.8488484510537209E-2</v>
      </c>
      <c r="T109" s="231">
        <v>1.706855904767382E-2</v>
      </c>
      <c r="U109" s="231">
        <v>1.579156517947895E-2</v>
      </c>
      <c r="V109" s="231">
        <v>1.108081879028696E-2</v>
      </c>
      <c r="W109" s="231">
        <v>1.186877955598422E-2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1.1275104380282809E-3</v>
      </c>
      <c r="C111" s="231">
        <v>1.4354653019907221E-4</v>
      </c>
      <c r="D111" s="231">
        <v>0</v>
      </c>
      <c r="E111" s="231">
        <v>0</v>
      </c>
      <c r="F111" s="231">
        <v>1.646496501169597E-3</v>
      </c>
      <c r="G111" s="231">
        <v>0</v>
      </c>
      <c r="H111" s="231">
        <v>0</v>
      </c>
      <c r="I111" s="231">
        <v>1.087635674407872E-3</v>
      </c>
      <c r="J111" s="231">
        <v>0</v>
      </c>
      <c r="K111" s="231">
        <v>0</v>
      </c>
      <c r="L111" s="231">
        <v>9.1629965527429086E-4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2.5511048634893721E-4</v>
      </c>
      <c r="V111" s="231">
        <v>3.1726294272145667E-5</v>
      </c>
      <c r="W111" s="231">
        <v>1.8418561213847851E-4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9.9845743331864563E-4</v>
      </c>
      <c r="K112" s="231">
        <v>0.3213107391078841</v>
      </c>
      <c r="L112" s="231">
        <v>0.39827063397754819</v>
      </c>
      <c r="M112" s="231">
        <v>0.47926240543032561</v>
      </c>
      <c r="N112" s="231">
        <v>0.62950493170851429</v>
      </c>
      <c r="O112" s="231">
        <v>0.61131979763243083</v>
      </c>
      <c r="P112" s="231">
        <v>0.51447215866824691</v>
      </c>
      <c r="Q112" s="231">
        <v>0.51510488638847218</v>
      </c>
      <c r="R112" s="231">
        <v>0.58575294563697589</v>
      </c>
      <c r="S112" s="231">
        <v>0.64564817269073382</v>
      </c>
      <c r="T112" s="231">
        <v>0.65249073365993004</v>
      </c>
      <c r="U112" s="231">
        <v>0.60150685925006753</v>
      </c>
      <c r="V112" s="231">
        <v>0.42816061803502842</v>
      </c>
      <c r="W112" s="231">
        <v>0.43357293097397859</v>
      </c>
      <c r="DA112" s="73" t="s">
        <v>591</v>
      </c>
    </row>
    <row r="113" spans="1:105" ht="12" customHeight="1" x14ac:dyDescent="0.25">
      <c r="A113" s="61" t="s">
        <v>547</v>
      </c>
      <c r="B113" s="265">
        <v>3.2443697728389967E-2</v>
      </c>
      <c r="C113" s="265">
        <v>8.2339195576004564E-3</v>
      </c>
      <c r="D113" s="265">
        <v>7.6149222283129247E-3</v>
      </c>
      <c r="E113" s="265">
        <v>9.3739731079913978E-3</v>
      </c>
      <c r="F113" s="265">
        <v>1.5754278901815421E-2</v>
      </c>
      <c r="G113" s="265">
        <v>1.827053269343348E-2</v>
      </c>
      <c r="H113" s="265">
        <v>4.8050830393730079E-2</v>
      </c>
      <c r="I113" s="265">
        <v>5.5856694083101517E-2</v>
      </c>
      <c r="J113" s="265">
        <v>4.6901672077065047E-2</v>
      </c>
      <c r="K113" s="265">
        <v>2.7630635379472739E-2</v>
      </c>
      <c r="L113" s="265">
        <v>4.6913982774654257E-2</v>
      </c>
      <c r="M113" s="265">
        <v>4.9359468094191672E-2</v>
      </c>
      <c r="N113" s="265">
        <v>4.8438601774043619E-2</v>
      </c>
      <c r="O113" s="265">
        <v>5.1107675818936181E-2</v>
      </c>
      <c r="P113" s="265">
        <v>4.3787426583250869E-2</v>
      </c>
      <c r="Q113" s="265">
        <v>3.989939243488972E-2</v>
      </c>
      <c r="R113" s="265">
        <v>3.2533429546025873E-2</v>
      </c>
      <c r="S113" s="265">
        <v>4.1808560965941252E-2</v>
      </c>
      <c r="T113" s="265">
        <v>3.9982312184605552E-2</v>
      </c>
      <c r="U113" s="265">
        <v>3.5102380940179929E-2</v>
      </c>
      <c r="V113" s="265">
        <v>2.509444845311308E-2</v>
      </c>
      <c r="W113" s="265">
        <v>2.5849822237702321E-2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160.75991099973851</v>
      </c>
      <c r="C115" s="225">
        <v>159.68312637062559</v>
      </c>
      <c r="D115" s="225">
        <v>124.77424643904681</v>
      </c>
      <c r="E115" s="225">
        <v>137.31413854126839</v>
      </c>
      <c r="F115" s="225">
        <v>157.31231275708689</v>
      </c>
      <c r="G115" s="225">
        <v>154.527058623746</v>
      </c>
      <c r="H115" s="225">
        <v>154.2142441921159</v>
      </c>
      <c r="I115" s="225">
        <v>143.78263489648671</v>
      </c>
      <c r="J115" s="225">
        <v>125.4247539610539</v>
      </c>
      <c r="K115" s="225">
        <v>134.86330842318549</v>
      </c>
      <c r="L115" s="225">
        <v>137.6233415994113</v>
      </c>
      <c r="M115" s="225">
        <v>141.20155043397901</v>
      </c>
      <c r="N115" s="225">
        <v>130.94096026029439</v>
      </c>
      <c r="O115" s="225">
        <v>142.8428022072481</v>
      </c>
      <c r="P115" s="225">
        <v>142.97068455929079</v>
      </c>
      <c r="Q115" s="225">
        <v>131.11383661932689</v>
      </c>
      <c r="R115" s="225">
        <v>127.95162791941149</v>
      </c>
      <c r="S115" s="225">
        <v>159.64851449399401</v>
      </c>
      <c r="T115" s="225">
        <v>174.7262514573323</v>
      </c>
      <c r="U115" s="225">
        <v>174.03709695283339</v>
      </c>
      <c r="V115" s="225">
        <v>178.6681397925089</v>
      </c>
      <c r="W115" s="225">
        <v>180.91087064621831</v>
      </c>
      <c r="DA115" s="89" t="s">
        <v>593</v>
      </c>
    </row>
    <row r="116" spans="1:105" ht="12" customHeight="1" x14ac:dyDescent="0.25">
      <c r="A116" s="55" t="s">
        <v>92</v>
      </c>
      <c r="B116" s="261">
        <v>0.2783627954665574</v>
      </c>
      <c r="C116" s="261">
        <v>0.27649829593047248</v>
      </c>
      <c r="D116" s="261">
        <v>0.21605204820645121</v>
      </c>
      <c r="E116" s="261">
        <v>0.23776541815499649</v>
      </c>
      <c r="F116" s="261">
        <v>0.27239312878474031</v>
      </c>
      <c r="G116" s="261">
        <v>0.26757033980809758</v>
      </c>
      <c r="H116" s="261">
        <v>0.26702868798005042</v>
      </c>
      <c r="I116" s="261">
        <v>0.24896590163813581</v>
      </c>
      <c r="J116" s="261">
        <v>0.21717843034464229</v>
      </c>
      <c r="K116" s="261">
        <v>0.23352169894279839</v>
      </c>
      <c r="L116" s="261">
        <v>0.2383008167324229</v>
      </c>
      <c r="M116" s="261">
        <v>0.2444966413491422</v>
      </c>
      <c r="N116" s="261">
        <v>0.22672998207369829</v>
      </c>
      <c r="O116" s="261">
        <v>0.24733854035761971</v>
      </c>
      <c r="P116" s="261">
        <v>0.24755997422619611</v>
      </c>
      <c r="Q116" s="261">
        <v>0.22702932502724049</v>
      </c>
      <c r="R116" s="261">
        <v>0.2215538227824059</v>
      </c>
      <c r="S116" s="261">
        <v>0.27643836395700627</v>
      </c>
      <c r="T116" s="261">
        <v>0.30254612293947653</v>
      </c>
      <c r="U116" s="261">
        <v>0.30135282186591678</v>
      </c>
      <c r="V116" s="261">
        <v>0.30937167446890113</v>
      </c>
      <c r="W116" s="261">
        <v>0.31325506073128478</v>
      </c>
      <c r="DA116" s="67" t="s">
        <v>594</v>
      </c>
    </row>
    <row r="117" spans="1:105" ht="12" customHeight="1" x14ac:dyDescent="0.25">
      <c r="A117" s="202" t="s">
        <v>93</v>
      </c>
      <c r="B117" s="226">
        <v>0.1389422514577511</v>
      </c>
      <c r="C117" s="226">
        <v>0.13801160351339711</v>
      </c>
      <c r="D117" s="226">
        <v>0.1078404100646754</v>
      </c>
      <c r="E117" s="226">
        <v>0.1186784407085672</v>
      </c>
      <c r="F117" s="226">
        <v>0.1359625467603838</v>
      </c>
      <c r="G117" s="226">
        <v>0.13355529561319929</v>
      </c>
      <c r="H117" s="226">
        <v>0.1332849350415973</v>
      </c>
      <c r="I117" s="226">
        <v>0.1242690599217217</v>
      </c>
      <c r="J117" s="226">
        <v>0.1084026334394613</v>
      </c>
      <c r="K117" s="226">
        <v>0.1165602269547894</v>
      </c>
      <c r="L117" s="226">
        <v>0.11894568002713431</v>
      </c>
      <c r="M117" s="226">
        <v>0.1220382693957727</v>
      </c>
      <c r="N117" s="226">
        <v>0.1131702034012656</v>
      </c>
      <c r="O117" s="226">
        <v>0.1234567773755894</v>
      </c>
      <c r="P117" s="226">
        <v>0.1235673040722244</v>
      </c>
      <c r="Q117" s="226">
        <v>0.11331961770734569</v>
      </c>
      <c r="R117" s="226">
        <v>0.1105865706832843</v>
      </c>
      <c r="S117" s="226">
        <v>0.1379816890152554</v>
      </c>
      <c r="T117" s="226">
        <v>0.15101313888074769</v>
      </c>
      <c r="U117" s="226">
        <v>0.15041751352948829</v>
      </c>
      <c r="V117" s="226">
        <v>0.15442005069649389</v>
      </c>
      <c r="W117" s="226">
        <v>0.1563584075436126</v>
      </c>
      <c r="DA117" s="174" t="s">
        <v>595</v>
      </c>
    </row>
    <row r="118" spans="1:105" ht="12" customHeight="1" x14ac:dyDescent="0.25">
      <c r="A118" s="202" t="s">
        <v>94</v>
      </c>
      <c r="B118" s="226">
        <v>3.5319975425110171</v>
      </c>
      <c r="C118" s="226">
        <v>3.5083398990086692</v>
      </c>
      <c r="D118" s="226">
        <v>2.7413695930185331</v>
      </c>
      <c r="E118" s="226">
        <v>3.0168790021310312</v>
      </c>
      <c r="F118" s="226">
        <v>3.456251615278005</v>
      </c>
      <c r="G118" s="226">
        <v>3.395057809600774</v>
      </c>
      <c r="H118" s="226">
        <v>3.3881850774802609</v>
      </c>
      <c r="I118" s="226">
        <v>3.1589959832134982</v>
      </c>
      <c r="J118" s="226">
        <v>2.7556616572196821</v>
      </c>
      <c r="K118" s="226">
        <v>2.963032704879029</v>
      </c>
      <c r="L118" s="226">
        <v>3.023672390078457</v>
      </c>
      <c r="M118" s="226">
        <v>3.1022879151287892</v>
      </c>
      <c r="N118" s="226">
        <v>2.876856219796367</v>
      </c>
      <c r="O118" s="226">
        <v>3.138347260980606</v>
      </c>
      <c r="P118" s="226">
        <v>3.1411569176314869</v>
      </c>
      <c r="Q118" s="226">
        <v>2.8806544234122868</v>
      </c>
      <c r="R118" s="226">
        <v>2.8111786860374171</v>
      </c>
      <c r="S118" s="226">
        <v>3.5075794540553651</v>
      </c>
      <c r="T118" s="226">
        <v>3.8388469296962788</v>
      </c>
      <c r="U118" s="226">
        <v>3.823705766696301</v>
      </c>
      <c r="V118" s="226">
        <v>3.925452724798328</v>
      </c>
      <c r="W118" s="226">
        <v>3.9747269487921311</v>
      </c>
      <c r="DA118" s="174" t="s">
        <v>596</v>
      </c>
    </row>
    <row r="119" spans="1:105" ht="12" customHeight="1" x14ac:dyDescent="0.25">
      <c r="A119" s="202" t="s">
        <v>95</v>
      </c>
      <c r="B119" s="226">
        <v>9.2787598488852485E-2</v>
      </c>
      <c r="C119" s="226">
        <v>9.2166098643490874E-2</v>
      </c>
      <c r="D119" s="226">
        <v>7.2017349402150446E-2</v>
      </c>
      <c r="E119" s="226">
        <v>7.9255139384998827E-2</v>
      </c>
      <c r="F119" s="226">
        <v>9.0797709594913498E-2</v>
      </c>
      <c r="G119" s="226">
        <v>8.9190113269365878E-2</v>
      </c>
      <c r="H119" s="226">
        <v>8.9009562660016833E-2</v>
      </c>
      <c r="I119" s="226">
        <v>8.2988633879378645E-2</v>
      </c>
      <c r="J119" s="226">
        <v>7.2392810114880815E-2</v>
      </c>
      <c r="K119" s="226">
        <v>7.7840566314266169E-2</v>
      </c>
      <c r="L119" s="226">
        <v>7.9433605577474323E-2</v>
      </c>
      <c r="M119" s="226">
        <v>8.1498880449714095E-2</v>
      </c>
      <c r="N119" s="226">
        <v>7.5576660691232797E-2</v>
      </c>
      <c r="O119" s="226">
        <v>8.2446180119206583E-2</v>
      </c>
      <c r="P119" s="226">
        <v>8.2519991408732049E-2</v>
      </c>
      <c r="Q119" s="226">
        <v>7.5676441675746858E-2</v>
      </c>
      <c r="R119" s="226">
        <v>7.3851274260801972E-2</v>
      </c>
      <c r="S119" s="226">
        <v>9.2146121319002142E-2</v>
      </c>
      <c r="T119" s="226">
        <v>0.1008487076464922</v>
      </c>
      <c r="U119" s="226">
        <v>0.1004509406219723</v>
      </c>
      <c r="V119" s="226">
        <v>0.1031238914896337</v>
      </c>
      <c r="W119" s="226">
        <v>0.104418353577095</v>
      </c>
      <c r="DA119" s="174" t="s">
        <v>597</v>
      </c>
    </row>
    <row r="120" spans="1:105" ht="12" customHeight="1" x14ac:dyDescent="0.25">
      <c r="A120" s="56" t="s">
        <v>96</v>
      </c>
      <c r="B120" s="262">
        <v>0.42708345812168608</v>
      </c>
      <c r="C120" s="262">
        <v>0.43096366446973328</v>
      </c>
      <c r="D120" s="262">
        <v>0.34073983456116103</v>
      </c>
      <c r="E120" s="262">
        <v>0.3770504298365685</v>
      </c>
      <c r="F120" s="262">
        <v>0.41987779688258542</v>
      </c>
      <c r="G120" s="262">
        <v>0.42541285932972001</v>
      </c>
      <c r="H120" s="262">
        <v>0.42337078977900428</v>
      </c>
      <c r="I120" s="262">
        <v>0.38963589957698558</v>
      </c>
      <c r="J120" s="262">
        <v>0.36253845894479908</v>
      </c>
      <c r="K120" s="262">
        <v>0.35442849843915109</v>
      </c>
      <c r="L120" s="262">
        <v>0.3747139128254704</v>
      </c>
      <c r="M120" s="262">
        <v>0.38139197965654148</v>
      </c>
      <c r="N120" s="262">
        <v>0.34329464182406388</v>
      </c>
      <c r="O120" s="262">
        <v>0.37707077427466629</v>
      </c>
      <c r="P120" s="262">
        <v>0.38053246821665587</v>
      </c>
      <c r="Q120" s="262">
        <v>0.34806674998704878</v>
      </c>
      <c r="R120" s="262">
        <v>0.32508171899808341</v>
      </c>
      <c r="S120" s="262">
        <v>0.41199772240554933</v>
      </c>
      <c r="T120" s="262">
        <v>0.44833659327887188</v>
      </c>
      <c r="U120" s="262">
        <v>0.44520683969492197</v>
      </c>
      <c r="V120" s="262">
        <v>0.4549493376097129</v>
      </c>
      <c r="W120" s="262">
        <v>0.46194636150516849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1.044937282351178E-2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3.9324486781497966E-3</v>
      </c>
      <c r="L121" s="228">
        <v>3.8869865316233589E-3</v>
      </c>
      <c r="M121" s="228">
        <v>3.7062372226219519E-3</v>
      </c>
      <c r="N121" s="228">
        <v>3.640855827955672E-3</v>
      </c>
      <c r="O121" s="228">
        <v>0</v>
      </c>
      <c r="P121" s="228">
        <v>3.3708652789450318E-3</v>
      </c>
      <c r="Q121" s="228">
        <v>0</v>
      </c>
      <c r="R121" s="228">
        <v>0</v>
      </c>
      <c r="S121" s="228">
        <v>9.5398510853866012E-4</v>
      </c>
      <c r="T121" s="228">
        <v>2.2022237633462578E-3</v>
      </c>
      <c r="U121" s="228">
        <v>3.450846945794141E-3</v>
      </c>
      <c r="V121" s="228">
        <v>2.185324530577305E-3</v>
      </c>
      <c r="W121" s="228">
        <v>2.4546821481438879E-3</v>
      </c>
      <c r="DA121" s="69" t="s">
        <v>599</v>
      </c>
    </row>
    <row r="122" spans="1:105" ht="12" customHeight="1" x14ac:dyDescent="0.25">
      <c r="A122" s="37" t="s">
        <v>162</v>
      </c>
      <c r="B122" s="228">
        <v>5.2969332780883442E-2</v>
      </c>
      <c r="C122" s="228">
        <v>5.0431676715978292E-2</v>
      </c>
      <c r="D122" s="228">
        <v>3.9022923631210057E-2</v>
      </c>
      <c r="E122" s="228">
        <v>3.8164771577890527E-2</v>
      </c>
      <c r="F122" s="228">
        <v>5.3104889838729068E-2</v>
      </c>
      <c r="G122" s="228">
        <v>7.9102226840063405E-2</v>
      </c>
      <c r="H122" s="228">
        <v>8.1297432647487428E-2</v>
      </c>
      <c r="I122" s="228">
        <v>7.1039378175766527E-2</v>
      </c>
      <c r="J122" s="228">
        <v>6.4901085285768392E-2</v>
      </c>
      <c r="K122" s="228">
        <v>6.434121922771241E-2</v>
      </c>
      <c r="L122" s="228">
        <v>7.335752547634683E-2</v>
      </c>
      <c r="M122" s="228">
        <v>8.3744874584587708E-2</v>
      </c>
      <c r="N122" s="228">
        <v>8.0331533127943541E-2</v>
      </c>
      <c r="O122" s="228">
        <v>8.2489605664253729E-2</v>
      </c>
      <c r="P122" s="228">
        <v>9.5389749751116415E-2</v>
      </c>
      <c r="Q122" s="228">
        <v>0.10823995153726</v>
      </c>
      <c r="R122" s="228">
        <v>0.10928127815018671</v>
      </c>
      <c r="S122" s="228">
        <v>0.1273808685932396</v>
      </c>
      <c r="T122" s="228">
        <v>0.14803583559162301</v>
      </c>
      <c r="U122" s="228">
        <v>0.15913952195904069</v>
      </c>
      <c r="V122" s="228">
        <v>0.1613212072787866</v>
      </c>
      <c r="W122" s="228">
        <v>0.16916471547602049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0.37411412534080268</v>
      </c>
      <c r="C125" s="228">
        <v>0.38053198775375502</v>
      </c>
      <c r="D125" s="228">
        <v>0.3017169109299509</v>
      </c>
      <c r="E125" s="228">
        <v>0.32843628543516618</v>
      </c>
      <c r="F125" s="228">
        <v>0.36677290704385629</v>
      </c>
      <c r="G125" s="228">
        <v>0.34631063248965649</v>
      </c>
      <c r="H125" s="228">
        <v>0.34207335713151688</v>
      </c>
      <c r="I125" s="228">
        <v>0.31859652140121908</v>
      </c>
      <c r="J125" s="228">
        <v>0.29763737365903081</v>
      </c>
      <c r="K125" s="228">
        <v>0.28615483053328888</v>
      </c>
      <c r="L125" s="228">
        <v>0.29746940081750017</v>
      </c>
      <c r="M125" s="228">
        <v>0.29394086784933182</v>
      </c>
      <c r="N125" s="228">
        <v>0.25932225286816468</v>
      </c>
      <c r="O125" s="228">
        <v>0.29458116861041261</v>
      </c>
      <c r="P125" s="228">
        <v>0.28177185318659448</v>
      </c>
      <c r="Q125" s="228">
        <v>0.23982679844978869</v>
      </c>
      <c r="R125" s="228">
        <v>0.21580044084789671</v>
      </c>
      <c r="S125" s="228">
        <v>0.28366286870377111</v>
      </c>
      <c r="T125" s="228">
        <v>0.29809853392390262</v>
      </c>
      <c r="U125" s="228">
        <v>0.28261647079008712</v>
      </c>
      <c r="V125" s="228">
        <v>0.29144280580034898</v>
      </c>
      <c r="W125" s="228">
        <v>0.2903269638810041</v>
      </c>
      <c r="DA125" s="69" t="s">
        <v>603</v>
      </c>
    </row>
    <row r="126" spans="1:105" ht="12" customHeight="1" x14ac:dyDescent="0.25">
      <c r="A126" s="57" t="s">
        <v>604</v>
      </c>
      <c r="B126" s="296">
        <v>102.4203660841667</v>
      </c>
      <c r="C126" s="296">
        <v>101.0999282905896</v>
      </c>
      <c r="D126" s="296">
        <v>78.599903121929998</v>
      </c>
      <c r="E126" s="296">
        <v>86.386723768856399</v>
      </c>
      <c r="F126" s="296">
        <v>100.0564969100332</v>
      </c>
      <c r="G126" s="296">
        <v>97.114767864590576</v>
      </c>
      <c r="H126" s="296">
        <v>97.044067317169464</v>
      </c>
      <c r="I126" s="296">
        <v>90.97668311312303</v>
      </c>
      <c r="J126" s="296">
        <v>77.413668529960901</v>
      </c>
      <c r="K126" s="296">
        <v>76.179125589681874</v>
      </c>
      <c r="L126" s="296">
        <v>80.351015922372312</v>
      </c>
      <c r="M126" s="296">
        <v>81.739147713769995</v>
      </c>
      <c r="N126" s="296">
        <v>73.59016917611973</v>
      </c>
      <c r="O126" s="296">
        <v>80.770774128018189</v>
      </c>
      <c r="P126" s="296">
        <v>81.559462661839802</v>
      </c>
      <c r="Q126" s="296">
        <v>74.616357566703613</v>
      </c>
      <c r="R126" s="296">
        <v>69.738416408188726</v>
      </c>
      <c r="S126" s="296">
        <v>88.341498077823445</v>
      </c>
      <c r="T126" s="296">
        <v>96.200555884200327</v>
      </c>
      <c r="U126" s="296">
        <v>95.461627909725422</v>
      </c>
      <c r="V126" s="296">
        <v>97.480964506073647</v>
      </c>
      <c r="W126" s="296">
        <v>99.005043506007837</v>
      </c>
      <c r="DA126" s="70" t="s">
        <v>605</v>
      </c>
    </row>
    <row r="127" spans="1:105" ht="12" customHeight="1" x14ac:dyDescent="0.25">
      <c r="A127" s="60" t="s">
        <v>606</v>
      </c>
      <c r="B127" s="264">
        <v>70.089288438996689</v>
      </c>
      <c r="C127" s="264">
        <v>65.929446490680846</v>
      </c>
      <c r="D127" s="264">
        <v>50.474363936351601</v>
      </c>
      <c r="E127" s="264">
        <v>51.091664100018583</v>
      </c>
      <c r="F127" s="264">
        <v>64.201316761905559</v>
      </c>
      <c r="G127" s="264">
        <v>58.77496551437622</v>
      </c>
      <c r="H127" s="264">
        <v>58.585960255499309</v>
      </c>
      <c r="I127" s="264">
        <v>53.075012454412203</v>
      </c>
      <c r="J127" s="264">
        <v>28.59437541003085</v>
      </c>
      <c r="K127" s="264">
        <v>29.67560300493977</v>
      </c>
      <c r="L127" s="264">
        <v>32.1189219097772</v>
      </c>
      <c r="M127" s="264">
        <v>31.64693813864589</v>
      </c>
      <c r="N127" s="264">
        <v>28.316239479940059</v>
      </c>
      <c r="O127" s="264">
        <v>27.847256041547329</v>
      </c>
      <c r="P127" s="264">
        <v>28.582329360751618</v>
      </c>
      <c r="Q127" s="264">
        <v>29.27474297960995</v>
      </c>
      <c r="R127" s="264">
        <v>29.352903437994669</v>
      </c>
      <c r="S127" s="264">
        <v>33.072419292841971</v>
      </c>
      <c r="T127" s="264">
        <v>39.346970251167079</v>
      </c>
      <c r="U127" s="264">
        <v>40.969672480544261</v>
      </c>
      <c r="V127" s="264">
        <v>39.902940185369737</v>
      </c>
      <c r="W127" s="264">
        <v>42.322785352124569</v>
      </c>
      <c r="DA127" s="72" t="s">
        <v>607</v>
      </c>
    </row>
    <row r="128" spans="1:105" ht="12" customHeight="1" x14ac:dyDescent="0.25">
      <c r="A128" s="59" t="s">
        <v>30</v>
      </c>
      <c r="B128" s="232">
        <v>44.212839791299359</v>
      </c>
      <c r="C128" s="232">
        <v>38.077935631319313</v>
      </c>
      <c r="D128" s="232">
        <v>25.16108418160734</v>
      </c>
      <c r="E128" s="232">
        <v>26.900246640002141</v>
      </c>
      <c r="F128" s="232">
        <v>42.801067638670617</v>
      </c>
      <c r="G128" s="232">
        <v>28.656961471336469</v>
      </c>
      <c r="H128" s="232">
        <v>29.834203972485309</v>
      </c>
      <c r="I128" s="232">
        <v>34.044189739167471</v>
      </c>
      <c r="J128" s="232">
        <v>1.0053870480793949</v>
      </c>
      <c r="K128" s="232">
        <v>0.63535962807909663</v>
      </c>
      <c r="L128" s="232">
        <v>0</v>
      </c>
      <c r="M128" s="232">
        <v>0</v>
      </c>
      <c r="N128" s="232">
        <v>0</v>
      </c>
      <c r="O128" s="232">
        <v>0</v>
      </c>
      <c r="P128" s="232">
        <v>0.65838782903199566</v>
      </c>
      <c r="Q128" s="232">
        <v>0.66068580957598444</v>
      </c>
      <c r="R128" s="232">
        <v>0.66835368310469168</v>
      </c>
      <c r="S128" s="232">
        <v>1.0465040977463289</v>
      </c>
      <c r="T128" s="232">
        <v>1.293121479286562</v>
      </c>
      <c r="U128" s="232">
        <v>0.95436725720639726</v>
      </c>
      <c r="V128" s="232">
        <v>0.81912887646039911</v>
      </c>
      <c r="W128" s="232">
        <v>0.84255221425695948</v>
      </c>
      <c r="DA128" s="71" t="s">
        <v>608</v>
      </c>
    </row>
    <row r="129" spans="1:105" ht="12" customHeight="1" x14ac:dyDescent="0.25">
      <c r="A129" s="59" t="s">
        <v>33</v>
      </c>
      <c r="B129" s="232">
        <v>1.160833600326632</v>
      </c>
      <c r="C129" s="232">
        <v>1.20777805895141</v>
      </c>
      <c r="D129" s="232">
        <v>1.2407164132176469</v>
      </c>
      <c r="E129" s="232">
        <v>1.2415730850855651</v>
      </c>
      <c r="F129" s="232">
        <v>0</v>
      </c>
      <c r="G129" s="232">
        <v>1.3791508163753079</v>
      </c>
      <c r="H129" s="232">
        <v>1.3534252334643799</v>
      </c>
      <c r="I129" s="232">
        <v>0</v>
      </c>
      <c r="J129" s="232">
        <v>0</v>
      </c>
      <c r="K129" s="232">
        <v>1.3954620579118511</v>
      </c>
      <c r="L129" s="232">
        <v>2.0642078267109132</v>
      </c>
      <c r="M129" s="232">
        <v>2.0682919800882762</v>
      </c>
      <c r="N129" s="232">
        <v>2.0813891544086949</v>
      </c>
      <c r="O129" s="232">
        <v>2.078841216835368</v>
      </c>
      <c r="P129" s="232">
        <v>2.0746701391946072</v>
      </c>
      <c r="Q129" s="232">
        <v>2.076787073959844</v>
      </c>
      <c r="R129" s="232">
        <v>2.09779810085718</v>
      </c>
      <c r="S129" s="232">
        <v>2.1236806743038819</v>
      </c>
      <c r="T129" s="232">
        <v>2.904164696884584</v>
      </c>
      <c r="U129" s="232">
        <v>2.1548819659128209</v>
      </c>
      <c r="V129" s="232">
        <v>1.9650820702759839</v>
      </c>
      <c r="W129" s="232">
        <v>1.74889472703715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1.122930850405639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0.63906912064657406</v>
      </c>
      <c r="L130" s="232">
        <v>0.63024129306653587</v>
      </c>
      <c r="M130" s="232">
        <v>0.63160190363820734</v>
      </c>
      <c r="N130" s="232">
        <v>0.63564097938247932</v>
      </c>
      <c r="O130" s="232">
        <v>0</v>
      </c>
      <c r="P130" s="232">
        <v>0.6337708227529123</v>
      </c>
      <c r="Q130" s="232">
        <v>0</v>
      </c>
      <c r="R130" s="232">
        <v>0</v>
      </c>
      <c r="S130" s="232">
        <v>0.1858751494845238</v>
      </c>
      <c r="T130" s="232">
        <v>0.42000983924486152</v>
      </c>
      <c r="U130" s="232">
        <v>0.66536602568648295</v>
      </c>
      <c r="V130" s="232">
        <v>0.43173709031750013</v>
      </c>
      <c r="W130" s="232">
        <v>0.4792421804260954</v>
      </c>
      <c r="DA130" s="71" t="s">
        <v>610</v>
      </c>
    </row>
    <row r="131" spans="1:105" ht="12" customHeight="1" x14ac:dyDescent="0.25">
      <c r="A131" s="59" t="s">
        <v>70</v>
      </c>
      <c r="B131" s="232">
        <v>20.137986203788479</v>
      </c>
      <c r="C131" s="232">
        <v>21.98260988522966</v>
      </c>
      <c r="D131" s="232">
        <v>20.434912523935399</v>
      </c>
      <c r="E131" s="232">
        <v>17.725576523029041</v>
      </c>
      <c r="F131" s="232">
        <v>16.208793169574712</v>
      </c>
      <c r="G131" s="232">
        <v>19.981502287979559</v>
      </c>
      <c r="H131" s="232">
        <v>18.25834600419595</v>
      </c>
      <c r="I131" s="232">
        <v>10.579659772298641</v>
      </c>
      <c r="J131" s="232">
        <v>16.943735491264551</v>
      </c>
      <c r="K131" s="232">
        <v>16.54950799615899</v>
      </c>
      <c r="L131" s="232">
        <v>17.530183644350089</v>
      </c>
      <c r="M131" s="232">
        <v>14.675582653724479</v>
      </c>
      <c r="N131" s="232">
        <v>11.5744808741585</v>
      </c>
      <c r="O131" s="232">
        <v>10.948593999397779</v>
      </c>
      <c r="P131" s="232">
        <v>7.2808650447119314</v>
      </c>
      <c r="Q131" s="232">
        <v>6.0734428788849044</v>
      </c>
      <c r="R131" s="232">
        <v>6.1355400680266108</v>
      </c>
      <c r="S131" s="232">
        <v>4.8973786772523074</v>
      </c>
      <c r="T131" s="232">
        <v>6.4961638431288034</v>
      </c>
      <c r="U131" s="232">
        <v>6.5109866488381591</v>
      </c>
      <c r="V131" s="232">
        <v>4.8160513967148164</v>
      </c>
      <c r="W131" s="232">
        <v>6.2250637255279244</v>
      </c>
      <c r="DA131" s="71" t="s">
        <v>611</v>
      </c>
    </row>
    <row r="132" spans="1:105" ht="12" customHeight="1" x14ac:dyDescent="0.25">
      <c r="A132" s="59" t="s">
        <v>162</v>
      </c>
      <c r="B132" s="232">
        <v>4.5776288435822119</v>
      </c>
      <c r="C132" s="232">
        <v>4.6611229151804627</v>
      </c>
      <c r="D132" s="232">
        <v>3.6376508175912128</v>
      </c>
      <c r="E132" s="232">
        <v>4.1013370014961907</v>
      </c>
      <c r="F132" s="232">
        <v>5.1914559536602454</v>
      </c>
      <c r="G132" s="232">
        <v>8.7573509386848905</v>
      </c>
      <c r="H132" s="232">
        <v>9.139985045353674</v>
      </c>
      <c r="I132" s="232">
        <v>8.4511629429460911</v>
      </c>
      <c r="J132" s="232">
        <v>10.6452528706869</v>
      </c>
      <c r="K132" s="232">
        <v>10.456204202143249</v>
      </c>
      <c r="L132" s="232">
        <v>11.89428914564966</v>
      </c>
      <c r="M132" s="232">
        <v>14.271461601194931</v>
      </c>
      <c r="N132" s="232">
        <v>14.02472847199039</v>
      </c>
      <c r="O132" s="232">
        <v>14.81982082531419</v>
      </c>
      <c r="P132" s="232">
        <v>17.93463552506017</v>
      </c>
      <c r="Q132" s="232">
        <v>20.46382721718922</v>
      </c>
      <c r="R132" s="232">
        <v>20.451211586006181</v>
      </c>
      <c r="S132" s="232">
        <v>24.818980694054929</v>
      </c>
      <c r="T132" s="232">
        <v>28.233510392622271</v>
      </c>
      <c r="U132" s="232">
        <v>30.6840705829004</v>
      </c>
      <c r="V132" s="232">
        <v>31.87094075160104</v>
      </c>
      <c r="W132" s="232">
        <v>33.027032504876438</v>
      </c>
      <c r="DA132" s="71" t="s">
        <v>612</v>
      </c>
    </row>
    <row r="133" spans="1:105" ht="12" customHeight="1" x14ac:dyDescent="0.25">
      <c r="A133" s="60" t="s">
        <v>613</v>
      </c>
      <c r="B133" s="264">
        <v>32.331077645169977</v>
      </c>
      <c r="C133" s="264">
        <v>35.170481799908771</v>
      </c>
      <c r="D133" s="264">
        <v>28.12553918557839</v>
      </c>
      <c r="E133" s="264">
        <v>35.295059668837823</v>
      </c>
      <c r="F133" s="264">
        <v>35.85518014812763</v>
      </c>
      <c r="G133" s="264">
        <v>38.339802350214363</v>
      </c>
      <c r="H133" s="264">
        <v>38.458107061670162</v>
      </c>
      <c r="I133" s="264">
        <v>37.901670658710827</v>
      </c>
      <c r="J133" s="264">
        <v>48.819293119930052</v>
      </c>
      <c r="K133" s="264">
        <v>46.503522584742107</v>
      </c>
      <c r="L133" s="264">
        <v>48.23209401259512</v>
      </c>
      <c r="M133" s="264">
        <v>50.092209575124123</v>
      </c>
      <c r="N133" s="264">
        <v>45.273929696179657</v>
      </c>
      <c r="O133" s="264">
        <v>52.923518086470857</v>
      </c>
      <c r="P133" s="264">
        <v>52.97713330108818</v>
      </c>
      <c r="Q133" s="264">
        <v>45.341614587093659</v>
      </c>
      <c r="R133" s="264">
        <v>40.38551297019405</v>
      </c>
      <c r="S133" s="264">
        <v>55.269078784981467</v>
      </c>
      <c r="T133" s="264">
        <v>56.853585633033241</v>
      </c>
      <c r="U133" s="264">
        <v>54.491955429181161</v>
      </c>
      <c r="V133" s="264">
        <v>57.578024320703911</v>
      </c>
      <c r="W133" s="264">
        <v>56.682258153883282</v>
      </c>
      <c r="DA133" s="72" t="s">
        <v>614</v>
      </c>
    </row>
    <row r="134" spans="1:105" ht="12" customHeight="1" x14ac:dyDescent="0.25">
      <c r="A134" s="57" t="s">
        <v>615</v>
      </c>
      <c r="B134" s="296">
        <v>47.106682992474397</v>
      </c>
      <c r="C134" s="296">
        <v>47.480718071513159</v>
      </c>
      <c r="D134" s="296">
        <v>37.556971132238452</v>
      </c>
      <c r="E134" s="296">
        <v>41.415783857519678</v>
      </c>
      <c r="F134" s="296">
        <v>46.170897096537828</v>
      </c>
      <c r="G134" s="296">
        <v>46.741003447779647</v>
      </c>
      <c r="H134" s="296">
        <v>46.498649183955173</v>
      </c>
      <c r="I134" s="296">
        <v>42.726788001563577</v>
      </c>
      <c r="J134" s="296">
        <v>39.587872015726511</v>
      </c>
      <c r="K134" s="296">
        <v>38.976758361726311</v>
      </c>
      <c r="L134" s="296">
        <v>41.173049786952227</v>
      </c>
      <c r="M134" s="296">
        <v>41.884349061790083</v>
      </c>
      <c r="N134" s="296">
        <v>37.708691850839223</v>
      </c>
      <c r="O134" s="296">
        <v>41.388140104120538</v>
      </c>
      <c r="P134" s="296">
        <v>41.731513422899297</v>
      </c>
      <c r="Q134" s="296">
        <v>38.173013264831717</v>
      </c>
      <c r="R134" s="296">
        <v>35.671936810653783</v>
      </c>
      <c r="S134" s="296">
        <v>45.169378013939287</v>
      </c>
      <c r="T134" s="296">
        <v>49.173001853479782</v>
      </c>
      <c r="U134" s="296">
        <v>48.826375421095342</v>
      </c>
      <c r="V134" s="296">
        <v>49.874371776428148</v>
      </c>
      <c r="W134" s="296">
        <v>50.65307925406708</v>
      </c>
      <c r="DA134" s="70" t="s">
        <v>616</v>
      </c>
    </row>
    <row r="135" spans="1:105" ht="12" customHeight="1" x14ac:dyDescent="0.25">
      <c r="A135" s="60" t="s">
        <v>617</v>
      </c>
      <c r="B135" s="264">
        <v>20.941512911664319</v>
      </c>
      <c r="C135" s="264">
        <v>20.983305655355391</v>
      </c>
      <c r="D135" s="264">
        <v>17.79025315048376</v>
      </c>
      <c r="E135" s="264">
        <v>16.842592889823159</v>
      </c>
      <c r="F135" s="264">
        <v>17.257205345997761</v>
      </c>
      <c r="G135" s="264">
        <v>20.56369908683903</v>
      </c>
      <c r="H135" s="264">
        <v>19.891690925929961</v>
      </c>
      <c r="I135" s="264">
        <v>14.282282040743651</v>
      </c>
      <c r="J135" s="264">
        <v>14.294122562817879</v>
      </c>
      <c r="K135" s="264">
        <v>14.983295238960389</v>
      </c>
      <c r="L135" s="264">
        <v>16.4582109599224</v>
      </c>
      <c r="M135" s="264">
        <v>16.216359490039341</v>
      </c>
      <c r="N135" s="264">
        <v>14.50966020159826</v>
      </c>
      <c r="O135" s="264">
        <v>14.26934614661663</v>
      </c>
      <c r="P135" s="264">
        <v>14.404114447916401</v>
      </c>
      <c r="Q135" s="264">
        <v>14.76945253772357</v>
      </c>
      <c r="R135" s="264">
        <v>14.81442763952905</v>
      </c>
      <c r="S135" s="264">
        <v>16.571290101924809</v>
      </c>
      <c r="T135" s="264">
        <v>19.71628448208099</v>
      </c>
      <c r="U135" s="264">
        <v>20.673568379133151</v>
      </c>
      <c r="V135" s="264">
        <v>20.165978878463701</v>
      </c>
      <c r="W135" s="264">
        <v>21.404321640175748</v>
      </c>
      <c r="DA135" s="72" t="s">
        <v>618</v>
      </c>
    </row>
    <row r="136" spans="1:105" ht="12" customHeight="1" x14ac:dyDescent="0.25">
      <c r="A136" s="59" t="s">
        <v>33</v>
      </c>
      <c r="B136" s="299">
        <v>0.93944931008518306</v>
      </c>
      <c r="C136" s="299">
        <v>0.90993900843590458</v>
      </c>
      <c r="D136" s="299">
        <v>0.87197942317076693</v>
      </c>
      <c r="E136" s="299">
        <v>0.86441028309400003</v>
      </c>
      <c r="F136" s="299">
        <v>0</v>
      </c>
      <c r="G136" s="299">
        <v>0.94164415220816422</v>
      </c>
      <c r="H136" s="299">
        <v>0.93635728441858745</v>
      </c>
      <c r="I136" s="299">
        <v>0</v>
      </c>
      <c r="J136" s="299">
        <v>0</v>
      </c>
      <c r="K136" s="299">
        <v>0.71998776790970498</v>
      </c>
      <c r="L136" s="299">
        <v>1.0577306415378001</v>
      </c>
      <c r="M136" s="299">
        <v>1.0598234221755229</v>
      </c>
      <c r="N136" s="299">
        <v>1.0665346081409119</v>
      </c>
      <c r="O136" s="299">
        <v>1.0652290072178081</v>
      </c>
      <c r="P136" s="299">
        <v>1.07018509878657</v>
      </c>
      <c r="Q136" s="299">
        <v>1.071955924933637</v>
      </c>
      <c r="R136" s="299">
        <v>1.083429178183011</v>
      </c>
      <c r="S136" s="299">
        <v>1.098864101879909</v>
      </c>
      <c r="T136" s="299">
        <v>1.5046924081146851</v>
      </c>
      <c r="U136" s="299">
        <v>1.113301508575711</v>
      </c>
      <c r="V136" s="299">
        <v>1.0139186071292869</v>
      </c>
      <c r="W136" s="299">
        <v>0.90245165999650145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0.78180896956801316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0.32972730939232009</v>
      </c>
      <c r="L137" s="299">
        <v>0.32294496639956738</v>
      </c>
      <c r="M137" s="299">
        <v>0.32364216339409208</v>
      </c>
      <c r="N137" s="299">
        <v>0.32571184558545152</v>
      </c>
      <c r="O137" s="299">
        <v>0</v>
      </c>
      <c r="P137" s="299">
        <v>0.32692044761350381</v>
      </c>
      <c r="Q137" s="299">
        <v>0</v>
      </c>
      <c r="R137" s="299">
        <v>0</v>
      </c>
      <c r="S137" s="299">
        <v>9.6178079723335294E-2</v>
      </c>
      <c r="T137" s="299">
        <v>0.21761355928717441</v>
      </c>
      <c r="U137" s="299">
        <v>0.34375571927810861</v>
      </c>
      <c r="V137" s="299">
        <v>0.22276233439924059</v>
      </c>
      <c r="W137" s="299">
        <v>0.24729498841738221</v>
      </c>
      <c r="DA137" s="71" t="s">
        <v>620</v>
      </c>
    </row>
    <row r="138" spans="1:105" ht="12" customHeight="1" x14ac:dyDescent="0.25">
      <c r="A138" s="59" t="s">
        <v>70</v>
      </c>
      <c r="B138" s="299">
        <v>16.297441115014909</v>
      </c>
      <c r="C138" s="299">
        <v>16.561680429238471</v>
      </c>
      <c r="D138" s="299">
        <v>14.36172121633768</v>
      </c>
      <c r="E138" s="299">
        <v>12.34093329207434</v>
      </c>
      <c r="F138" s="299">
        <v>13.070804481171059</v>
      </c>
      <c r="G138" s="299">
        <v>13.642789866347551</v>
      </c>
      <c r="H138" s="299">
        <v>12.631902272652461</v>
      </c>
      <c r="I138" s="299">
        <v>7.9398398599992301</v>
      </c>
      <c r="J138" s="299">
        <v>8.7787137609626917</v>
      </c>
      <c r="K138" s="299">
        <v>8.5387082039252444</v>
      </c>
      <c r="L138" s="299">
        <v>8.9827255533464623</v>
      </c>
      <c r="M138" s="299">
        <v>7.5199857564724448</v>
      </c>
      <c r="N138" s="299">
        <v>5.9309353070315716</v>
      </c>
      <c r="O138" s="299">
        <v>5.6102216090191019</v>
      </c>
      <c r="P138" s="299">
        <v>3.7557166943905349</v>
      </c>
      <c r="Q138" s="299">
        <v>3.1348726888756429</v>
      </c>
      <c r="R138" s="299">
        <v>3.1687621086580302</v>
      </c>
      <c r="S138" s="299">
        <v>2.534069122001446</v>
      </c>
      <c r="T138" s="299">
        <v>3.365762426322024</v>
      </c>
      <c r="U138" s="299">
        <v>3.3638460821204408</v>
      </c>
      <c r="V138" s="299">
        <v>2.484926303019162</v>
      </c>
      <c r="W138" s="299">
        <v>3.2122111215944851</v>
      </c>
      <c r="DA138" s="71" t="s">
        <v>621</v>
      </c>
    </row>
    <row r="139" spans="1:105" ht="12" customHeight="1" x14ac:dyDescent="0.25">
      <c r="A139" s="59" t="s">
        <v>162</v>
      </c>
      <c r="B139" s="299">
        <v>3.7046224865642232</v>
      </c>
      <c r="C139" s="299">
        <v>3.5116862176810062</v>
      </c>
      <c r="D139" s="299">
        <v>2.5565525109753091</v>
      </c>
      <c r="E139" s="299">
        <v>2.8554403450868069</v>
      </c>
      <c r="F139" s="299">
        <v>4.1864008648266928</v>
      </c>
      <c r="G139" s="299">
        <v>5.9792650682833202</v>
      </c>
      <c r="H139" s="299">
        <v>6.3234313688589197</v>
      </c>
      <c r="I139" s="299">
        <v>6.342442180744416</v>
      </c>
      <c r="J139" s="299">
        <v>5.5154088018551892</v>
      </c>
      <c r="K139" s="299">
        <v>5.3948719577331206</v>
      </c>
      <c r="L139" s="299">
        <v>6.0948097986385754</v>
      </c>
      <c r="M139" s="299">
        <v>7.3129081479972813</v>
      </c>
      <c r="N139" s="299">
        <v>7.1864784408403262</v>
      </c>
      <c r="O139" s="299">
        <v>7.5938955303797151</v>
      </c>
      <c r="P139" s="299">
        <v>9.2512922071257933</v>
      </c>
      <c r="Q139" s="299">
        <v>10.562623923914289</v>
      </c>
      <c r="R139" s="299">
        <v>10.562236352688011</v>
      </c>
      <c r="S139" s="299">
        <v>12.84217879832012</v>
      </c>
      <c r="T139" s="299">
        <v>14.6282160883571</v>
      </c>
      <c r="U139" s="299">
        <v>15.85266506915889</v>
      </c>
      <c r="V139" s="299">
        <v>16.44437163391601</v>
      </c>
      <c r="W139" s="299">
        <v>17.042363870167389</v>
      </c>
      <c r="DA139" s="71" t="s">
        <v>622</v>
      </c>
    </row>
    <row r="140" spans="1:105" ht="12" customHeight="1" x14ac:dyDescent="0.25">
      <c r="A140" s="60" t="s">
        <v>623</v>
      </c>
      <c r="B140" s="264">
        <v>26.165170080810089</v>
      </c>
      <c r="C140" s="264">
        <v>26.497412416157768</v>
      </c>
      <c r="D140" s="264">
        <v>19.766717981754692</v>
      </c>
      <c r="E140" s="264">
        <v>24.573190967696519</v>
      </c>
      <c r="F140" s="264">
        <v>28.913691750540071</v>
      </c>
      <c r="G140" s="264">
        <v>26.177304360940621</v>
      </c>
      <c r="H140" s="264">
        <v>26.606958258025202</v>
      </c>
      <c r="I140" s="264">
        <v>28.444505960819932</v>
      </c>
      <c r="J140" s="264">
        <v>25.293749452908632</v>
      </c>
      <c r="K140" s="264">
        <v>23.99346312276592</v>
      </c>
      <c r="L140" s="264">
        <v>24.71483882702983</v>
      </c>
      <c r="M140" s="264">
        <v>25.667989571750741</v>
      </c>
      <c r="N140" s="264">
        <v>23.199031649240961</v>
      </c>
      <c r="O140" s="264">
        <v>27.118793957503911</v>
      </c>
      <c r="P140" s="264">
        <v>27.327398974982898</v>
      </c>
      <c r="Q140" s="264">
        <v>23.40356072710815</v>
      </c>
      <c r="R140" s="264">
        <v>20.857509171124729</v>
      </c>
      <c r="S140" s="264">
        <v>28.598087912014488</v>
      </c>
      <c r="T140" s="264">
        <v>29.456717371398799</v>
      </c>
      <c r="U140" s="264">
        <v>28.152807041962191</v>
      </c>
      <c r="V140" s="264">
        <v>29.70839289796444</v>
      </c>
      <c r="W140" s="264">
        <v>29.248757613891321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6.7636882770516094</v>
      </c>
      <c r="C141" s="263">
        <f t="shared" si="2"/>
        <v>6.6565004469570503</v>
      </c>
      <c r="D141" s="263">
        <f t="shared" si="2"/>
        <v>5.1393529496253478</v>
      </c>
      <c r="E141" s="263">
        <f t="shared" si="2"/>
        <v>5.6820024846761665</v>
      </c>
      <c r="F141" s="263">
        <f t="shared" si="2"/>
        <v>6.709635953215213</v>
      </c>
      <c r="G141" s="263">
        <f t="shared" si="2"/>
        <v>6.3605008937546259</v>
      </c>
      <c r="H141" s="263">
        <f t="shared" si="2"/>
        <v>6.3706486380503424</v>
      </c>
      <c r="I141" s="263">
        <f t="shared" si="2"/>
        <v>6.0743083035703362</v>
      </c>
      <c r="J141" s="263">
        <f t="shared" si="2"/>
        <v>4.9070394253029876</v>
      </c>
      <c r="K141" s="263">
        <f t="shared" si="2"/>
        <v>15.962040776247344</v>
      </c>
      <c r="L141" s="263">
        <f t="shared" si="2"/>
        <v>12.264209484845749</v>
      </c>
      <c r="M141" s="263">
        <f t="shared" si="2"/>
        <v>13.646339972438929</v>
      </c>
      <c r="N141" s="263">
        <f t="shared" si="2"/>
        <v>16.006471525548861</v>
      </c>
      <c r="O141" s="263">
        <f t="shared" si="2"/>
        <v>16.715228442001706</v>
      </c>
      <c r="P141" s="263">
        <f t="shared" si="2"/>
        <v>15.704371818996396</v>
      </c>
      <c r="Q141" s="263">
        <f t="shared" si="2"/>
        <v>14.679719229981934</v>
      </c>
      <c r="R141" s="263">
        <f t="shared" si="2"/>
        <v>18.999022627807001</v>
      </c>
      <c r="S141" s="263">
        <f t="shared" si="2"/>
        <v>21.71149505147908</v>
      </c>
      <c r="T141" s="263">
        <f t="shared" si="2"/>
        <v>24.511102227210326</v>
      </c>
      <c r="U141" s="263">
        <f t="shared" si="2"/>
        <v>24.92795973960407</v>
      </c>
      <c r="V141" s="263">
        <f t="shared" si="2"/>
        <v>26.365485830944003</v>
      </c>
      <c r="W141" s="263">
        <f t="shared" si="2"/>
        <v>26.242042753994088</v>
      </c>
      <c r="DA141" s="70"/>
    </row>
    <row r="142" spans="1:105" ht="12" customHeight="1" x14ac:dyDescent="0.25">
      <c r="A142" s="60" t="s">
        <v>626</v>
      </c>
      <c r="B142" s="264">
        <v>0.1652215285931474</v>
      </c>
      <c r="C142" s="264">
        <v>0.15815766227946049</v>
      </c>
      <c r="D142" s="264">
        <v>0.12925641492186421</v>
      </c>
      <c r="E142" s="264">
        <v>0.149786092607055</v>
      </c>
      <c r="F142" s="264">
        <v>0.13623933050988729</v>
      </c>
      <c r="G142" s="264">
        <v>0.22824363431507869</v>
      </c>
      <c r="H142" s="264">
        <v>0.2328587525349323</v>
      </c>
      <c r="I142" s="264">
        <v>0.18224983333732039</v>
      </c>
      <c r="J142" s="264">
        <v>0.16650218907430461</v>
      </c>
      <c r="K142" s="264">
        <v>0.19258084180481561</v>
      </c>
      <c r="L142" s="264">
        <v>0.22331597007260789</v>
      </c>
      <c r="M142" s="264">
        <v>0.2476873178454384</v>
      </c>
      <c r="N142" s="264">
        <v>0.23786051850357051</v>
      </c>
      <c r="O142" s="264">
        <v>0.2342027683458224</v>
      </c>
      <c r="P142" s="264">
        <v>0.27381461313975453</v>
      </c>
      <c r="Q142" s="264">
        <v>0.29661060664379352</v>
      </c>
      <c r="R142" s="264">
        <v>0.2989577907001767</v>
      </c>
      <c r="S142" s="264">
        <v>0.34810802055943568</v>
      </c>
      <c r="T142" s="264">
        <v>0.4107367010189879</v>
      </c>
      <c r="U142" s="264">
        <v>0.43502514386484059</v>
      </c>
      <c r="V142" s="264">
        <v>0.43559596150113411</v>
      </c>
      <c r="W142" s="264">
        <v>0.4545736810842389</v>
      </c>
      <c r="DA142" s="72" t="s">
        <v>627</v>
      </c>
    </row>
    <row r="143" spans="1:105" ht="12" customHeight="1" x14ac:dyDescent="0.25">
      <c r="A143" s="59" t="s">
        <v>33</v>
      </c>
      <c r="B143" s="232">
        <v>3.3422663956237157E-2</v>
      </c>
      <c r="C143" s="232">
        <v>3.254772148961585E-2</v>
      </c>
      <c r="D143" s="232">
        <v>3.2873817800025878E-2</v>
      </c>
      <c r="E143" s="232">
        <v>2.8761978977432431E-2</v>
      </c>
      <c r="F143" s="232">
        <v>0</v>
      </c>
      <c r="G143" s="232">
        <v>3.1054342238037599E-2</v>
      </c>
      <c r="H143" s="232">
        <v>3.0033792936695641E-2</v>
      </c>
      <c r="I143" s="232">
        <v>0</v>
      </c>
      <c r="J143" s="232">
        <v>0</v>
      </c>
      <c r="K143" s="232">
        <v>2.151508695273055E-2</v>
      </c>
      <c r="L143" s="232">
        <v>3.1597699874144763E-2</v>
      </c>
      <c r="M143" s="232">
        <v>3.018554961767499E-2</v>
      </c>
      <c r="N143" s="232">
        <v>2.9571582958100379E-2</v>
      </c>
      <c r="O143" s="232">
        <v>2.8811178466074019E-2</v>
      </c>
      <c r="P143" s="232">
        <v>2.7518911820808581E-2</v>
      </c>
      <c r="Q143" s="232">
        <v>2.732831793848222E-2</v>
      </c>
      <c r="R143" s="232">
        <v>2.7812888205580789E-2</v>
      </c>
      <c r="S143" s="232">
        <v>2.725065081730485E-2</v>
      </c>
      <c r="T143" s="232">
        <v>3.7798939608760677E-2</v>
      </c>
      <c r="U143" s="232">
        <v>2.797931362634715E-2</v>
      </c>
      <c r="V143" s="232">
        <v>2.497921708404106E-2</v>
      </c>
      <c r="W143" s="232">
        <v>2.254992749006144E-2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2.6013541933579749E-2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9.8531003559429141E-3</v>
      </c>
      <c r="L144" s="232">
        <v>9.6473693050279485E-3</v>
      </c>
      <c r="M144" s="232">
        <v>9.2178719370537652E-3</v>
      </c>
      <c r="N144" s="232">
        <v>9.0309445081725656E-3</v>
      </c>
      <c r="O144" s="232">
        <v>0</v>
      </c>
      <c r="P144" s="232">
        <v>8.4064849907702546E-3</v>
      </c>
      <c r="Q144" s="232">
        <v>0</v>
      </c>
      <c r="R144" s="232">
        <v>0</v>
      </c>
      <c r="S144" s="232">
        <v>2.3851131931016049E-3</v>
      </c>
      <c r="T144" s="232">
        <v>5.4666068235498322E-3</v>
      </c>
      <c r="U144" s="232">
        <v>8.6392131928730524E-3</v>
      </c>
      <c r="V144" s="232">
        <v>5.4880427974992744E-3</v>
      </c>
      <c r="W144" s="232">
        <v>6.1792606791694227E-3</v>
      </c>
      <c r="DA144" s="71" t="s">
        <v>629</v>
      </c>
    </row>
    <row r="145" spans="1:105" ht="12" customHeight="1" x14ac:dyDescent="0.25">
      <c r="A145" s="59" t="s">
        <v>162</v>
      </c>
      <c r="B145" s="232">
        <v>0.13179886463691021</v>
      </c>
      <c r="C145" s="232">
        <v>0.12560994078984461</v>
      </c>
      <c r="D145" s="232">
        <v>9.6382597121838373E-2</v>
      </c>
      <c r="E145" s="232">
        <v>9.5010571696042809E-2</v>
      </c>
      <c r="F145" s="232">
        <v>0.13623933050988729</v>
      </c>
      <c r="G145" s="232">
        <v>0.19718929207704111</v>
      </c>
      <c r="H145" s="232">
        <v>0.20282495959823671</v>
      </c>
      <c r="I145" s="232">
        <v>0.18224983333732039</v>
      </c>
      <c r="J145" s="232">
        <v>0.16650218907430461</v>
      </c>
      <c r="K145" s="232">
        <v>0.16121265449614211</v>
      </c>
      <c r="L145" s="232">
        <v>0.18207090089343519</v>
      </c>
      <c r="M145" s="232">
        <v>0.20828389629070959</v>
      </c>
      <c r="N145" s="232">
        <v>0.1992579910372976</v>
      </c>
      <c r="O145" s="232">
        <v>0.2053915898797484</v>
      </c>
      <c r="P145" s="232">
        <v>0.23788921632817561</v>
      </c>
      <c r="Q145" s="232">
        <v>0.26928228870531118</v>
      </c>
      <c r="R145" s="232">
        <v>0.27114490249459589</v>
      </c>
      <c r="S145" s="232">
        <v>0.31847225654902922</v>
      </c>
      <c r="T145" s="232">
        <v>0.3674711545866774</v>
      </c>
      <c r="U145" s="232">
        <v>0.39840661704562041</v>
      </c>
      <c r="V145" s="232">
        <v>0.4051287016195938</v>
      </c>
      <c r="W145" s="232">
        <v>0.42584449291500798</v>
      </c>
      <c r="DA145" s="71" t="s">
        <v>630</v>
      </c>
    </row>
    <row r="146" spans="1:105" ht="12" customHeight="1" x14ac:dyDescent="0.25">
      <c r="A146" s="60" t="s">
        <v>631</v>
      </c>
      <c r="B146" s="264">
        <v>5.6675919502328806</v>
      </c>
      <c r="C146" s="264">
        <v>5.5505535465845606</v>
      </c>
      <c r="D146" s="264">
        <v>4.26488687932674</v>
      </c>
      <c r="E146" s="264">
        <v>4.7145796565463094</v>
      </c>
      <c r="F146" s="264">
        <v>5.6324494621600811</v>
      </c>
      <c r="G146" s="264">
        <v>5.2689598380223153</v>
      </c>
      <c r="H146" s="264">
        <v>5.2843679190349304</v>
      </c>
      <c r="I146" s="264">
        <v>5.0747066800250673</v>
      </c>
      <c r="J146" s="264">
        <v>3.9769556405381352</v>
      </c>
      <c r="K146" s="264">
        <v>15.052473523850921</v>
      </c>
      <c r="L146" s="264">
        <v>11.3025845077097</v>
      </c>
      <c r="M146" s="264">
        <v>12.66758523657626</v>
      </c>
      <c r="N146" s="264">
        <v>15.12537628805295</v>
      </c>
      <c r="O146" s="264">
        <v>15.747545448089159</v>
      </c>
      <c r="P146" s="264">
        <v>14.727856071690891</v>
      </c>
      <c r="Q146" s="264">
        <v>13.786461006056131</v>
      </c>
      <c r="R146" s="264">
        <v>18.16462829680961</v>
      </c>
      <c r="S146" s="264">
        <v>20.654185131977219</v>
      </c>
      <c r="T146" s="264">
        <v>23.36039191099319</v>
      </c>
      <c r="U146" s="264">
        <v>23.785402798089169</v>
      </c>
      <c r="V146" s="264">
        <v>25.19798457625831</v>
      </c>
      <c r="W146" s="264">
        <v>25.056618443890908</v>
      </c>
      <c r="DA146" s="72" t="s">
        <v>632</v>
      </c>
    </row>
    <row r="147" spans="1:105" ht="12" customHeight="1" x14ac:dyDescent="0.25">
      <c r="A147" s="64" t="s">
        <v>30</v>
      </c>
      <c r="B147" s="231">
        <v>3.5457127642470341</v>
      </c>
      <c r="C147" s="231">
        <v>3.1920317001581582</v>
      </c>
      <c r="D147" s="231">
        <v>2.126013473514794</v>
      </c>
      <c r="E147" s="231">
        <v>2.4822709888008161</v>
      </c>
      <c r="F147" s="231">
        <v>3.660522738370497</v>
      </c>
      <c r="G147" s="231">
        <v>2.5689913681921661</v>
      </c>
      <c r="H147" s="231">
        <v>2.6910015586430061</v>
      </c>
      <c r="I147" s="231">
        <v>3.240461279229689</v>
      </c>
      <c r="J147" s="231">
        <v>0.13902563015455069</v>
      </c>
      <c r="K147" s="231">
        <v>1.721854445414938E-2</v>
      </c>
      <c r="L147" s="231">
        <v>0</v>
      </c>
      <c r="M147" s="231">
        <v>0</v>
      </c>
      <c r="N147" s="231">
        <v>0</v>
      </c>
      <c r="O147" s="231">
        <v>0</v>
      </c>
      <c r="P147" s="231">
        <v>2.154787797049524E-2</v>
      </c>
      <c r="Q147" s="231">
        <v>1.928547772002856E-2</v>
      </c>
      <c r="R147" s="231">
        <v>1.1987679774247891E-2</v>
      </c>
      <c r="S147" s="231">
        <v>2.3481588788179221E-2</v>
      </c>
      <c r="T147" s="231">
        <v>2.5959189334879621E-2</v>
      </c>
      <c r="U147" s="231">
        <v>1.7884483709520831E-2</v>
      </c>
      <c r="V147" s="231">
        <v>1.515210877270376E-2</v>
      </c>
      <c r="W147" s="231">
        <v>1.552849243179198E-2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9.3094732961599064E-2</v>
      </c>
      <c r="C149" s="231">
        <v>0.10124671379919579</v>
      </c>
      <c r="D149" s="231">
        <v>0.10483569755073879</v>
      </c>
      <c r="E149" s="231">
        <v>0.1145684978590806</v>
      </c>
      <c r="F149" s="231">
        <v>0</v>
      </c>
      <c r="G149" s="231">
        <v>0.1236358064775006</v>
      </c>
      <c r="H149" s="231">
        <v>0.1220769763496399</v>
      </c>
      <c r="I149" s="231">
        <v>0</v>
      </c>
      <c r="J149" s="231">
        <v>0</v>
      </c>
      <c r="K149" s="231">
        <v>3.7817677448090448E-2</v>
      </c>
      <c r="L149" s="231">
        <v>8.2783161553393422E-2</v>
      </c>
      <c r="M149" s="231">
        <v>7.5604323527296624E-2</v>
      </c>
      <c r="N149" s="231">
        <v>5.3768527176974362E-2</v>
      </c>
      <c r="O149" s="231">
        <v>6.2247740082366582E-2</v>
      </c>
      <c r="P149" s="231">
        <v>6.790031196980599E-2</v>
      </c>
      <c r="Q149" s="231">
        <v>6.0621599955053312E-2</v>
      </c>
      <c r="R149" s="231">
        <v>3.7626383305442303E-2</v>
      </c>
      <c r="S149" s="231">
        <v>4.7651410461552433E-2</v>
      </c>
      <c r="T149" s="231">
        <v>5.830060240565646E-2</v>
      </c>
      <c r="U149" s="231">
        <v>4.0381678147800713E-2</v>
      </c>
      <c r="V149" s="231">
        <v>3.6349759032760803E-2</v>
      </c>
      <c r="W149" s="231">
        <v>3.2232659380935169E-2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0.10362056191136571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1.731907344568847E-2</v>
      </c>
      <c r="L150" s="231">
        <v>2.5275248987249081E-2</v>
      </c>
      <c r="M150" s="231">
        <v>2.3087569416133099E-2</v>
      </c>
      <c r="N150" s="231">
        <v>1.6420513771935631E-2</v>
      </c>
      <c r="O150" s="231">
        <v>0</v>
      </c>
      <c r="P150" s="231">
        <v>2.0742206565420071E-2</v>
      </c>
      <c r="Q150" s="231">
        <v>0</v>
      </c>
      <c r="R150" s="231">
        <v>0</v>
      </c>
      <c r="S150" s="231">
        <v>4.1706896662290112E-3</v>
      </c>
      <c r="T150" s="231">
        <v>8.4316246494375371E-3</v>
      </c>
      <c r="U150" s="231">
        <v>1.246870924940483E-2</v>
      </c>
      <c r="V150" s="231">
        <v>7.9862003912856156E-3</v>
      </c>
      <c r="W150" s="231">
        <v>8.8325784987759778E-3</v>
      </c>
      <c r="DA150" s="73" t="s">
        <v>636</v>
      </c>
    </row>
    <row r="151" spans="1:105" ht="12" customHeight="1" x14ac:dyDescent="0.25">
      <c r="A151" s="64" t="s">
        <v>70</v>
      </c>
      <c r="B151" s="231">
        <v>1.614994989375349</v>
      </c>
      <c r="C151" s="231">
        <v>1.84277814546618</v>
      </c>
      <c r="D151" s="231">
        <v>1.726670402690395</v>
      </c>
      <c r="E151" s="231">
        <v>1.6356610016152759</v>
      </c>
      <c r="F151" s="231">
        <v>1.386242428802541</v>
      </c>
      <c r="G151" s="231">
        <v>1.791268308493752</v>
      </c>
      <c r="H151" s="231">
        <v>1.64687610237055</v>
      </c>
      <c r="I151" s="231">
        <v>1.007014063257776</v>
      </c>
      <c r="J151" s="231">
        <v>2.3429916949348439</v>
      </c>
      <c r="K151" s="231">
        <v>0.44849944272929088</v>
      </c>
      <c r="L151" s="231">
        <v>0.70303193598641767</v>
      </c>
      <c r="M151" s="231">
        <v>0.53645109567963989</v>
      </c>
      <c r="N151" s="231">
        <v>0.29900357082352669</v>
      </c>
      <c r="O151" s="231">
        <v>0.32783900377892289</v>
      </c>
      <c r="P151" s="231">
        <v>0.23828993274945981</v>
      </c>
      <c r="Q151" s="231">
        <v>0.17728433943476421</v>
      </c>
      <c r="R151" s="231">
        <v>0.11004785555442061</v>
      </c>
      <c r="S151" s="231">
        <v>0.1098879903928585</v>
      </c>
      <c r="T151" s="231">
        <v>0.13040936204015319</v>
      </c>
      <c r="U151" s="231">
        <v>0.1220134427022473</v>
      </c>
      <c r="V151" s="231">
        <v>8.9086512165564749E-2</v>
      </c>
      <c r="W151" s="231">
        <v>0.1147298093976669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0.46454303509740719</v>
      </c>
      <c r="T152" s="231">
        <v>0.90373851136468641</v>
      </c>
      <c r="U152" s="231">
        <v>1.106080903403712</v>
      </c>
      <c r="V152" s="231">
        <v>1.6783427656573231</v>
      </c>
      <c r="W152" s="231">
        <v>2.031076082015066</v>
      </c>
      <c r="DA152" s="73" t="s">
        <v>638</v>
      </c>
    </row>
    <row r="153" spans="1:105" ht="12" customHeight="1" x14ac:dyDescent="0.25">
      <c r="A153" s="64" t="s">
        <v>162</v>
      </c>
      <c r="B153" s="231">
        <v>0.36710957941835098</v>
      </c>
      <c r="C153" s="231">
        <v>0.39073683635706408</v>
      </c>
      <c r="D153" s="231">
        <v>0.30736730557081182</v>
      </c>
      <c r="E153" s="231">
        <v>0.37845860635977108</v>
      </c>
      <c r="F153" s="231">
        <v>0.44399459200528629</v>
      </c>
      <c r="G153" s="231">
        <v>0.78506435485889725</v>
      </c>
      <c r="H153" s="231">
        <v>0.82441328167173367</v>
      </c>
      <c r="I153" s="231">
        <v>0.80441527587806583</v>
      </c>
      <c r="J153" s="231">
        <v>1.4720330755493429</v>
      </c>
      <c r="K153" s="231">
        <v>0.28336804688171618</v>
      </c>
      <c r="L153" s="231">
        <v>0.47700955648250581</v>
      </c>
      <c r="M153" s="231">
        <v>0.52167885892884447</v>
      </c>
      <c r="N153" s="231">
        <v>0.3623008183734539</v>
      </c>
      <c r="O153" s="231">
        <v>0.44375700622567432</v>
      </c>
      <c r="P153" s="231">
        <v>0.58696913991787225</v>
      </c>
      <c r="Q153" s="231">
        <v>0.59734094200827248</v>
      </c>
      <c r="R153" s="231">
        <v>0.36681562724331979</v>
      </c>
      <c r="S153" s="231">
        <v>0.55689136817964358</v>
      </c>
      <c r="T153" s="231">
        <v>0.56678282250383538</v>
      </c>
      <c r="U153" s="231">
        <v>0.57500795038590635</v>
      </c>
      <c r="V153" s="231">
        <v>0.58954332441972224</v>
      </c>
      <c r="W153" s="231">
        <v>0.60869820958076659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4.6679884230548273E-2</v>
      </c>
      <c r="C155" s="231">
        <v>2.376015080396349E-2</v>
      </c>
      <c r="D155" s="231">
        <v>0</v>
      </c>
      <c r="E155" s="231">
        <v>0</v>
      </c>
      <c r="F155" s="231">
        <v>0.14168970298175679</v>
      </c>
      <c r="G155" s="231">
        <v>0</v>
      </c>
      <c r="H155" s="231">
        <v>0</v>
      </c>
      <c r="I155" s="231">
        <v>2.2816061659536931E-2</v>
      </c>
      <c r="J155" s="231">
        <v>0</v>
      </c>
      <c r="K155" s="231">
        <v>0</v>
      </c>
      <c r="L155" s="231">
        <v>2.2987397677392111E-2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9.2891715425446053E-3</v>
      </c>
      <c r="V155" s="231">
        <v>1.687964161377173E-3</v>
      </c>
      <c r="W155" s="231">
        <v>9.4460809395269223E-3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2.2905239899397339E-2</v>
      </c>
      <c r="K156" s="231">
        <v>14.24825073889199</v>
      </c>
      <c r="L156" s="231">
        <v>9.9914972070227392</v>
      </c>
      <c r="M156" s="231">
        <v>11.510763389024349</v>
      </c>
      <c r="N156" s="231">
        <v>14.393882857907061</v>
      </c>
      <c r="O156" s="231">
        <v>14.9137016980022</v>
      </c>
      <c r="P156" s="231">
        <v>13.792406602517829</v>
      </c>
      <c r="Q156" s="231">
        <v>12.93192864693801</v>
      </c>
      <c r="R156" s="231">
        <v>17.63815075093218</v>
      </c>
      <c r="S156" s="231">
        <v>19.447559049391351</v>
      </c>
      <c r="T156" s="231">
        <v>21.666769798694538</v>
      </c>
      <c r="U156" s="231">
        <v>21.90227645894803</v>
      </c>
      <c r="V156" s="231">
        <v>22.779835941657581</v>
      </c>
      <c r="W156" s="231">
        <v>22.236074531646381</v>
      </c>
      <c r="DA156" s="73" t="s">
        <v>642</v>
      </c>
    </row>
    <row r="157" spans="1:105" ht="12" customHeight="1" x14ac:dyDescent="0.25">
      <c r="A157" s="61" t="s">
        <v>643</v>
      </c>
      <c r="B157" s="265">
        <v>0.93087479822558128</v>
      </c>
      <c r="C157" s="265">
        <v>0.94778923809302873</v>
      </c>
      <c r="D157" s="265">
        <v>0.74520965537674411</v>
      </c>
      <c r="E157" s="265">
        <v>0.81763673552280236</v>
      </c>
      <c r="F157" s="265">
        <v>0.94094716054524452</v>
      </c>
      <c r="G157" s="265">
        <v>0.8632974214172322</v>
      </c>
      <c r="H157" s="265">
        <v>0.85342196648047952</v>
      </c>
      <c r="I157" s="265">
        <v>0.81735179020794801</v>
      </c>
      <c r="J157" s="265">
        <v>0.76358159569054807</v>
      </c>
      <c r="K157" s="265">
        <v>0.71698641059160695</v>
      </c>
      <c r="L157" s="265">
        <v>0.73830900706343994</v>
      </c>
      <c r="M157" s="265">
        <v>0.73106741801723152</v>
      </c>
      <c r="N157" s="265">
        <v>0.64323471899233986</v>
      </c>
      <c r="O157" s="265">
        <v>0.7334802255667231</v>
      </c>
      <c r="P157" s="265">
        <v>0.70270113416575131</v>
      </c>
      <c r="Q157" s="265">
        <v>0.59664761728201021</v>
      </c>
      <c r="R157" s="265">
        <v>0.53543654029721643</v>
      </c>
      <c r="S157" s="265">
        <v>0.70920189894242447</v>
      </c>
      <c r="T157" s="265">
        <v>0.73997361519815052</v>
      </c>
      <c r="U157" s="265">
        <v>0.70753179765005847</v>
      </c>
      <c r="V157" s="265">
        <v>0.73190529318455622</v>
      </c>
      <c r="W157" s="265">
        <v>0.73085062901894249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0.99999999999999989</v>
      </c>
      <c r="C187" s="234">
        <f t="shared" si="25"/>
        <v>0.99999999999999989</v>
      </c>
      <c r="D187" s="234">
        <f t="shared" si="25"/>
        <v>1</v>
      </c>
      <c r="E187" s="234">
        <f t="shared" si="25"/>
        <v>1</v>
      </c>
      <c r="F187" s="234">
        <f t="shared" si="25"/>
        <v>1</v>
      </c>
      <c r="G187" s="234">
        <f t="shared" si="25"/>
        <v>1.0000000000000002</v>
      </c>
      <c r="H187" s="234">
        <f t="shared" si="25"/>
        <v>1</v>
      </c>
      <c r="I187" s="234">
        <f t="shared" si="25"/>
        <v>1</v>
      </c>
      <c r="J187" s="234">
        <f t="shared" si="25"/>
        <v>1</v>
      </c>
      <c r="K187" s="234">
        <f t="shared" si="25"/>
        <v>0.99999999999999978</v>
      </c>
      <c r="L187" s="234">
        <f t="shared" si="25"/>
        <v>0.99999999999999989</v>
      </c>
      <c r="M187" s="234">
        <f t="shared" si="25"/>
        <v>1</v>
      </c>
      <c r="N187" s="234">
        <f t="shared" si="25"/>
        <v>1</v>
      </c>
      <c r="O187" s="234">
        <f t="shared" si="25"/>
        <v>0.99999999999999978</v>
      </c>
      <c r="P187" s="234">
        <f t="shared" si="25"/>
        <v>0.99999999999999978</v>
      </c>
      <c r="Q187" s="234">
        <f t="shared" si="25"/>
        <v>1.0000000000000002</v>
      </c>
      <c r="R187" s="234">
        <f t="shared" si="25"/>
        <v>1.0000000000000002</v>
      </c>
      <c r="S187" s="234">
        <f t="shared" si="25"/>
        <v>1</v>
      </c>
      <c r="T187" s="234">
        <f t="shared" si="25"/>
        <v>1</v>
      </c>
      <c r="U187" s="234">
        <f t="shared" si="25"/>
        <v>1</v>
      </c>
      <c r="V187" s="234">
        <f t="shared" si="25"/>
        <v>1.0000000000000004</v>
      </c>
      <c r="W187" s="234">
        <f t="shared" si="25"/>
        <v>0.99999999999999989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2.0889299345676106E-3</v>
      </c>
      <c r="C188" s="301">
        <f t="shared" si="26"/>
        <v>2.0889299345728126E-3</v>
      </c>
      <c r="D188" s="301">
        <f t="shared" si="26"/>
        <v>2.0889299345919982E-3</v>
      </c>
      <c r="E188" s="301">
        <f t="shared" si="26"/>
        <v>2.0889299345842644E-3</v>
      </c>
      <c r="F188" s="301">
        <f t="shared" si="26"/>
        <v>2.0889299345662644E-3</v>
      </c>
      <c r="G188" s="301">
        <f t="shared" si="26"/>
        <v>2.0889299345746952E-3</v>
      </c>
      <c r="H188" s="301">
        <f t="shared" si="26"/>
        <v>2.0889299345865208E-3</v>
      </c>
      <c r="I188" s="301">
        <f t="shared" si="26"/>
        <v>2.088929934580788E-3</v>
      </c>
      <c r="J188" s="301">
        <f t="shared" si="26"/>
        <v>2.0889299345435495E-3</v>
      </c>
      <c r="K188" s="301">
        <f t="shared" si="26"/>
        <v>2.0889299345390323E-3</v>
      </c>
      <c r="L188" s="301">
        <f t="shared" si="26"/>
        <v>2.0889299345407931E-3</v>
      </c>
      <c r="M188" s="301">
        <f t="shared" si="26"/>
        <v>2.0889299345396833E-3</v>
      </c>
      <c r="N188" s="301">
        <f t="shared" si="26"/>
        <v>2.0889299345457934E-3</v>
      </c>
      <c r="O188" s="301">
        <f t="shared" si="26"/>
        <v>2.0889299345480368E-3</v>
      </c>
      <c r="P188" s="301">
        <f t="shared" si="26"/>
        <v>2.0889299345453125E-3</v>
      </c>
      <c r="Q188" s="301">
        <f t="shared" si="26"/>
        <v>2.0889299345443692E-3</v>
      </c>
      <c r="R188" s="301">
        <f t="shared" si="26"/>
        <v>2.088929934542572E-3</v>
      </c>
      <c r="S188" s="301">
        <f t="shared" si="26"/>
        <v>2.0889299345471101E-3</v>
      </c>
      <c r="T188" s="301">
        <f t="shared" si="26"/>
        <v>2.0889299345459205E-3</v>
      </c>
      <c r="U188" s="301">
        <f t="shared" si="26"/>
        <v>2.0889299345450063E-3</v>
      </c>
      <c r="V188" s="301">
        <f t="shared" si="26"/>
        <v>2.0889299345432512E-3</v>
      </c>
      <c r="W188" s="301">
        <f t="shared" si="26"/>
        <v>2.0889299345444581E-3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1.0865962103182914E-3</v>
      </c>
      <c r="C189" s="235">
        <f t="shared" si="27"/>
        <v>1.0865962103209976E-3</v>
      </c>
      <c r="D189" s="235">
        <f t="shared" si="27"/>
        <v>1.0865962103309772E-3</v>
      </c>
      <c r="E189" s="235">
        <f t="shared" si="27"/>
        <v>1.0865962103269538E-3</v>
      </c>
      <c r="F189" s="235">
        <f t="shared" si="27"/>
        <v>1.0865962103175915E-3</v>
      </c>
      <c r="G189" s="235">
        <f t="shared" si="27"/>
        <v>1.0865962103219764E-3</v>
      </c>
      <c r="H189" s="235">
        <f t="shared" si="27"/>
        <v>1.0865962103281282E-3</v>
      </c>
      <c r="I189" s="235">
        <f t="shared" si="27"/>
        <v>1.086596210325146E-3</v>
      </c>
      <c r="J189" s="235">
        <f t="shared" si="27"/>
        <v>1.0865962103057758E-3</v>
      </c>
      <c r="K189" s="235">
        <f t="shared" si="27"/>
        <v>1.0865962103034262E-3</v>
      </c>
      <c r="L189" s="235">
        <f t="shared" si="27"/>
        <v>1.0865962103043419E-3</v>
      </c>
      <c r="M189" s="235">
        <f t="shared" si="27"/>
        <v>1.0865962103037646E-3</v>
      </c>
      <c r="N189" s="235">
        <f t="shared" si="27"/>
        <v>1.0865962103069431E-3</v>
      </c>
      <c r="O189" s="235">
        <f t="shared" si="27"/>
        <v>1.0865962103081099E-3</v>
      </c>
      <c r="P189" s="235">
        <f t="shared" si="27"/>
        <v>1.0865962103066924E-3</v>
      </c>
      <c r="Q189" s="235">
        <f t="shared" si="27"/>
        <v>1.0865962103062021E-3</v>
      </c>
      <c r="R189" s="235">
        <f t="shared" si="27"/>
        <v>1.0865962103052673E-3</v>
      </c>
      <c r="S189" s="235">
        <f t="shared" si="27"/>
        <v>1.0865962103076281E-3</v>
      </c>
      <c r="T189" s="235">
        <f t="shared" si="27"/>
        <v>1.0865962103070088E-3</v>
      </c>
      <c r="U189" s="235">
        <f t="shared" si="27"/>
        <v>1.0865962103065337E-3</v>
      </c>
      <c r="V189" s="235">
        <f t="shared" si="27"/>
        <v>1.0865962103056208E-3</v>
      </c>
      <c r="W189" s="235">
        <f t="shared" si="27"/>
        <v>1.0865962103062483E-3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2.5433838369708677E-2</v>
      </c>
      <c r="C190" s="235">
        <f t="shared" si="28"/>
        <v>2.5433838369772008E-2</v>
      </c>
      <c r="D190" s="235">
        <f t="shared" si="28"/>
        <v>2.5433838370005617E-2</v>
      </c>
      <c r="E190" s="235">
        <f t="shared" si="28"/>
        <v>2.5433838369911435E-2</v>
      </c>
      <c r="F190" s="235">
        <f t="shared" si="28"/>
        <v>2.5433838369692284E-2</v>
      </c>
      <c r="G190" s="235">
        <f t="shared" si="28"/>
        <v>2.5433838369794917E-2</v>
      </c>
      <c r="H190" s="235">
        <f t="shared" si="28"/>
        <v>2.543383836993892E-2</v>
      </c>
      <c r="I190" s="235">
        <f t="shared" si="28"/>
        <v>2.5433838369869111E-2</v>
      </c>
      <c r="J190" s="235">
        <f t="shared" si="28"/>
        <v>2.5433838369415721E-2</v>
      </c>
      <c r="K190" s="235">
        <f t="shared" si="28"/>
        <v>2.5433838369360712E-2</v>
      </c>
      <c r="L190" s="235">
        <f t="shared" si="28"/>
        <v>2.5433838369382164E-2</v>
      </c>
      <c r="M190" s="235">
        <f t="shared" si="28"/>
        <v>2.5433838369368651E-2</v>
      </c>
      <c r="N190" s="235">
        <f t="shared" si="28"/>
        <v>2.5433838369443039E-2</v>
      </c>
      <c r="O190" s="235">
        <f t="shared" si="28"/>
        <v>2.5433838369470354E-2</v>
      </c>
      <c r="P190" s="235">
        <f t="shared" si="28"/>
        <v>2.5433838369437179E-2</v>
      </c>
      <c r="Q190" s="235">
        <f t="shared" si="28"/>
        <v>2.5433838369425702E-2</v>
      </c>
      <c r="R190" s="235">
        <f t="shared" si="28"/>
        <v>2.5433838369403824E-2</v>
      </c>
      <c r="S190" s="235">
        <f t="shared" si="28"/>
        <v>2.5433838369459071E-2</v>
      </c>
      <c r="T190" s="235">
        <f t="shared" si="28"/>
        <v>2.5433838369444583E-2</v>
      </c>
      <c r="U190" s="235">
        <f t="shared" si="28"/>
        <v>2.5433838369433442E-2</v>
      </c>
      <c r="V190" s="235">
        <f t="shared" si="28"/>
        <v>2.5433838369412091E-2</v>
      </c>
      <c r="W190" s="235">
        <f t="shared" si="28"/>
        <v>2.5433838369426767E-2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6.9630997818920324E-4</v>
      </c>
      <c r="C191" s="235">
        <f t="shared" si="29"/>
        <v>6.9630997819093764E-4</v>
      </c>
      <c r="D191" s="235">
        <f t="shared" si="29"/>
        <v>6.963099781973328E-4</v>
      </c>
      <c r="E191" s="235">
        <f t="shared" si="29"/>
        <v>6.9630997819475479E-4</v>
      </c>
      <c r="F191" s="235">
        <f t="shared" si="29"/>
        <v>6.9630997818875492E-4</v>
      </c>
      <c r="G191" s="235">
        <f t="shared" si="29"/>
        <v>6.9630997819156485E-4</v>
      </c>
      <c r="H191" s="235">
        <f t="shared" si="29"/>
        <v>6.963099781955069E-4</v>
      </c>
      <c r="I191" s="235">
        <f t="shared" si="29"/>
        <v>6.9630997819359621E-4</v>
      </c>
      <c r="J191" s="235">
        <f t="shared" si="29"/>
        <v>6.963099781811834E-4</v>
      </c>
      <c r="K191" s="235">
        <f t="shared" si="29"/>
        <v>6.9630997817967722E-4</v>
      </c>
      <c r="L191" s="235">
        <f t="shared" si="29"/>
        <v>6.9630997818026453E-4</v>
      </c>
      <c r="M191" s="235">
        <f t="shared" si="29"/>
        <v>6.9630997817989439E-4</v>
      </c>
      <c r="N191" s="235">
        <f t="shared" si="29"/>
        <v>6.963099781819315E-4</v>
      </c>
      <c r="O191" s="235">
        <f t="shared" si="29"/>
        <v>6.9630997818267916E-4</v>
      </c>
      <c r="P191" s="235">
        <f t="shared" si="29"/>
        <v>6.9630997818177071E-4</v>
      </c>
      <c r="Q191" s="235">
        <f t="shared" si="29"/>
        <v>6.9630997818145651E-4</v>
      </c>
      <c r="R191" s="235">
        <f t="shared" si="29"/>
        <v>6.963099781808577E-4</v>
      </c>
      <c r="S191" s="235">
        <f t="shared" si="29"/>
        <v>6.9630997818237038E-4</v>
      </c>
      <c r="T191" s="235">
        <f t="shared" si="29"/>
        <v>6.9630997818197356E-4</v>
      </c>
      <c r="U191" s="235">
        <f t="shared" si="29"/>
        <v>6.9630997818166858E-4</v>
      </c>
      <c r="V191" s="235">
        <f t="shared" si="29"/>
        <v>6.9630997818108387E-4</v>
      </c>
      <c r="W191" s="235">
        <f t="shared" si="29"/>
        <v>6.9630997818148632E-4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3.4088771416330085E-3</v>
      </c>
      <c r="C192" s="302">
        <f t="shared" si="30"/>
        <v>3.4209807733268961E-3</v>
      </c>
      <c r="D192" s="302">
        <f t="shared" si="30"/>
        <v>3.4275939624204554E-3</v>
      </c>
      <c r="E192" s="302">
        <f t="shared" si="30"/>
        <v>3.438742245569401E-3</v>
      </c>
      <c r="F192" s="302">
        <f t="shared" si="30"/>
        <v>3.4152054446970211E-3</v>
      </c>
      <c r="G192" s="302">
        <f t="shared" si="30"/>
        <v>3.4404938145324655E-3</v>
      </c>
      <c r="H192" s="302">
        <f t="shared" si="30"/>
        <v>3.4395759706819479E-3</v>
      </c>
      <c r="I192" s="302">
        <f t="shared" si="30"/>
        <v>3.4324495104664657E-3</v>
      </c>
      <c r="J192" s="302">
        <f t="shared" si="30"/>
        <v>3.4921222727129228E-3</v>
      </c>
      <c r="K192" s="302">
        <f t="shared" si="30"/>
        <v>2.8785458903418802E-3</v>
      </c>
      <c r="L192" s="302">
        <f t="shared" si="30"/>
        <v>3.0858389322582385E-3</v>
      </c>
      <c r="M192" s="302">
        <f t="shared" si="30"/>
        <v>3.0335381963244655E-3</v>
      </c>
      <c r="N192" s="302">
        <f t="shared" si="30"/>
        <v>2.8565301838405621E-3</v>
      </c>
      <c r="O192" s="302">
        <f t="shared" si="30"/>
        <v>2.8938142105452568E-3</v>
      </c>
      <c r="P192" s="302">
        <f t="shared" si="30"/>
        <v>2.9447682288360625E-3</v>
      </c>
      <c r="Q192" s="302">
        <f t="shared" si="30"/>
        <v>2.9299830429022761E-3</v>
      </c>
      <c r="R192" s="302">
        <f t="shared" si="30"/>
        <v>2.6881678733306231E-3</v>
      </c>
      <c r="S192" s="302">
        <f t="shared" si="30"/>
        <v>2.7702795756153211E-3</v>
      </c>
      <c r="T192" s="302">
        <f t="shared" si="30"/>
        <v>2.7413360856575605E-3</v>
      </c>
      <c r="U192" s="302">
        <f t="shared" si="30"/>
        <v>2.7229538692128104E-3</v>
      </c>
      <c r="V192" s="302">
        <f t="shared" si="30"/>
        <v>2.6967124173624298E-3</v>
      </c>
      <c r="W192" s="302">
        <f t="shared" si="30"/>
        <v>2.7119920925051865E-3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0.29618292690579229</v>
      </c>
      <c r="C193" s="303">
        <f t="shared" si="31"/>
        <v>0.29689723545858304</v>
      </c>
      <c r="D193" s="303">
        <f t="shared" si="31"/>
        <v>0.29760205010725072</v>
      </c>
      <c r="E193" s="303">
        <f t="shared" si="31"/>
        <v>0.29753973141115392</v>
      </c>
      <c r="F193" s="303">
        <f t="shared" si="31"/>
        <v>0.29582926511595203</v>
      </c>
      <c r="G193" s="303">
        <f t="shared" si="31"/>
        <v>0.29777422078657645</v>
      </c>
      <c r="H193" s="303">
        <f t="shared" si="31"/>
        <v>0.29757966415720327</v>
      </c>
      <c r="I193" s="303">
        <f t="shared" si="31"/>
        <v>0.29649975345765989</v>
      </c>
      <c r="J193" s="303">
        <f t="shared" si="31"/>
        <v>0.3003837343969768</v>
      </c>
      <c r="K193" s="303">
        <f t="shared" si="31"/>
        <v>0.24936134779647062</v>
      </c>
      <c r="L193" s="303">
        <f t="shared" si="31"/>
        <v>0.26709476150846206</v>
      </c>
      <c r="M193" s="303">
        <f t="shared" si="31"/>
        <v>0.26242703845196164</v>
      </c>
      <c r="N193" s="303">
        <f t="shared" si="31"/>
        <v>0.24716795047105655</v>
      </c>
      <c r="O193" s="303">
        <f t="shared" si="31"/>
        <v>0.25020880006540713</v>
      </c>
      <c r="P193" s="303">
        <f t="shared" si="31"/>
        <v>0.25439140453698522</v>
      </c>
      <c r="Q193" s="303">
        <f t="shared" si="31"/>
        <v>0.2531266720585561</v>
      </c>
      <c r="R193" s="303">
        <f t="shared" si="31"/>
        <v>0.23236431154026826</v>
      </c>
      <c r="S193" s="303">
        <f t="shared" si="31"/>
        <v>0.23924991524619635</v>
      </c>
      <c r="T193" s="303">
        <f t="shared" si="31"/>
        <v>0.23684472370968371</v>
      </c>
      <c r="U193" s="303">
        <f t="shared" si="31"/>
        <v>0.23524036221673461</v>
      </c>
      <c r="V193" s="303">
        <f t="shared" si="31"/>
        <v>0.23287771626565046</v>
      </c>
      <c r="W193" s="303">
        <f t="shared" si="31"/>
        <v>0.23425108827482746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0.13166961021227225</v>
      </c>
      <c r="C194" s="304">
        <f t="shared" si="32"/>
        <v>0.13120874521051498</v>
      </c>
      <c r="D194" s="304">
        <f t="shared" si="32"/>
        <v>0.14097025531875973</v>
      </c>
      <c r="E194" s="304">
        <f t="shared" si="32"/>
        <v>0.12100074169658646</v>
      </c>
      <c r="F194" s="304">
        <f t="shared" si="32"/>
        <v>0.1105715222467361</v>
      </c>
      <c r="G194" s="304">
        <f t="shared" si="32"/>
        <v>0.13100573416046349</v>
      </c>
      <c r="H194" s="304">
        <f t="shared" si="32"/>
        <v>0.12730182078707922</v>
      </c>
      <c r="I194" s="304">
        <f t="shared" si="32"/>
        <v>9.9110962980373987E-2</v>
      </c>
      <c r="J194" s="304">
        <f t="shared" si="32"/>
        <v>0.10846053846091082</v>
      </c>
      <c r="K194" s="304">
        <f t="shared" si="32"/>
        <v>9.5858528319493735E-2</v>
      </c>
      <c r="L194" s="304">
        <f t="shared" si="32"/>
        <v>0.10676648812616001</v>
      </c>
      <c r="M194" s="304">
        <f t="shared" si="32"/>
        <v>0.10160385181503662</v>
      </c>
      <c r="N194" s="304">
        <f t="shared" si="32"/>
        <v>9.5106003365128283E-2</v>
      </c>
      <c r="O194" s="304">
        <f t="shared" si="32"/>
        <v>8.6264228546656344E-2</v>
      </c>
      <c r="P194" s="304">
        <f t="shared" si="32"/>
        <v>8.7806135099481819E-2</v>
      </c>
      <c r="Q194" s="304">
        <f t="shared" si="32"/>
        <v>9.7936789612703468E-2</v>
      </c>
      <c r="R194" s="304">
        <f t="shared" si="32"/>
        <v>9.6500066637654466E-2</v>
      </c>
      <c r="S194" s="304">
        <f t="shared" si="32"/>
        <v>8.7773618471835957E-2</v>
      </c>
      <c r="T194" s="304">
        <f t="shared" si="32"/>
        <v>9.4964671155408409E-2</v>
      </c>
      <c r="U194" s="304">
        <f t="shared" si="32"/>
        <v>9.960308689468178E-2</v>
      </c>
      <c r="V194" s="304">
        <f t="shared" si="32"/>
        <v>9.4160727046942241E-2</v>
      </c>
      <c r="W194" s="304">
        <f t="shared" si="32"/>
        <v>9.8986788401280168E-2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0.16451331669352007</v>
      </c>
      <c r="C195" s="304">
        <f t="shared" si="33"/>
        <v>0.16568849024806806</v>
      </c>
      <c r="D195" s="304">
        <f t="shared" si="33"/>
        <v>0.15663179478849101</v>
      </c>
      <c r="E195" s="304">
        <f t="shared" si="33"/>
        <v>0.17653898971456747</v>
      </c>
      <c r="F195" s="304">
        <f t="shared" si="33"/>
        <v>0.18525774286921598</v>
      </c>
      <c r="G195" s="304">
        <f t="shared" si="33"/>
        <v>0.16676848662611299</v>
      </c>
      <c r="H195" s="304">
        <f t="shared" si="33"/>
        <v>0.17027784337012411</v>
      </c>
      <c r="I195" s="304">
        <f t="shared" si="33"/>
        <v>0.19738879047728591</v>
      </c>
      <c r="J195" s="304">
        <f t="shared" si="33"/>
        <v>0.19192319593606597</v>
      </c>
      <c r="K195" s="304">
        <f t="shared" si="33"/>
        <v>0.15350281947697689</v>
      </c>
      <c r="L195" s="304">
        <f t="shared" si="33"/>
        <v>0.16032827338230207</v>
      </c>
      <c r="M195" s="304">
        <f t="shared" si="33"/>
        <v>0.16082318663692505</v>
      </c>
      <c r="N195" s="304">
        <f t="shared" si="33"/>
        <v>0.15206194710592827</v>
      </c>
      <c r="O195" s="304">
        <f t="shared" si="33"/>
        <v>0.1639445715187508</v>
      </c>
      <c r="P195" s="304">
        <f t="shared" si="33"/>
        <v>0.16658526943750337</v>
      </c>
      <c r="Q195" s="304">
        <f t="shared" si="33"/>
        <v>0.15518988244585261</v>
      </c>
      <c r="R195" s="304">
        <f t="shared" si="33"/>
        <v>0.13586424490261381</v>
      </c>
      <c r="S195" s="304">
        <f t="shared" si="33"/>
        <v>0.15147629677436042</v>
      </c>
      <c r="T195" s="304">
        <f t="shared" si="33"/>
        <v>0.1418800525542753</v>
      </c>
      <c r="U195" s="304">
        <f t="shared" si="33"/>
        <v>0.13563727532205286</v>
      </c>
      <c r="V195" s="304">
        <f t="shared" si="33"/>
        <v>0.1387169892187082</v>
      </c>
      <c r="W195" s="304">
        <f t="shared" si="33"/>
        <v>0.13526429987354738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0.56805818474719727</v>
      </c>
      <c r="C196" s="303">
        <f t="shared" si="34"/>
        <v>0.5694281787035903</v>
      </c>
      <c r="D196" s="303">
        <f t="shared" si="34"/>
        <v>0.57077996401440501</v>
      </c>
      <c r="E196" s="303">
        <f t="shared" si="34"/>
        <v>0.57066044110418734</v>
      </c>
      <c r="F196" s="303">
        <f t="shared" si="34"/>
        <v>0.56737988611449119</v>
      </c>
      <c r="G196" s="303">
        <f t="shared" si="34"/>
        <v>0.57111017536246034</v>
      </c>
      <c r="H196" s="303">
        <f t="shared" si="34"/>
        <v>0.5707370293244125</v>
      </c>
      <c r="I196" s="303">
        <f t="shared" si="34"/>
        <v>0.56866583596401055</v>
      </c>
      <c r="J196" s="303">
        <f t="shared" si="34"/>
        <v>0.57611504036289474</v>
      </c>
      <c r="K196" s="303">
        <f t="shared" si="34"/>
        <v>0.47825766344875498</v>
      </c>
      <c r="L196" s="303">
        <f t="shared" si="34"/>
        <v>0.51226911342611636</v>
      </c>
      <c r="M196" s="303">
        <f t="shared" si="34"/>
        <v>0.50331674633973944</v>
      </c>
      <c r="N196" s="303">
        <f t="shared" si="34"/>
        <v>0.47405088044434357</v>
      </c>
      <c r="O196" s="303">
        <f t="shared" si="34"/>
        <v>0.47988301776131165</v>
      </c>
      <c r="P196" s="303">
        <f t="shared" si="34"/>
        <v>0.48790496125569799</v>
      </c>
      <c r="Q196" s="303">
        <f t="shared" si="34"/>
        <v>0.48547929262113881</v>
      </c>
      <c r="R196" s="303">
        <f t="shared" si="34"/>
        <v>0.44565853404366385</v>
      </c>
      <c r="S196" s="303">
        <f t="shared" si="34"/>
        <v>0.45886464144134687</v>
      </c>
      <c r="T196" s="303">
        <f t="shared" si="34"/>
        <v>0.45425165192005973</v>
      </c>
      <c r="U196" s="303">
        <f t="shared" si="34"/>
        <v>0.45117459853658476</v>
      </c>
      <c r="V196" s="303">
        <f t="shared" si="34"/>
        <v>0.44664320847911476</v>
      </c>
      <c r="W196" s="303">
        <f t="shared" si="34"/>
        <v>0.44927724015226367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0.25253312385337101</v>
      </c>
      <c r="C197" s="304">
        <f t="shared" si="35"/>
        <v>0.25164921694136</v>
      </c>
      <c r="D197" s="304">
        <f t="shared" si="35"/>
        <v>0.27037111212421322</v>
      </c>
      <c r="E197" s="304">
        <f t="shared" si="35"/>
        <v>0.23207097856484585</v>
      </c>
      <c r="F197" s="304">
        <f t="shared" si="35"/>
        <v>0.21206846346073741</v>
      </c>
      <c r="G197" s="304">
        <f t="shared" si="35"/>
        <v>0.25125985591444105</v>
      </c>
      <c r="H197" s="304">
        <f t="shared" si="35"/>
        <v>0.24415600854104119</v>
      </c>
      <c r="I197" s="304">
        <f t="shared" si="35"/>
        <v>0.19008791056037361</v>
      </c>
      <c r="J197" s="304">
        <f t="shared" si="35"/>
        <v>0.20801974387404726</v>
      </c>
      <c r="K197" s="304">
        <f t="shared" si="35"/>
        <v>0.18384996785121741</v>
      </c>
      <c r="L197" s="304">
        <f t="shared" si="35"/>
        <v>0.20477067355091197</v>
      </c>
      <c r="M197" s="304">
        <f t="shared" si="35"/>
        <v>0.19486909737957681</v>
      </c>
      <c r="N197" s="304">
        <f t="shared" si="35"/>
        <v>0.18240667750352707</v>
      </c>
      <c r="O197" s="304">
        <f t="shared" si="35"/>
        <v>0.16544877042294034</v>
      </c>
      <c r="P197" s="304">
        <f t="shared" si="35"/>
        <v>0.16840603958966194</v>
      </c>
      <c r="Q197" s="304">
        <f t="shared" si="35"/>
        <v>0.1878359279806027</v>
      </c>
      <c r="R197" s="304">
        <f t="shared" si="35"/>
        <v>0.18508039357584427</v>
      </c>
      <c r="S197" s="304">
        <f t="shared" si="35"/>
        <v>0.16834367496700264</v>
      </c>
      <c r="T197" s="304">
        <f t="shared" si="35"/>
        <v>0.18213561218812052</v>
      </c>
      <c r="U197" s="304">
        <f t="shared" si="35"/>
        <v>0.19103176988526066</v>
      </c>
      <c r="V197" s="304">
        <f t="shared" si="35"/>
        <v>0.18059370349113885</v>
      </c>
      <c r="W197" s="304">
        <f t="shared" si="35"/>
        <v>0.18984975238316629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0.31552506089382626</v>
      </c>
      <c r="C198" s="304">
        <f t="shared" si="36"/>
        <v>0.31777896176223025</v>
      </c>
      <c r="D198" s="304">
        <f t="shared" si="36"/>
        <v>0.30040885189019184</v>
      </c>
      <c r="E198" s="304">
        <f t="shared" si="36"/>
        <v>0.33858946253934152</v>
      </c>
      <c r="F198" s="304">
        <f t="shared" si="36"/>
        <v>0.35531142265375398</v>
      </c>
      <c r="G198" s="304">
        <f t="shared" si="36"/>
        <v>0.31985031944801923</v>
      </c>
      <c r="H198" s="304">
        <f t="shared" si="36"/>
        <v>0.32658102078337115</v>
      </c>
      <c r="I198" s="304">
        <f t="shared" si="36"/>
        <v>0.37857792540363716</v>
      </c>
      <c r="J198" s="304">
        <f t="shared" si="36"/>
        <v>0.36809529648884765</v>
      </c>
      <c r="K198" s="304">
        <f t="shared" si="36"/>
        <v>0.2944076955975376</v>
      </c>
      <c r="L198" s="304">
        <f t="shared" si="36"/>
        <v>0.30749843987520448</v>
      </c>
      <c r="M198" s="304">
        <f t="shared" si="36"/>
        <v>0.30844764896016263</v>
      </c>
      <c r="N198" s="304">
        <f t="shared" si="36"/>
        <v>0.29164420294081661</v>
      </c>
      <c r="O198" s="304">
        <f t="shared" si="36"/>
        <v>0.31443424733837133</v>
      </c>
      <c r="P198" s="304">
        <f t="shared" si="36"/>
        <v>0.31949892166603583</v>
      </c>
      <c r="Q198" s="304">
        <f t="shared" si="36"/>
        <v>0.29764336464053615</v>
      </c>
      <c r="R198" s="304">
        <f t="shared" si="36"/>
        <v>0.26057814046781952</v>
      </c>
      <c r="S198" s="304">
        <f t="shared" si="36"/>
        <v>0.29052096647434444</v>
      </c>
      <c r="T198" s="304">
        <f t="shared" si="36"/>
        <v>0.27211603973193915</v>
      </c>
      <c r="U198" s="304">
        <f t="shared" si="36"/>
        <v>0.26014282865132404</v>
      </c>
      <c r="V198" s="304">
        <f t="shared" si="36"/>
        <v>0.26604950498797597</v>
      </c>
      <c r="W198" s="304">
        <f t="shared" si="36"/>
        <v>0.25942748776909724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0.10304433671259361</v>
      </c>
      <c r="C199" s="303">
        <f t="shared" si="37"/>
        <v>0.1009479305716429</v>
      </c>
      <c r="D199" s="303">
        <f t="shared" si="37"/>
        <v>9.8884717422797933E-2</v>
      </c>
      <c r="E199" s="303">
        <f t="shared" si="37"/>
        <v>9.9055410746071951E-2</v>
      </c>
      <c r="F199" s="303">
        <f t="shared" si="37"/>
        <v>0.10406996883209477</v>
      </c>
      <c r="G199" s="303">
        <f t="shared" si="37"/>
        <v>9.8369435543547865E-2</v>
      </c>
      <c r="H199" s="303">
        <f t="shared" si="37"/>
        <v>9.8938056054653445E-2</v>
      </c>
      <c r="I199" s="303">
        <f t="shared" si="37"/>
        <v>0.10209628657489432</v>
      </c>
      <c r="J199" s="303">
        <f t="shared" si="37"/>
        <v>9.0703428474969094E-2</v>
      </c>
      <c r="K199" s="303">
        <f t="shared" si="37"/>
        <v>0.24019676837204956</v>
      </c>
      <c r="L199" s="303">
        <f t="shared" si="37"/>
        <v>0.18824461164075548</v>
      </c>
      <c r="M199" s="303">
        <f t="shared" si="37"/>
        <v>0.2019170025195825</v>
      </c>
      <c r="N199" s="303">
        <f t="shared" si="37"/>
        <v>0.24661896440828157</v>
      </c>
      <c r="O199" s="303">
        <f t="shared" si="37"/>
        <v>0.23770869347022655</v>
      </c>
      <c r="P199" s="303">
        <f t="shared" si="37"/>
        <v>0.22545319148600995</v>
      </c>
      <c r="Q199" s="303">
        <f t="shared" si="37"/>
        <v>0.22915837778494516</v>
      </c>
      <c r="R199" s="303">
        <f t="shared" si="37"/>
        <v>0.28998331205030498</v>
      </c>
      <c r="S199" s="303">
        <f t="shared" si="37"/>
        <v>0.26980948924434489</v>
      </c>
      <c r="T199" s="303">
        <f t="shared" si="37"/>
        <v>0.27685661379211951</v>
      </c>
      <c r="U199" s="303">
        <f t="shared" si="37"/>
        <v>0.28155641088500127</v>
      </c>
      <c r="V199" s="303">
        <f t="shared" si="37"/>
        <v>0.28847668834543044</v>
      </c>
      <c r="W199" s="303">
        <f t="shared" si="37"/>
        <v>0.28445400498794493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3.3888267252958687E-3</v>
      </c>
      <c r="C200" s="304">
        <f t="shared" si="38"/>
        <v>3.2150476299143585E-3</v>
      </c>
      <c r="D200" s="304">
        <f t="shared" si="38"/>
        <v>3.3230784397733823E-3</v>
      </c>
      <c r="E200" s="304">
        <f t="shared" si="38"/>
        <v>3.4808604340971945E-3</v>
      </c>
      <c r="F200" s="304">
        <f t="shared" si="38"/>
        <v>2.8434333472647524E-3</v>
      </c>
      <c r="G200" s="304">
        <f t="shared" si="38"/>
        <v>4.7009978069999783E-3</v>
      </c>
      <c r="H200" s="304">
        <f t="shared" si="38"/>
        <v>4.819277623933289E-3</v>
      </c>
      <c r="I200" s="304">
        <f t="shared" si="38"/>
        <v>4.0989407150389427E-3</v>
      </c>
      <c r="J200" s="304">
        <f t="shared" si="38"/>
        <v>4.0246611804521486E-3</v>
      </c>
      <c r="K200" s="304">
        <f t="shared" si="38"/>
        <v>4.7600302738461334E-3</v>
      </c>
      <c r="L200" s="304">
        <f t="shared" si="38"/>
        <v>5.2209014659523193E-3</v>
      </c>
      <c r="M200" s="304">
        <f t="shared" si="38"/>
        <v>5.6893328654224673E-3</v>
      </c>
      <c r="N200" s="304">
        <f t="shared" si="38"/>
        <v>6.0691931277513916E-3</v>
      </c>
      <c r="O200" s="304">
        <f t="shared" si="38"/>
        <v>5.4411458255283884E-3</v>
      </c>
      <c r="P200" s="304">
        <f t="shared" si="38"/>
        <v>6.3038928257526635E-3</v>
      </c>
      <c r="Q200" s="304">
        <f t="shared" si="38"/>
        <v>7.4651940932630549E-3</v>
      </c>
      <c r="R200" s="304">
        <f t="shared" si="38"/>
        <v>8.0550822731990449E-3</v>
      </c>
      <c r="S200" s="304">
        <f t="shared" si="38"/>
        <v>7.4018993098382358E-3</v>
      </c>
      <c r="T200" s="304">
        <f t="shared" si="38"/>
        <v>8.0247027432528081E-3</v>
      </c>
      <c r="U200" s="304">
        <f t="shared" si="38"/>
        <v>8.5598855124016538E-3</v>
      </c>
      <c r="V200" s="304">
        <f t="shared" si="38"/>
        <v>8.3879906683810984E-3</v>
      </c>
      <c r="W200" s="304">
        <f t="shared" si="38"/>
        <v>8.6210846210163419E-3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8.0562517560752167E-2</v>
      </c>
      <c r="C201" s="304">
        <f t="shared" si="39"/>
        <v>7.8466111419745452E-2</v>
      </c>
      <c r="D201" s="304">
        <f t="shared" si="39"/>
        <v>7.6402898270693992E-2</v>
      </c>
      <c r="E201" s="304">
        <f t="shared" si="39"/>
        <v>7.6573591594051277E-2</v>
      </c>
      <c r="F201" s="304">
        <f t="shared" si="39"/>
        <v>8.1588149680267827E-2</v>
      </c>
      <c r="G201" s="304">
        <f t="shared" si="39"/>
        <v>7.5887616391630164E-2</v>
      </c>
      <c r="H201" s="304">
        <f t="shared" si="39"/>
        <v>7.6456236902608471E-2</v>
      </c>
      <c r="I201" s="304">
        <f t="shared" si="39"/>
        <v>7.9614467422911048E-2</v>
      </c>
      <c r="J201" s="304">
        <f t="shared" si="39"/>
        <v>6.8221609323386584E-2</v>
      </c>
      <c r="K201" s="304">
        <f t="shared" si="39"/>
        <v>0.21771494922051565</v>
      </c>
      <c r="L201" s="304">
        <f t="shared" si="39"/>
        <v>0.16576279248920267</v>
      </c>
      <c r="M201" s="304">
        <f t="shared" si="39"/>
        <v>0.1794351833680416</v>
      </c>
      <c r="N201" s="304">
        <f t="shared" si="39"/>
        <v>0.22413714525667494</v>
      </c>
      <c r="O201" s="304">
        <f t="shared" si="39"/>
        <v>0.21522687431859577</v>
      </c>
      <c r="P201" s="304">
        <f t="shared" si="39"/>
        <v>0.20297137233440846</v>
      </c>
      <c r="Q201" s="304">
        <f t="shared" si="39"/>
        <v>0.20667655863335382</v>
      </c>
      <c r="R201" s="304">
        <f t="shared" si="39"/>
        <v>0.26750149289873298</v>
      </c>
      <c r="S201" s="304">
        <f t="shared" si="39"/>
        <v>0.24732767009272411</v>
      </c>
      <c r="T201" s="304">
        <f t="shared" si="39"/>
        <v>0.25437479464051149</v>
      </c>
      <c r="U201" s="304">
        <f t="shared" si="39"/>
        <v>0.25907459173340308</v>
      </c>
      <c r="V201" s="304">
        <f t="shared" si="39"/>
        <v>0.26599486919385118</v>
      </c>
      <c r="W201" s="304">
        <f t="shared" si="39"/>
        <v>0.26197218583635262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1.9092992426545583E-2</v>
      </c>
      <c r="C202" s="305">
        <f t="shared" si="40"/>
        <v>1.9266771521983087E-2</v>
      </c>
      <c r="D202" s="305">
        <f t="shared" si="40"/>
        <v>1.9158740712330549E-2</v>
      </c>
      <c r="E202" s="305">
        <f t="shared" si="40"/>
        <v>1.9000958717923479E-2</v>
      </c>
      <c r="F202" s="305">
        <f t="shared" si="40"/>
        <v>1.9638385804562196E-2</v>
      </c>
      <c r="G202" s="305">
        <f t="shared" si="40"/>
        <v>1.7780821344917722E-2</v>
      </c>
      <c r="H202" s="305">
        <f t="shared" si="40"/>
        <v>1.766254152811168E-2</v>
      </c>
      <c r="I202" s="305">
        <f t="shared" si="40"/>
        <v>1.8382878436944337E-2</v>
      </c>
      <c r="J202" s="305">
        <f t="shared" si="40"/>
        <v>1.8457157971130358E-2</v>
      </c>
      <c r="K202" s="305">
        <f t="shared" si="40"/>
        <v>1.7721788877687748E-2</v>
      </c>
      <c r="L202" s="305">
        <f t="shared" si="40"/>
        <v>1.7260917685600518E-2</v>
      </c>
      <c r="M202" s="305">
        <f t="shared" si="40"/>
        <v>1.6792486286118423E-2</v>
      </c>
      <c r="N202" s="305">
        <f t="shared" si="40"/>
        <v>1.6412626023855258E-2</v>
      </c>
      <c r="O202" s="305">
        <f t="shared" si="40"/>
        <v>1.7040673326102401E-2</v>
      </c>
      <c r="P202" s="305">
        <f t="shared" si="40"/>
        <v>1.6177926325848808E-2</v>
      </c>
      <c r="Q202" s="305">
        <f t="shared" si="40"/>
        <v>1.5016625058328273E-2</v>
      </c>
      <c r="R202" s="305">
        <f t="shared" si="40"/>
        <v>1.4426736878372939E-2</v>
      </c>
      <c r="S202" s="305">
        <f t="shared" si="40"/>
        <v>1.507991984178259E-2</v>
      </c>
      <c r="T202" s="305">
        <f t="shared" si="40"/>
        <v>1.445711640835521E-2</v>
      </c>
      <c r="U202" s="305">
        <f t="shared" si="40"/>
        <v>1.3921933639196526E-2</v>
      </c>
      <c r="V202" s="305">
        <f t="shared" si="40"/>
        <v>1.4093828483198192E-2</v>
      </c>
      <c r="W202" s="305">
        <f t="shared" si="40"/>
        <v>1.3860734530575933E-2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1.0000000000000007</v>
      </c>
      <c r="C204" s="234">
        <f t="shared" si="41"/>
        <v>0.99999999999999978</v>
      </c>
      <c r="D204" s="234">
        <f t="shared" si="41"/>
        <v>0.99999999999999978</v>
      </c>
      <c r="E204" s="234">
        <f t="shared" si="41"/>
        <v>1.0000000000000002</v>
      </c>
      <c r="F204" s="234">
        <f t="shared" si="41"/>
        <v>0.99999999999999989</v>
      </c>
      <c r="G204" s="234">
        <f t="shared" si="41"/>
        <v>1</v>
      </c>
      <c r="H204" s="234">
        <f t="shared" si="41"/>
        <v>1</v>
      </c>
      <c r="I204" s="234">
        <f t="shared" si="41"/>
        <v>0.99999999999999967</v>
      </c>
      <c r="J204" s="234">
        <f t="shared" si="41"/>
        <v>0.99999999999999967</v>
      </c>
      <c r="K204" s="234">
        <f t="shared" si="41"/>
        <v>1.0000000000000004</v>
      </c>
      <c r="L204" s="234">
        <f t="shared" si="41"/>
        <v>0.99999999999999956</v>
      </c>
      <c r="M204" s="234">
        <f t="shared" si="41"/>
        <v>0.99999999999999944</v>
      </c>
      <c r="N204" s="234">
        <f t="shared" si="41"/>
        <v>1.0000000000000004</v>
      </c>
      <c r="O204" s="234">
        <f t="shared" si="41"/>
        <v>1.0000000000000002</v>
      </c>
      <c r="P204" s="234">
        <f t="shared" si="41"/>
        <v>1</v>
      </c>
      <c r="Q204" s="234">
        <f t="shared" si="41"/>
        <v>1.0000000000000004</v>
      </c>
      <c r="R204" s="234">
        <f t="shared" si="41"/>
        <v>1</v>
      </c>
      <c r="S204" s="234">
        <f t="shared" si="41"/>
        <v>0.99999999999999989</v>
      </c>
      <c r="T204" s="234">
        <f t="shared" si="41"/>
        <v>1</v>
      </c>
      <c r="U204" s="234">
        <f t="shared" si="41"/>
        <v>1.0000000000000002</v>
      </c>
      <c r="V204" s="234">
        <f t="shared" si="41"/>
        <v>0.99999999999999989</v>
      </c>
      <c r="W204" s="234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1.7315436027269895E-3</v>
      </c>
      <c r="C205" s="301">
        <f t="shared" si="42"/>
        <v>1.7315436027268035E-3</v>
      </c>
      <c r="D205" s="301">
        <f t="shared" si="42"/>
        <v>1.731543602725698E-3</v>
      </c>
      <c r="E205" s="301">
        <f t="shared" si="42"/>
        <v>1.7315436027262297E-3</v>
      </c>
      <c r="F205" s="301">
        <f t="shared" si="42"/>
        <v>1.7315436027271112E-3</v>
      </c>
      <c r="G205" s="301">
        <f t="shared" si="42"/>
        <v>1.7315436027265476E-3</v>
      </c>
      <c r="H205" s="301">
        <f t="shared" si="42"/>
        <v>1.7315436027257856E-3</v>
      </c>
      <c r="I205" s="301">
        <f t="shared" si="42"/>
        <v>1.7315436027262512E-3</v>
      </c>
      <c r="J205" s="301">
        <f t="shared" si="42"/>
        <v>1.731543602725178E-3</v>
      </c>
      <c r="K205" s="301">
        <f t="shared" si="42"/>
        <v>1.7315436027272465E-3</v>
      </c>
      <c r="L205" s="301">
        <f t="shared" si="42"/>
        <v>1.7315436027273607E-3</v>
      </c>
      <c r="M205" s="301">
        <f t="shared" si="42"/>
        <v>1.7315436027273683E-3</v>
      </c>
      <c r="N205" s="301">
        <f t="shared" si="42"/>
        <v>1.7315436027274217E-3</v>
      </c>
      <c r="O205" s="301">
        <f t="shared" si="42"/>
        <v>1.7315436027274275E-3</v>
      </c>
      <c r="P205" s="301">
        <f t="shared" si="42"/>
        <v>1.7315436027273935E-3</v>
      </c>
      <c r="Q205" s="301">
        <f t="shared" si="42"/>
        <v>1.7315436027273963E-3</v>
      </c>
      <c r="R205" s="301">
        <f t="shared" si="42"/>
        <v>1.7315436027273401E-3</v>
      </c>
      <c r="S205" s="301">
        <f t="shared" si="42"/>
        <v>1.7315436027273896E-3</v>
      </c>
      <c r="T205" s="301">
        <f t="shared" si="42"/>
        <v>1.7315436027273642E-3</v>
      </c>
      <c r="U205" s="301">
        <f t="shared" si="42"/>
        <v>1.7315436027273417E-3</v>
      </c>
      <c r="V205" s="301">
        <f t="shared" si="42"/>
        <v>1.7315436027272742E-3</v>
      </c>
      <c r="W205" s="301">
        <f t="shared" si="42"/>
        <v>1.7315436027272966E-3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8.6428420240900177E-4</v>
      </c>
      <c r="C206" s="235">
        <f t="shared" si="43"/>
        <v>8.6428420240890875E-4</v>
      </c>
      <c r="D206" s="235">
        <f t="shared" si="43"/>
        <v>8.6428420240835743E-4</v>
      </c>
      <c r="E206" s="235">
        <f t="shared" si="43"/>
        <v>8.6428420240862219E-4</v>
      </c>
      <c r="F206" s="235">
        <f t="shared" si="43"/>
        <v>8.6428420240906238E-4</v>
      </c>
      <c r="G206" s="235">
        <f t="shared" si="43"/>
        <v>8.6428420240878124E-4</v>
      </c>
      <c r="H206" s="235">
        <f t="shared" si="43"/>
        <v>8.6428420240840112E-4</v>
      </c>
      <c r="I206" s="235">
        <f t="shared" si="43"/>
        <v>8.6428420240863303E-4</v>
      </c>
      <c r="J206" s="235">
        <f t="shared" si="43"/>
        <v>8.6428420240809722E-4</v>
      </c>
      <c r="K206" s="235">
        <f t="shared" si="43"/>
        <v>8.6428420240913025E-4</v>
      </c>
      <c r="L206" s="235">
        <f t="shared" si="43"/>
        <v>8.6428420240918717E-4</v>
      </c>
      <c r="M206" s="235">
        <f t="shared" si="43"/>
        <v>8.6428420240919096E-4</v>
      </c>
      <c r="N206" s="235">
        <f t="shared" si="43"/>
        <v>8.6428420240921764E-4</v>
      </c>
      <c r="O206" s="235">
        <f t="shared" si="43"/>
        <v>8.6428420240922002E-4</v>
      </c>
      <c r="P206" s="235">
        <f t="shared" si="43"/>
        <v>8.64284202409203E-4</v>
      </c>
      <c r="Q206" s="235">
        <f t="shared" si="43"/>
        <v>8.6428420240920452E-4</v>
      </c>
      <c r="R206" s="235">
        <f t="shared" si="43"/>
        <v>8.6428420240917665E-4</v>
      </c>
      <c r="S206" s="235">
        <f t="shared" si="43"/>
        <v>8.6428420240920116E-4</v>
      </c>
      <c r="T206" s="235">
        <f t="shared" si="43"/>
        <v>8.6428420240918815E-4</v>
      </c>
      <c r="U206" s="235">
        <f t="shared" si="43"/>
        <v>8.6428420240917741E-4</v>
      </c>
      <c r="V206" s="235">
        <f t="shared" si="43"/>
        <v>8.6428420240914348E-4</v>
      </c>
      <c r="W206" s="235">
        <f t="shared" si="43"/>
        <v>8.6428420240915497E-4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2.1970636339284626E-2</v>
      </c>
      <c r="C207" s="235">
        <f t="shared" si="44"/>
        <v>2.1970636339282267E-2</v>
      </c>
      <c r="D207" s="235">
        <f t="shared" si="44"/>
        <v>2.1970636339268244E-2</v>
      </c>
      <c r="E207" s="235">
        <f t="shared" si="44"/>
        <v>2.1970636339274985E-2</v>
      </c>
      <c r="F207" s="235">
        <f t="shared" si="44"/>
        <v>2.1970636339286174E-2</v>
      </c>
      <c r="G207" s="235">
        <f t="shared" si="44"/>
        <v>2.1970636339279023E-2</v>
      </c>
      <c r="H207" s="235">
        <f t="shared" si="44"/>
        <v>2.1970636339269364E-2</v>
      </c>
      <c r="I207" s="235">
        <f t="shared" si="44"/>
        <v>2.1970636339275262E-2</v>
      </c>
      <c r="J207" s="235">
        <f t="shared" si="44"/>
        <v>2.1970636339261648E-2</v>
      </c>
      <c r="K207" s="235">
        <f t="shared" si="44"/>
        <v>2.1970636339287884E-2</v>
      </c>
      <c r="L207" s="235">
        <f t="shared" si="44"/>
        <v>2.1970636339289345E-2</v>
      </c>
      <c r="M207" s="235">
        <f t="shared" si="44"/>
        <v>2.1970636339289435E-2</v>
      </c>
      <c r="N207" s="235">
        <f t="shared" si="44"/>
        <v>2.1970636339290115E-2</v>
      </c>
      <c r="O207" s="235">
        <f t="shared" si="44"/>
        <v>2.1970636339290191E-2</v>
      </c>
      <c r="P207" s="235">
        <f t="shared" si="44"/>
        <v>2.1970636339289754E-2</v>
      </c>
      <c r="Q207" s="235">
        <f t="shared" si="44"/>
        <v>2.1970636339289782E-2</v>
      </c>
      <c r="R207" s="235">
        <f t="shared" si="44"/>
        <v>2.1970636339289078E-2</v>
      </c>
      <c r="S207" s="235">
        <f t="shared" si="44"/>
        <v>2.1970636339289713E-2</v>
      </c>
      <c r="T207" s="235">
        <f t="shared" si="44"/>
        <v>2.197063633928938E-2</v>
      </c>
      <c r="U207" s="235">
        <f t="shared" si="44"/>
        <v>2.1970636339289095E-2</v>
      </c>
      <c r="V207" s="235">
        <f t="shared" si="44"/>
        <v>2.1970636339288245E-2</v>
      </c>
      <c r="W207" s="235">
        <f t="shared" si="44"/>
        <v>2.1970636339288533E-2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5.7718120090899665E-4</v>
      </c>
      <c r="C208" s="235">
        <f t="shared" si="45"/>
        <v>5.7718120090893485E-4</v>
      </c>
      <c r="D208" s="235">
        <f t="shared" si="45"/>
        <v>5.7718120090856633E-4</v>
      </c>
      <c r="E208" s="235">
        <f t="shared" si="45"/>
        <v>5.7718120090874316E-4</v>
      </c>
      <c r="F208" s="235">
        <f t="shared" si="45"/>
        <v>5.7718120090903741E-4</v>
      </c>
      <c r="G208" s="235">
        <f t="shared" si="45"/>
        <v>5.7718120090884931E-4</v>
      </c>
      <c r="H208" s="235">
        <f t="shared" si="45"/>
        <v>5.7718120090859539E-4</v>
      </c>
      <c r="I208" s="235">
        <f t="shared" si="45"/>
        <v>5.7718120090875064E-4</v>
      </c>
      <c r="J208" s="235">
        <f t="shared" si="45"/>
        <v>5.7718120090839307E-4</v>
      </c>
      <c r="K208" s="235">
        <f t="shared" si="45"/>
        <v>5.7718120090908241E-4</v>
      </c>
      <c r="L208" s="235">
        <f t="shared" si="45"/>
        <v>5.7718120090912036E-4</v>
      </c>
      <c r="M208" s="235">
        <f t="shared" si="45"/>
        <v>5.7718120090912296E-4</v>
      </c>
      <c r="N208" s="235">
        <f t="shared" si="45"/>
        <v>5.7718120090914085E-4</v>
      </c>
      <c r="O208" s="235">
        <f t="shared" si="45"/>
        <v>5.7718120090914258E-4</v>
      </c>
      <c r="P208" s="235">
        <f t="shared" si="45"/>
        <v>5.7718120090913131E-4</v>
      </c>
      <c r="Q208" s="235">
        <f t="shared" si="45"/>
        <v>5.7718120090913228E-4</v>
      </c>
      <c r="R208" s="235">
        <f t="shared" si="45"/>
        <v>5.7718120090911342E-4</v>
      </c>
      <c r="S208" s="235">
        <f t="shared" si="45"/>
        <v>5.7718120090913022E-4</v>
      </c>
      <c r="T208" s="235">
        <f t="shared" si="45"/>
        <v>5.7718120090912155E-4</v>
      </c>
      <c r="U208" s="235">
        <f t="shared" si="45"/>
        <v>5.7718120090911407E-4</v>
      </c>
      <c r="V208" s="235">
        <f t="shared" si="45"/>
        <v>5.7718120090909141E-4</v>
      </c>
      <c r="W208" s="235">
        <f t="shared" si="45"/>
        <v>5.7718120090909932E-4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2.6566539846018004E-3</v>
      </c>
      <c r="C209" s="302">
        <f t="shared" si="46"/>
        <v>2.6988679033592053E-3</v>
      </c>
      <c r="D209" s="302">
        <f t="shared" si="46"/>
        <v>2.7308506705958357E-3</v>
      </c>
      <c r="E209" s="302">
        <f t="shared" si="46"/>
        <v>2.7458966268302356E-3</v>
      </c>
      <c r="F209" s="302">
        <f t="shared" si="46"/>
        <v>2.6690714129347132E-3</v>
      </c>
      <c r="G209" s="302">
        <f t="shared" si="46"/>
        <v>2.7529991389116321E-3</v>
      </c>
      <c r="H209" s="302">
        <f t="shared" si="46"/>
        <v>2.7453416641045202E-3</v>
      </c>
      <c r="I209" s="302">
        <f t="shared" si="46"/>
        <v>2.7098953907576931E-3</v>
      </c>
      <c r="J209" s="302">
        <f t="shared" si="46"/>
        <v>2.890485709522478E-3</v>
      </c>
      <c r="K209" s="302">
        <f t="shared" si="46"/>
        <v>2.6280572720861583E-3</v>
      </c>
      <c r="L209" s="302">
        <f t="shared" si="46"/>
        <v>2.7227497056144237E-3</v>
      </c>
      <c r="M209" s="302">
        <f t="shared" si="46"/>
        <v>2.7010466845749492E-3</v>
      </c>
      <c r="N209" s="302">
        <f t="shared" si="46"/>
        <v>2.6217513690264429E-3</v>
      </c>
      <c r="O209" s="302">
        <f t="shared" si="46"/>
        <v>2.6397604110816935E-3</v>
      </c>
      <c r="P209" s="302">
        <f t="shared" si="46"/>
        <v>2.6616118499372984E-3</v>
      </c>
      <c r="Q209" s="302">
        <f t="shared" si="46"/>
        <v>2.6546912130839275E-3</v>
      </c>
      <c r="R209" s="302">
        <f t="shared" si="46"/>
        <v>2.5406610629669481E-3</v>
      </c>
      <c r="S209" s="302">
        <f t="shared" si="46"/>
        <v>2.5806549075096386E-3</v>
      </c>
      <c r="T209" s="302">
        <f t="shared" si="46"/>
        <v>2.5659372277459665E-3</v>
      </c>
      <c r="U209" s="302">
        <f t="shared" si="46"/>
        <v>2.5581146059657587E-3</v>
      </c>
      <c r="V209" s="302">
        <f t="shared" si="46"/>
        <v>2.5463372380663683E-3</v>
      </c>
      <c r="W209" s="302">
        <f t="shared" si="46"/>
        <v>2.5534472298711741E-3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0.63710141071385207</v>
      </c>
      <c r="C210" s="303">
        <f t="shared" si="47"/>
        <v>0.63312843747770819</v>
      </c>
      <c r="D210" s="303">
        <f t="shared" si="47"/>
        <v>0.62993690897846188</v>
      </c>
      <c r="E210" s="303">
        <f t="shared" si="47"/>
        <v>0.62911747243634153</v>
      </c>
      <c r="F210" s="303">
        <f t="shared" si="47"/>
        <v>0.63603728885821542</v>
      </c>
      <c r="G210" s="303">
        <f t="shared" si="47"/>
        <v>0.62846448207529049</v>
      </c>
      <c r="H210" s="303">
        <f t="shared" si="47"/>
        <v>0.62928082827598342</v>
      </c>
      <c r="I210" s="303">
        <f t="shared" si="47"/>
        <v>0.63273762633867281</v>
      </c>
      <c r="J210" s="303">
        <f t="shared" si="47"/>
        <v>0.61721204216193959</v>
      </c>
      <c r="K210" s="303">
        <f t="shared" si="47"/>
        <v>0.56486175877163403</v>
      </c>
      <c r="L210" s="303">
        <f t="shared" si="47"/>
        <v>0.58384729645829225</v>
      </c>
      <c r="M210" s="303">
        <f t="shared" si="47"/>
        <v>0.57888279174376633</v>
      </c>
      <c r="N210" s="303">
        <f t="shared" si="47"/>
        <v>0.5620103062466596</v>
      </c>
      <c r="O210" s="303">
        <f t="shared" si="47"/>
        <v>0.56545218155850308</v>
      </c>
      <c r="P210" s="303">
        <f t="shared" si="47"/>
        <v>0.57046283938031095</v>
      </c>
      <c r="Q210" s="303">
        <f t="shared" si="47"/>
        <v>0.56909598171048226</v>
      </c>
      <c r="R210" s="303">
        <f t="shared" si="47"/>
        <v>0.54503735155376432</v>
      </c>
      <c r="S210" s="303">
        <f t="shared" si="47"/>
        <v>0.55334995353900929</v>
      </c>
      <c r="T210" s="303">
        <f t="shared" si="47"/>
        <v>0.55057872003676711</v>
      </c>
      <c r="U210" s="303">
        <f t="shared" si="47"/>
        <v>0.54851310198306125</v>
      </c>
      <c r="V210" s="303">
        <f t="shared" si="47"/>
        <v>0.54559791476689889</v>
      </c>
      <c r="W210" s="303">
        <f t="shared" si="47"/>
        <v>0.54725867579078724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0.4359873553246163</v>
      </c>
      <c r="C211" s="304">
        <f t="shared" si="48"/>
        <v>0.41287672648428841</v>
      </c>
      <c r="D211" s="304">
        <f t="shared" si="48"/>
        <v>0.40452549606066923</v>
      </c>
      <c r="E211" s="304">
        <f t="shared" si="48"/>
        <v>0.37207868499763769</v>
      </c>
      <c r="F211" s="304">
        <f t="shared" si="48"/>
        <v>0.40811374288954572</v>
      </c>
      <c r="G211" s="304">
        <f t="shared" si="48"/>
        <v>0.38035387483486555</v>
      </c>
      <c r="H211" s="304">
        <f t="shared" si="48"/>
        <v>0.37989979824765419</v>
      </c>
      <c r="I211" s="304">
        <f t="shared" si="48"/>
        <v>0.36913367523569479</v>
      </c>
      <c r="J211" s="304">
        <f t="shared" si="48"/>
        <v>0.22798031893217663</v>
      </c>
      <c r="K211" s="304">
        <f t="shared" si="48"/>
        <v>0.22004208076982032</v>
      </c>
      <c r="L211" s="304">
        <f t="shared" si="48"/>
        <v>0.23338280800700012</v>
      </c>
      <c r="M211" s="304">
        <f t="shared" si="48"/>
        <v>0.22412599607709627</v>
      </c>
      <c r="N211" s="304">
        <f t="shared" si="48"/>
        <v>0.21625196136984856</v>
      </c>
      <c r="O211" s="304">
        <f t="shared" si="48"/>
        <v>0.194950362295079</v>
      </c>
      <c r="P211" s="304">
        <f t="shared" si="48"/>
        <v>0.19991741278190744</v>
      </c>
      <c r="Q211" s="304">
        <f t="shared" si="48"/>
        <v>0.22327729654197837</v>
      </c>
      <c r="R211" s="304">
        <f t="shared" si="48"/>
        <v>0.22940625231030415</v>
      </c>
      <c r="S211" s="304">
        <f t="shared" si="48"/>
        <v>0.20715770138961209</v>
      </c>
      <c r="T211" s="304">
        <f t="shared" si="48"/>
        <v>0.22519209290525818</v>
      </c>
      <c r="U211" s="304">
        <f t="shared" si="48"/>
        <v>0.23540769869108794</v>
      </c>
      <c r="V211" s="304">
        <f t="shared" si="48"/>
        <v>0.22333551035853325</v>
      </c>
      <c r="W211" s="304">
        <f t="shared" si="48"/>
        <v>0.23394274319142064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0.20111405538923549</v>
      </c>
      <c r="C212" s="304">
        <f t="shared" si="49"/>
        <v>0.22025171099341986</v>
      </c>
      <c r="D212" s="304">
        <f t="shared" si="49"/>
        <v>0.22541141291779257</v>
      </c>
      <c r="E212" s="304">
        <f t="shared" si="49"/>
        <v>0.2570387874387039</v>
      </c>
      <c r="F212" s="304">
        <f t="shared" si="49"/>
        <v>0.22792354596866965</v>
      </c>
      <c r="G212" s="304">
        <f t="shared" si="49"/>
        <v>0.24811060724042494</v>
      </c>
      <c r="H212" s="304">
        <f t="shared" si="49"/>
        <v>0.24938103002832929</v>
      </c>
      <c r="I212" s="304">
        <f t="shared" si="49"/>
        <v>0.26360395110297802</v>
      </c>
      <c r="J212" s="304">
        <f t="shared" si="49"/>
        <v>0.38923172322976302</v>
      </c>
      <c r="K212" s="304">
        <f t="shared" si="49"/>
        <v>0.34481967800181368</v>
      </c>
      <c r="L212" s="304">
        <f t="shared" si="49"/>
        <v>0.35046448845129219</v>
      </c>
      <c r="M212" s="304">
        <f t="shared" si="49"/>
        <v>0.35475679566667023</v>
      </c>
      <c r="N212" s="304">
        <f t="shared" si="49"/>
        <v>0.3457583448768109</v>
      </c>
      <c r="O212" s="304">
        <f t="shared" si="49"/>
        <v>0.37050181926342401</v>
      </c>
      <c r="P212" s="304">
        <f t="shared" si="49"/>
        <v>0.37054542659840345</v>
      </c>
      <c r="Q212" s="304">
        <f t="shared" si="49"/>
        <v>0.34581868516850389</v>
      </c>
      <c r="R212" s="304">
        <f t="shared" si="49"/>
        <v>0.31563109924346011</v>
      </c>
      <c r="S212" s="304">
        <f t="shared" si="49"/>
        <v>0.34619225214939719</v>
      </c>
      <c r="T212" s="304">
        <f t="shared" si="49"/>
        <v>0.32538662713150884</v>
      </c>
      <c r="U212" s="304">
        <f t="shared" si="49"/>
        <v>0.31310540329197334</v>
      </c>
      <c r="V212" s="304">
        <f t="shared" si="49"/>
        <v>0.32226240440836568</v>
      </c>
      <c r="W212" s="304">
        <f t="shared" si="49"/>
        <v>0.31331593259936669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0.2930250626510425</v>
      </c>
      <c r="C213" s="303">
        <f t="shared" si="50"/>
        <v>0.29734336464148442</v>
      </c>
      <c r="D213" s="303">
        <f t="shared" si="50"/>
        <v>0.30099938251749192</v>
      </c>
      <c r="E213" s="303">
        <f t="shared" si="50"/>
        <v>0.30161339755317751</v>
      </c>
      <c r="F213" s="303">
        <f t="shared" si="50"/>
        <v>0.2934983046612023</v>
      </c>
      <c r="G213" s="303">
        <f t="shared" si="50"/>
        <v>0.3024777916829966</v>
      </c>
      <c r="H213" s="303">
        <f t="shared" si="50"/>
        <v>0.30151980724963656</v>
      </c>
      <c r="I213" s="303">
        <f t="shared" si="50"/>
        <v>0.29716236618089403</v>
      </c>
      <c r="J213" s="303">
        <f t="shared" si="50"/>
        <v>0.31563045384182364</v>
      </c>
      <c r="K213" s="303">
        <f t="shared" si="50"/>
        <v>0.28900935930936639</v>
      </c>
      <c r="L213" s="303">
        <f t="shared" si="50"/>
        <v>0.29917199588713045</v>
      </c>
      <c r="M213" s="303">
        <f t="shared" si="50"/>
        <v>0.29662811019468066</v>
      </c>
      <c r="N213" s="303">
        <f t="shared" si="50"/>
        <v>0.2879823989061866</v>
      </c>
      <c r="O213" s="303">
        <f t="shared" si="50"/>
        <v>0.28974606675715597</v>
      </c>
      <c r="P213" s="303">
        <f t="shared" si="50"/>
        <v>0.29188860325833432</v>
      </c>
      <c r="Q213" s="303">
        <f t="shared" si="50"/>
        <v>0.29114404893560109</v>
      </c>
      <c r="R213" s="303">
        <f t="shared" si="50"/>
        <v>0.27879236388552431</v>
      </c>
      <c r="S213" s="303">
        <f t="shared" si="50"/>
        <v>0.28293014912856307</v>
      </c>
      <c r="T213" s="303">
        <f t="shared" si="50"/>
        <v>0.28142881475075715</v>
      </c>
      <c r="U213" s="303">
        <f t="shared" si="50"/>
        <v>0.28055153916022862</v>
      </c>
      <c r="V213" s="303">
        <f t="shared" si="50"/>
        <v>0.27914530164330537</v>
      </c>
      <c r="W213" s="303">
        <f t="shared" si="50"/>
        <v>0.27998914091305277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0.13026576577103469</v>
      </c>
      <c r="C214" s="304">
        <f t="shared" si="51"/>
        <v>0.1314059045077374</v>
      </c>
      <c r="D214" s="304">
        <f t="shared" si="51"/>
        <v>0.14257952789299705</v>
      </c>
      <c r="E214" s="304">
        <f t="shared" si="51"/>
        <v>0.12265738305426784</v>
      </c>
      <c r="F214" s="304">
        <f t="shared" si="51"/>
        <v>0.10970028374476573</v>
      </c>
      <c r="G214" s="304">
        <f t="shared" si="51"/>
        <v>0.13307506963495019</v>
      </c>
      <c r="H214" s="304">
        <f t="shared" si="51"/>
        <v>0.12898737746397432</v>
      </c>
      <c r="I214" s="304">
        <f t="shared" si="51"/>
        <v>9.9332454513897869E-2</v>
      </c>
      <c r="J214" s="304">
        <f t="shared" si="51"/>
        <v>0.11396572136993309</v>
      </c>
      <c r="K214" s="304">
        <f t="shared" si="51"/>
        <v>0.11109986410791985</v>
      </c>
      <c r="L214" s="304">
        <f t="shared" si="51"/>
        <v>0.11958880498504625</v>
      </c>
      <c r="M214" s="304">
        <f t="shared" si="51"/>
        <v>0.11484547754751144</v>
      </c>
      <c r="N214" s="304">
        <f t="shared" si="51"/>
        <v>0.11081070562454144</v>
      </c>
      <c r="O214" s="304">
        <f t="shared" si="51"/>
        <v>9.9895450986137113E-2</v>
      </c>
      <c r="P214" s="304">
        <f t="shared" si="51"/>
        <v>0.10074872686185488</v>
      </c>
      <c r="Q214" s="304">
        <f t="shared" si="51"/>
        <v>0.11264602515297362</v>
      </c>
      <c r="R214" s="304">
        <f t="shared" si="51"/>
        <v>0.11578147054807077</v>
      </c>
      <c r="S214" s="304">
        <f t="shared" si="51"/>
        <v>0.10379858625335485</v>
      </c>
      <c r="T214" s="304">
        <f t="shared" si="51"/>
        <v>0.11284099737523218</v>
      </c>
      <c r="U214" s="304">
        <f t="shared" si="51"/>
        <v>0.11878828560749891</v>
      </c>
      <c r="V214" s="304">
        <f t="shared" si="51"/>
        <v>0.11286835415582699</v>
      </c>
      <c r="W214" s="304">
        <f t="shared" si="51"/>
        <v>0.11831418180521136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0.1627592968800079</v>
      </c>
      <c r="C215" s="304">
        <f t="shared" si="52"/>
        <v>0.16593746013374699</v>
      </c>
      <c r="D215" s="304">
        <f t="shared" si="52"/>
        <v>0.15841985462449487</v>
      </c>
      <c r="E215" s="304">
        <f t="shared" si="52"/>
        <v>0.17895601449890969</v>
      </c>
      <c r="F215" s="304">
        <f t="shared" si="52"/>
        <v>0.1837980209164366</v>
      </c>
      <c r="G215" s="304">
        <f t="shared" si="52"/>
        <v>0.16940272204804643</v>
      </c>
      <c r="H215" s="304">
        <f t="shared" si="52"/>
        <v>0.17253242978566222</v>
      </c>
      <c r="I215" s="304">
        <f t="shared" si="52"/>
        <v>0.19782991166699621</v>
      </c>
      <c r="J215" s="304">
        <f t="shared" si="52"/>
        <v>0.20166473247189057</v>
      </c>
      <c r="K215" s="304">
        <f t="shared" si="52"/>
        <v>0.17790949520144653</v>
      </c>
      <c r="L215" s="304">
        <f t="shared" si="52"/>
        <v>0.17958319090208422</v>
      </c>
      <c r="M215" s="304">
        <f t="shared" si="52"/>
        <v>0.18178263264716921</v>
      </c>
      <c r="N215" s="304">
        <f t="shared" si="52"/>
        <v>0.17717169328164512</v>
      </c>
      <c r="O215" s="304">
        <f t="shared" si="52"/>
        <v>0.18985061577101892</v>
      </c>
      <c r="P215" s="304">
        <f t="shared" si="52"/>
        <v>0.19113987639647947</v>
      </c>
      <c r="Q215" s="304">
        <f t="shared" si="52"/>
        <v>0.17849802378262752</v>
      </c>
      <c r="R215" s="304">
        <f t="shared" si="52"/>
        <v>0.16301089333745353</v>
      </c>
      <c r="S215" s="304">
        <f t="shared" si="52"/>
        <v>0.17913156287520829</v>
      </c>
      <c r="T215" s="304">
        <f t="shared" si="52"/>
        <v>0.16858781737552503</v>
      </c>
      <c r="U215" s="304">
        <f t="shared" si="52"/>
        <v>0.16176325355272972</v>
      </c>
      <c r="V215" s="304">
        <f t="shared" si="52"/>
        <v>0.16627694748747834</v>
      </c>
      <c r="W215" s="304">
        <f t="shared" si="52"/>
        <v>0.16167495910784135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4.2073227305174432E-2</v>
      </c>
      <c r="C216" s="303">
        <f t="shared" si="53"/>
        <v>4.1685684632121175E-2</v>
      </c>
      <c r="D216" s="303">
        <f t="shared" si="53"/>
        <v>4.1189212488139226E-2</v>
      </c>
      <c r="E216" s="303">
        <f t="shared" si="53"/>
        <v>4.1379588038332249E-2</v>
      </c>
      <c r="F216" s="303">
        <f t="shared" si="53"/>
        <v>4.2651689722316061E-2</v>
      </c>
      <c r="G216" s="303">
        <f t="shared" si="53"/>
        <v>4.1161081757478138E-2</v>
      </c>
      <c r="H216" s="303">
        <f t="shared" si="53"/>
        <v>4.1310377464963369E-2</v>
      </c>
      <c r="I216" s="303">
        <f t="shared" si="53"/>
        <v>4.2246466744356205E-2</v>
      </c>
      <c r="J216" s="303">
        <f t="shared" si="53"/>
        <v>3.9123372941410675E-2</v>
      </c>
      <c r="K216" s="303">
        <f t="shared" si="53"/>
        <v>0.1183571793015807</v>
      </c>
      <c r="L216" s="303">
        <f t="shared" si="53"/>
        <v>8.9114312603627482E-2</v>
      </c>
      <c r="M216" s="303">
        <f t="shared" si="53"/>
        <v>9.6644406031642607E-2</v>
      </c>
      <c r="N216" s="303">
        <f t="shared" si="53"/>
        <v>0.12224189813279192</v>
      </c>
      <c r="O216" s="303">
        <f t="shared" si="53"/>
        <v>0.11701834592792346</v>
      </c>
      <c r="P216" s="303">
        <f t="shared" si="53"/>
        <v>0.10984330016608194</v>
      </c>
      <c r="Q216" s="303">
        <f t="shared" si="53"/>
        <v>0.11196163279549753</v>
      </c>
      <c r="R216" s="303">
        <f t="shared" si="53"/>
        <v>0.1484859781524098</v>
      </c>
      <c r="S216" s="303">
        <f t="shared" si="53"/>
        <v>0.13599559707958239</v>
      </c>
      <c r="T216" s="303">
        <f t="shared" si="53"/>
        <v>0.14028288263939478</v>
      </c>
      <c r="U216" s="303">
        <f t="shared" si="53"/>
        <v>0.14323359890540988</v>
      </c>
      <c r="V216" s="303">
        <f t="shared" si="53"/>
        <v>0.14756680100639544</v>
      </c>
      <c r="W216" s="303">
        <f t="shared" si="53"/>
        <v>0.14505509072095465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1.0277532972347574E-3</v>
      </c>
      <c r="C217" s="304">
        <f t="shared" si="54"/>
        <v>9.9044692995536366E-4</v>
      </c>
      <c r="D217" s="304">
        <f t="shared" si="54"/>
        <v>1.0359222244231863E-3</v>
      </c>
      <c r="E217" s="304">
        <f t="shared" si="54"/>
        <v>1.0908278943325147E-3</v>
      </c>
      <c r="F217" s="304">
        <f t="shared" si="54"/>
        <v>8.6604365622836303E-4</v>
      </c>
      <c r="G217" s="304">
        <f t="shared" si="54"/>
        <v>1.4770463914078847E-3</v>
      </c>
      <c r="H217" s="304">
        <f t="shared" si="54"/>
        <v>1.5099691585223685E-3</v>
      </c>
      <c r="I217" s="304">
        <f t="shared" si="54"/>
        <v>1.2675371644741893E-3</v>
      </c>
      <c r="J217" s="304">
        <f t="shared" si="54"/>
        <v>1.3275066030905337E-3</v>
      </c>
      <c r="K217" s="304">
        <f t="shared" si="54"/>
        <v>1.4279706174826971E-3</v>
      </c>
      <c r="L217" s="304">
        <f t="shared" si="54"/>
        <v>1.6226605710725102E-3</v>
      </c>
      <c r="M217" s="304">
        <f t="shared" si="54"/>
        <v>1.7541402136462267E-3</v>
      </c>
      <c r="N217" s="304">
        <f t="shared" si="54"/>
        <v>1.8165478398106543E-3</v>
      </c>
      <c r="O217" s="304">
        <f t="shared" si="54"/>
        <v>1.6395839673182954E-3</v>
      </c>
      <c r="P217" s="304">
        <f t="shared" si="54"/>
        <v>1.9151801223012399E-3</v>
      </c>
      <c r="Q217" s="304">
        <f t="shared" si="54"/>
        <v>2.2622372610830266E-3</v>
      </c>
      <c r="R217" s="304">
        <f t="shared" si="54"/>
        <v>2.3364907157607325E-3</v>
      </c>
      <c r="S217" s="304">
        <f t="shared" si="54"/>
        <v>2.1804651403288288E-3</v>
      </c>
      <c r="T217" s="304">
        <f t="shared" si="54"/>
        <v>2.3507440787699195E-3</v>
      </c>
      <c r="U217" s="304">
        <f t="shared" si="54"/>
        <v>2.4996115855847605E-3</v>
      </c>
      <c r="V217" s="304">
        <f t="shared" si="54"/>
        <v>2.4380169962423125E-3</v>
      </c>
      <c r="W217" s="304">
        <f t="shared" si="54"/>
        <v>2.5126941209253481E-3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3.5255008011556434E-2</v>
      </c>
      <c r="C218" s="304">
        <f t="shared" si="55"/>
        <v>3.4759800066174115E-2</v>
      </c>
      <c r="D218" s="304">
        <f t="shared" si="55"/>
        <v>3.4180826581150063E-2</v>
      </c>
      <c r="E218" s="304">
        <f t="shared" si="55"/>
        <v>3.4334262346403535E-2</v>
      </c>
      <c r="F218" s="304">
        <f t="shared" si="55"/>
        <v>3.5804250560205059E-2</v>
      </c>
      <c r="G218" s="304">
        <f t="shared" si="55"/>
        <v>3.4097328228136221E-2</v>
      </c>
      <c r="H218" s="304">
        <f t="shared" si="55"/>
        <v>3.4266406107413848E-2</v>
      </c>
      <c r="I218" s="304">
        <f t="shared" si="55"/>
        <v>3.529429463911616E-2</v>
      </c>
      <c r="J218" s="304">
        <f t="shared" si="55"/>
        <v>3.1707900673044451E-2</v>
      </c>
      <c r="K218" s="304">
        <f t="shared" si="55"/>
        <v>0.11161281522634753</v>
      </c>
      <c r="L218" s="304">
        <f t="shared" si="55"/>
        <v>8.2126944283977821E-2</v>
      </c>
      <c r="M218" s="304">
        <f t="shared" si="55"/>
        <v>8.9712791379717799E-2</v>
      </c>
      <c r="N218" s="304">
        <f t="shared" si="55"/>
        <v>0.11551294765202254</v>
      </c>
      <c r="O218" s="304">
        <f t="shared" si="55"/>
        <v>0.11024388491932077</v>
      </c>
      <c r="P218" s="304">
        <f t="shared" si="55"/>
        <v>0.10301311850810339</v>
      </c>
      <c r="Q218" s="304">
        <f t="shared" si="55"/>
        <v>0.10514878796570835</v>
      </c>
      <c r="R218" s="304">
        <f t="shared" si="55"/>
        <v>0.14196480804644659</v>
      </c>
      <c r="S218" s="304">
        <f t="shared" si="55"/>
        <v>0.12937286136009885</v>
      </c>
      <c r="T218" s="304">
        <f t="shared" si="55"/>
        <v>0.13369709311653</v>
      </c>
      <c r="U218" s="304">
        <f t="shared" si="55"/>
        <v>0.13666857936923277</v>
      </c>
      <c r="V218" s="304">
        <f t="shared" si="55"/>
        <v>0.14103233293591833</v>
      </c>
      <c r="W218" s="304">
        <f t="shared" si="55"/>
        <v>0.13850255849406959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5.7904659963832362E-3</v>
      </c>
      <c r="C219" s="305">
        <f t="shared" si="56"/>
        <v>5.9354376359916933E-3</v>
      </c>
      <c r="D219" s="305">
        <f t="shared" si="56"/>
        <v>5.9724636825659759E-3</v>
      </c>
      <c r="E219" s="305">
        <f t="shared" si="56"/>
        <v>5.9544977975962013E-3</v>
      </c>
      <c r="F219" s="305">
        <f t="shared" si="56"/>
        <v>5.9813955058826444E-3</v>
      </c>
      <c r="G219" s="305">
        <f t="shared" si="56"/>
        <v>5.5867071379340303E-3</v>
      </c>
      <c r="H219" s="305">
        <f t="shared" si="56"/>
        <v>5.5340021990271512E-3</v>
      </c>
      <c r="I219" s="305">
        <f t="shared" si="56"/>
        <v>5.6846349407658533E-3</v>
      </c>
      <c r="J219" s="305">
        <f t="shared" si="56"/>
        <v>6.0879656652756964E-3</v>
      </c>
      <c r="K219" s="305">
        <f t="shared" si="56"/>
        <v>5.3163934577504686E-3</v>
      </c>
      <c r="L219" s="305">
        <f t="shared" si="56"/>
        <v>5.3647077485771359E-3</v>
      </c>
      <c r="M219" s="305">
        <f t="shared" si="56"/>
        <v>5.1774744382785901E-3</v>
      </c>
      <c r="N219" s="305">
        <f t="shared" si="56"/>
        <v>4.9124026409587112E-3</v>
      </c>
      <c r="O219" s="305">
        <f t="shared" si="56"/>
        <v>5.1348770412843739E-3</v>
      </c>
      <c r="P219" s="305">
        <f t="shared" si="56"/>
        <v>4.9150015356773154E-3</v>
      </c>
      <c r="Q219" s="305">
        <f t="shared" si="56"/>
        <v>4.5506075687061481E-3</v>
      </c>
      <c r="R219" s="305">
        <f t="shared" si="56"/>
        <v>4.1846793902024721E-3</v>
      </c>
      <c r="S219" s="305">
        <f t="shared" si="56"/>
        <v>4.4422705791547137E-3</v>
      </c>
      <c r="T219" s="305">
        <f t="shared" si="56"/>
        <v>4.2350454440948744E-3</v>
      </c>
      <c r="U219" s="305">
        <f t="shared" si="56"/>
        <v>4.0654079505923384E-3</v>
      </c>
      <c r="V219" s="305">
        <f t="shared" si="56"/>
        <v>4.0964510742347981E-3</v>
      </c>
      <c r="W219" s="305">
        <f t="shared" si="56"/>
        <v>4.0398381059597198E-3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201.57133474948185</v>
      </c>
      <c r="C243" s="274">
        <f t="shared" si="59"/>
        <v>213.68187057716656</v>
      </c>
      <c r="D243" s="274">
        <f t="shared" si="59"/>
        <v>198.73232647832555</v>
      </c>
      <c r="E243" s="274">
        <f t="shared" si="59"/>
        <v>203.86037694793418</v>
      </c>
      <c r="F243" s="274">
        <f t="shared" si="59"/>
        <v>213.24259097924889</v>
      </c>
      <c r="G243" s="274">
        <f t="shared" si="59"/>
        <v>201.20257454924791</v>
      </c>
      <c r="H243" s="274">
        <f t="shared" si="59"/>
        <v>212.12425380815529</v>
      </c>
      <c r="I243" s="274">
        <f t="shared" si="59"/>
        <v>175.33279262080941</v>
      </c>
      <c r="J243" s="274">
        <f t="shared" si="59"/>
        <v>201.56343169669023</v>
      </c>
      <c r="K243" s="274">
        <f t="shared" si="59"/>
        <v>174.5363861257818</v>
      </c>
      <c r="L243" s="274">
        <f t="shared" si="59"/>
        <v>173.33743440854485</v>
      </c>
      <c r="M243" s="274">
        <f t="shared" si="59"/>
        <v>170.77493602528034</v>
      </c>
      <c r="N243" s="274">
        <f t="shared" si="59"/>
        <v>189.00423520043529</v>
      </c>
      <c r="O243" s="274">
        <f t="shared" si="59"/>
        <v>191.2484529952406</v>
      </c>
      <c r="P243" s="274">
        <f t="shared" si="59"/>
        <v>177.4259890757944</v>
      </c>
      <c r="Q243" s="274">
        <f t="shared" si="59"/>
        <v>170.57055247420473</v>
      </c>
      <c r="R243" s="274">
        <f t="shared" si="59"/>
        <v>182.39576274714366</v>
      </c>
      <c r="S243" s="274">
        <f t="shared" si="59"/>
        <v>202.94958845756324</v>
      </c>
      <c r="T243" s="274">
        <f t="shared" si="59"/>
        <v>216.69054076085769</v>
      </c>
      <c r="U243" s="274">
        <f t="shared" si="59"/>
        <v>212.50937198308523</v>
      </c>
      <c r="V243" s="274">
        <f t="shared" si="59"/>
        <v>211.98004423937903</v>
      </c>
      <c r="W243" s="274">
        <f t="shared" si="59"/>
        <v>221.45911108886111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0.42106839510894106</v>
      </c>
      <c r="C244" s="275">
        <f>IF(C$73=0,0,C$73/NFM!C$14*1000)</f>
        <v>0.44636645592415675</v>
      </c>
      <c r="D244" s="275">
        <f>IF(D$73=0,0,D$73/NFM!D$14*1000)</f>
        <v>0.41513790575168424</v>
      </c>
      <c r="E244" s="275">
        <f>IF(E$73=0,0,E$73/NFM!E$14*1000)</f>
        <v>0.42585004388217151</v>
      </c>
      <c r="F244" s="275">
        <f>IF(F$73=0,0,F$73/NFM!F$14*1000)</f>
        <v>0.44544883162102311</v>
      </c>
      <c r="G244" s="275">
        <f>IF(G$73=0,0,G$73/NFM!G$14*1000)</f>
        <v>0.42029808088942067</v>
      </c>
      <c r="H244" s="275">
        <f>IF(H$73=0,0,H$73/NFM!H$14*1000)</f>
        <v>0.44311270363168431</v>
      </c>
      <c r="I244" s="275">
        <f>IF(I$73=0,0,I$73/NFM!I$14*1000)</f>
        <v>0.36625791901925431</v>
      </c>
      <c r="J244" s="275">
        <f>IF(J$73=0,0,J$73/NFM!J$14*1000)</f>
        <v>0.4210518861805404</v>
      </c>
      <c r="K244" s="275">
        <f>IF(K$73=0,0,K$73/NFM!K$14*1000)</f>
        <v>0.36459428164440871</v>
      </c>
      <c r="L244" s="275">
        <f>IF(L$73=0,0,L$73/NFM!L$14*1000)</f>
        <v>0.36208975551251077</v>
      </c>
      <c r="M244" s="275">
        <f>IF(M$73=0,0,M$73/NFM!M$14*1000)</f>
        <v>0.35673687593230746</v>
      </c>
      <c r="N244" s="275">
        <f>IF(N$73=0,0,N$73/NFM!N$14*1000)</f>
        <v>0.39481660466612301</v>
      </c>
      <c r="O244" s="275">
        <f>IF(O$73=0,0,O$73/NFM!O$14*1000)</f>
        <v>0.39950461839776136</v>
      </c>
      <c r="P244" s="275">
        <f>IF(P$73=0,0,P$73/NFM!P$14*1000)</f>
        <v>0.37063045974673636</v>
      </c>
      <c r="Q244" s="275">
        <f>IF(Q$73=0,0,Q$73/NFM!Q$14*1000)</f>
        <v>0.35630993301513741</v>
      </c>
      <c r="R244" s="275">
        <f>IF(R$73=0,0,R$73/NFM!R$14*1000)</f>
        <v>0.38101196873623328</v>
      </c>
      <c r="S244" s="275">
        <f>IF(S$73=0,0,S$73/NFM!S$14*1000)</f>
        <v>0.42394747053302057</v>
      </c>
      <c r="T244" s="275">
        <f>IF(T$73=0,0,T$73/NFM!T$14*1000)</f>
        <v>0.45265135712829857</v>
      </c>
      <c r="U244" s="275">
        <f>IF(U$73=0,0,U$73/NFM!U$14*1000)</f>
        <v>0.44391718850682665</v>
      </c>
      <c r="V244" s="275">
        <f>IF(V$73=0,0,V$73/NFM!V$14*1000)</f>
        <v>0.44281145993744153</v>
      </c>
      <c r="W244" s="275">
        <f>IF(W$73=0,0,W$73/NFM!W$14*1000)</f>
        <v>0.46261256643112852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0.21902664844758671</v>
      </c>
      <c r="C245" s="276">
        <f>IF(C$74=0,0,C$74/NFM!C$14*1000)</f>
        <v>0.23218591078345105</v>
      </c>
      <c r="D245" s="276">
        <f>IF(D$74=0,0,D$74/NFM!D$14*1000)</f>
        <v>0.21594179282160711</v>
      </c>
      <c r="E245" s="276">
        <f>IF(E$74=0,0,E$74/NFM!E$14*1000)</f>
        <v>0.22151391302744952</v>
      </c>
      <c r="F245" s="276">
        <f>IF(F$74=0,0,F$74/NFM!F$14*1000)</f>
        <v>0.23170859123635609</v>
      </c>
      <c r="G245" s="276">
        <f>IF(G$74=0,0,G$74/NFM!G$14*1000)</f>
        <v>0.21862595501223772</v>
      </c>
      <c r="H245" s="276">
        <f>IF(H$74=0,0,H$74/NFM!H$14*1000)</f>
        <v>0.23049341030662349</v>
      </c>
      <c r="I245" s="276">
        <f>IF(I$74=0,0,I$74/NFM!I$14*1000)</f>
        <v>0.19051594800749624</v>
      </c>
      <c r="J245" s="276">
        <f>IF(J$74=0,0,J$74/NFM!J$14*1000)</f>
        <v>0.21901806101785071</v>
      </c>
      <c r="K245" s="276">
        <f>IF(K$74=0,0,K$74/NFM!K$14*1000)</f>
        <v>0.18965057572433003</v>
      </c>
      <c r="L245" s="276">
        <f>IF(L$74=0,0,L$74/NFM!L$14*1000)</f>
        <v>0.18834779933220233</v>
      </c>
      <c r="M245" s="276">
        <f>IF(M$74=0,0,M$74/NFM!M$14*1000)</f>
        <v>0.18556339829993745</v>
      </c>
      <c r="N245" s="276">
        <f>IF(N$74=0,0,N$74/NFM!N$14*1000)</f>
        <v>0.20537128570075511</v>
      </c>
      <c r="O245" s="276">
        <f>IF(O$74=0,0,O$74/NFM!O$14*1000)</f>
        <v>0.20780984425191718</v>
      </c>
      <c r="P245" s="276">
        <f>IF(P$74=0,0,P$74/NFM!P$14*1000)</f>
        <v>0.19279040733967473</v>
      </c>
      <c r="Q245" s="276">
        <f>IF(Q$74=0,0,Q$74/NFM!Q$14*1000)</f>
        <v>0.18534131590830605</v>
      </c>
      <c r="R245" s="276">
        <f>IF(R$74=0,0,R$74/NFM!R$14*1000)</f>
        <v>0.19819054457678489</v>
      </c>
      <c r="S245" s="276">
        <f>IF(S$74=0,0,S$74/NFM!S$14*1000)</f>
        <v>0.22052425370148102</v>
      </c>
      <c r="T245" s="276">
        <f>IF(T$74=0,0,T$74/NFM!T$14*1000)</f>
        <v>0.2354551204001244</v>
      </c>
      <c r="U245" s="276">
        <f>IF(U$74=0,0,U$74/NFM!U$14*1000)</f>
        <v>0.23091187825144188</v>
      </c>
      <c r="V245" s="276">
        <f>IF(V$74=0,0,V$74/NFM!V$14*1000)</f>
        <v>0.23033671273092712</v>
      </c>
      <c r="W245" s="276">
        <f>IF(W$74=0,0,W$74/NFM!W$14*1000)</f>
        <v>0.24063663084694692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5.1267327479847635</v>
      </c>
      <c r="C246" s="276">
        <f>IF(C$75=0,0,C$75/NFM!C$14*1000)</f>
        <v>5.4347501588101954</v>
      </c>
      <c r="D246" s="276">
        <f>IF(D$75=0,0,D$75/NFM!D$14*1000)</f>
        <v>5.0545258705449196</v>
      </c>
      <c r="E246" s="276">
        <f>IF(E$75=0,0,E$75/NFM!E$14*1000)</f>
        <v>5.1849518773229759</v>
      </c>
      <c r="F246" s="276">
        <f>IF(F$75=0,0,F$75/NFM!F$14*1000)</f>
        <v>5.4235775925006191</v>
      </c>
      <c r="G246" s="276">
        <f>IF(G$75=0,0,G$75/NFM!G$14*1000)</f>
        <v>5.1173537606721826</v>
      </c>
      <c r="H246" s="276">
        <f>IF(H$75=0,0,H$75/NFM!H$14*1000)</f>
        <v>5.3951339857005207</v>
      </c>
      <c r="I246" s="276">
        <f>IF(I$75=0,0,I$75/NFM!I$14*1000)</f>
        <v>4.459385908455447</v>
      </c>
      <c r="J246" s="276">
        <f>IF(J$75=0,0,J$75/NFM!J$14*1000)</f>
        <v>5.1265317429583863</v>
      </c>
      <c r="K246" s="276">
        <f>IF(K$75=0,0,K$75/NFM!K$14*1000)</f>
        <v>4.4391302342954662</v>
      </c>
      <c r="L246" s="276">
        <f>IF(L$75=0,0,L$75/NFM!L$14*1000)</f>
        <v>4.408636290110314</v>
      </c>
      <c r="M246" s="276">
        <f>IF(M$75=0,0,M$75/NFM!M$14*1000)</f>
        <v>4.3434621204062509</v>
      </c>
      <c r="N246" s="276">
        <f>IF(N$75=0,0,N$75/NFM!N$14*1000)</f>
        <v>4.8071031692280677</v>
      </c>
      <c r="O246" s="276">
        <f>IF(O$75=0,0,O$75/NFM!O$14*1000)</f>
        <v>4.8641822418922001</v>
      </c>
      <c r="P246" s="276">
        <f>IF(P$75=0,0,P$75/NFM!P$14*1000)</f>
        <v>4.5126239286912808</v>
      </c>
      <c r="Q246" s="276">
        <f>IF(Q$75=0,0,Q$75/NFM!Q$14*1000)</f>
        <v>4.3382638622125684</v>
      </c>
      <c r="R246" s="276">
        <f>IF(R$75=0,0,R$75/NFM!R$14*1000)</f>
        <v>4.6390243489749778</v>
      </c>
      <c r="S246" s="276">
        <f>IF(S$75=0,0,S$75/NFM!S$14*1000)</f>
        <v>5.1617870299779005</v>
      </c>
      <c r="T246" s="276">
        <f>IF(T$75=0,0,T$75/NFM!T$14*1000)</f>
        <v>5.5112721898991985</v>
      </c>
      <c r="U246" s="276">
        <f>IF(U$75=0,0,U$75/NFM!U$14*1000)</f>
        <v>5.4049290190075974</v>
      </c>
      <c r="V246" s="276">
        <f>IF(V$75=0,0,V$75/NFM!V$14*1000)</f>
        <v>5.3914661827251908</v>
      </c>
      <c r="W246" s="276">
        <f>IF(W$75=0,0,W$75/NFM!W$14*1000)</f>
        <v>5.6325552368710206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0.14035613170298031</v>
      </c>
      <c r="C247" s="276">
        <f>IF(C$76=0,0,C$76/NFM!C$14*1000)</f>
        <v>0.1487888186413856</v>
      </c>
      <c r="D247" s="276">
        <f>IF(D$76=0,0,D$76/NFM!D$14*1000)</f>
        <v>0.13837930191722808</v>
      </c>
      <c r="E247" s="276">
        <f>IF(E$76=0,0,E$76/NFM!E$14*1000)</f>
        <v>0.14195001462739051</v>
      </c>
      <c r="F247" s="276">
        <f>IF(F$76=0,0,F$76/NFM!F$14*1000)</f>
        <v>0.14848294387367439</v>
      </c>
      <c r="G247" s="276">
        <f>IF(G$76=0,0,G$76/NFM!G$14*1000)</f>
        <v>0.14009936029647352</v>
      </c>
      <c r="H247" s="276">
        <f>IF(H$76=0,0,H$76/NFM!H$14*1000)</f>
        <v>0.14770423454389475</v>
      </c>
      <c r="I247" s="276">
        <f>IF(I$76=0,0,I$76/NFM!I$14*1000)</f>
        <v>0.12208597300641813</v>
      </c>
      <c r="J247" s="276">
        <f>IF(J$76=0,0,J$76/NFM!J$14*1000)</f>
        <v>0.14035062872684684</v>
      </c>
      <c r="K247" s="276">
        <f>IF(K$76=0,0,K$76/NFM!K$14*1000)</f>
        <v>0.12153142721480287</v>
      </c>
      <c r="L247" s="276">
        <f>IF(L$76=0,0,L$76/NFM!L$14*1000)</f>
        <v>0.12069658517083692</v>
      </c>
      <c r="M247" s="276">
        <f>IF(M$76=0,0,M$76/NFM!M$14*1000)</f>
        <v>0.1189122919774358</v>
      </c>
      <c r="N247" s="276">
        <f>IF(N$76=0,0,N$76/NFM!N$14*1000)</f>
        <v>0.13160553488870774</v>
      </c>
      <c r="O247" s="276">
        <f>IF(O$76=0,0,O$76/NFM!O$14*1000)</f>
        <v>0.13316820613258717</v>
      </c>
      <c r="P247" s="276">
        <f>IF(P$76=0,0,P$76/NFM!P$14*1000)</f>
        <v>0.12354348658224547</v>
      </c>
      <c r="Q247" s="276">
        <f>IF(Q$76=0,0,Q$76/NFM!Q$14*1000)</f>
        <v>0.11876997767171246</v>
      </c>
      <c r="R247" s="276">
        <f>IF(R$76=0,0,R$76/NFM!R$14*1000)</f>
        <v>0.12700398957874445</v>
      </c>
      <c r="S247" s="276">
        <f>IF(S$76=0,0,S$76/NFM!S$14*1000)</f>
        <v>0.14131582351100694</v>
      </c>
      <c r="T247" s="276">
        <f>IF(T$76=0,0,T$76/NFM!T$14*1000)</f>
        <v>0.15088378570943287</v>
      </c>
      <c r="U247" s="276">
        <f>IF(U$76=0,0,U$76/NFM!U$14*1000)</f>
        <v>0.14797239616894217</v>
      </c>
      <c r="V247" s="276">
        <f>IF(V$76=0,0,V$76/NFM!V$14*1000)</f>
        <v>0.1476038199791472</v>
      </c>
      <c r="W247" s="276">
        <f>IF(W$76=0,0,W$76/NFM!W$14*1000)</f>
        <v>0.1542041888103762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0.68713191543596397</v>
      </c>
      <c r="C248" s="277">
        <f>IF(C$77=0,0,C$77/NFM!C$14*1000)</f>
        <v>0.73100157085301298</v>
      </c>
      <c r="D248" s="277">
        <f>IF(D$77=0,0,D$77/NFM!D$14*1000)</f>
        <v>0.6811737223748795</v>
      </c>
      <c r="E248" s="277">
        <f>IF(E$77=0,0,E$77/NFM!E$14*1000)</f>
        <v>0.70102329040856359</v>
      </c>
      <c r="F248" s="277">
        <f>IF(F$77=0,0,F$77/NFM!F$14*1000)</f>
        <v>0.72826725775363088</v>
      </c>
      <c r="G248" s="277">
        <f>IF(G$77=0,0,G$77/NFM!G$14*1000)</f>
        <v>0.69223621320469475</v>
      </c>
      <c r="H248" s="277">
        <f>IF(H$77=0,0,H$77/NFM!H$14*1000)</f>
        <v>0.72961748619736944</v>
      </c>
      <c r="I248" s="277">
        <f>IF(I$77=0,0,I$77/NFM!I$14*1000)</f>
        <v>0.60182095820001558</v>
      </c>
      <c r="J248" s="277">
        <f>IF(J$77=0,0,J$77/NFM!J$14*1000)</f>
        <v>0.70388414919246201</v>
      </c>
      <c r="K248" s="277">
        <f>IF(K$77=0,0,K$77/NFM!K$14*1000)</f>
        <v>0.50241099699749292</v>
      </c>
      <c r="L248" s="277">
        <f>IF(L$77=0,0,L$77/NFM!L$14*1000)</f>
        <v>0.53489140351564657</v>
      </c>
      <c r="M248" s="277">
        <f>IF(M$77=0,0,M$77/NFM!M$14*1000)</f>
        <v>0.51805229140755493</v>
      </c>
      <c r="N248" s="277">
        <f>IF(N$77=0,0,N$77/NFM!N$14*1000)</f>
        <v>0.53989630272374423</v>
      </c>
      <c r="O248" s="277">
        <f>IF(O$77=0,0,O$77/NFM!O$14*1000)</f>
        <v>0.5534374910224239</v>
      </c>
      <c r="P248" s="277">
        <f>IF(P$77=0,0,P$77/NFM!P$14*1000)</f>
        <v>0.52247841560021357</v>
      </c>
      <c r="Q248" s="277">
        <f>IF(Q$77=0,0,Q$77/NFM!Q$14*1000)</f>
        <v>0.49976882636789266</v>
      </c>
      <c r="R248" s="277">
        <f>IF(R$77=0,0,R$77/NFM!R$14*1000)</f>
        <v>0.49031042964850602</v>
      </c>
      <c r="S248" s="277">
        <f>IF(S$77=0,0,S$77/NFM!S$14*1000)</f>
        <v>0.56222709978352248</v>
      </c>
      <c r="T248" s="277">
        <f>IF(T$77=0,0,T$77/NFM!T$14*1000)</f>
        <v>0.59402159880838967</v>
      </c>
      <c r="U248" s="277">
        <f>IF(U$77=0,0,U$77/NFM!U$14*1000)</f>
        <v>0.57865321668532643</v>
      </c>
      <c r="V248" s="277">
        <f>IF(V$77=0,0,V$77/NFM!V$14*1000)</f>
        <v>0.57164921753337072</v>
      </c>
      <c r="W248" s="277">
        <f>IF(W$77=0,0,W$77/NFM!W$14*1000)</f>
        <v>0.60059535808621889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59.701987906408782</v>
      </c>
      <c r="C249" s="278">
        <f>IF(C$83=0,0,C$83/NFM!C$14*1000)</f>
        <v>63.441556641979496</v>
      </c>
      <c r="D249" s="278">
        <f>IF(D$83=0,0,D$83/NFM!D$14*1000)</f>
        <v>59.143147782533148</v>
      </c>
      <c r="E249" s="278">
        <f>IF(E$83=0,0,E$83/NFM!E$14*1000)</f>
        <v>60.656561802464921</v>
      </c>
      <c r="F249" s="278">
        <f>IF(F$83=0,0,F$83/NFM!F$14*1000)</f>
        <v>63.08339898081276</v>
      </c>
      <c r="G249" s="278">
        <f>IF(G$83=0,0,G$83/NFM!G$14*1000)</f>
        <v>59.912939856655349</v>
      </c>
      <c r="H249" s="278">
        <f>IF(H$83=0,0,H$83/NFM!H$14*1000)</f>
        <v>63.123864207828184</v>
      </c>
      <c r="I249" s="278">
        <f>IF(I$83=0,0,I$83/NFM!I$14*1000)</f>
        <v>51.986129785113008</v>
      </c>
      <c r="J249" s="278">
        <f>IF(J$83=0,0,J$83/NFM!J$14*1000)</f>
        <v>60.546376330921781</v>
      </c>
      <c r="K249" s="278">
        <f>IF(K$83=0,0,K$83/NFM!K$14*1000)</f>
        <v>43.52262848385017</v>
      </c>
      <c r="L249" s="278">
        <f>IF(L$83=0,0,L$83/NFM!L$14*1000)</f>
        <v>46.297520703838991</v>
      </c>
      <c r="M249" s="278">
        <f>IF(M$83=0,0,M$83/NFM!M$14*1000)</f>
        <v>44.815960702937531</v>
      </c>
      <c r="N249" s="278">
        <f>IF(N$83=0,0,N$83/NFM!N$14*1000)</f>
        <v>46.715789444841107</v>
      </c>
      <c r="O249" s="278">
        <f>IF(O$83=0,0,O$83/NFM!O$14*1000)</f>
        <v>47.852045938304585</v>
      </c>
      <c r="P249" s="278">
        <f>IF(P$83=0,0,P$83/NFM!P$14*1000)</f>
        <v>45.13564656235512</v>
      </c>
      <c r="Q249" s="278">
        <f>IF(Q$83=0,0,Q$83/NFM!Q$14*1000)</f>
        <v>43.175956298984758</v>
      </c>
      <c r="R249" s="278">
        <f>IF(R$83=0,0,R$83/NFM!R$14*1000)</f>
        <v>42.382265838602137</v>
      </c>
      <c r="S249" s="278">
        <f>IF(S$83=0,0,S$83/NFM!S$14*1000)</f>
        <v>48.55567183772245</v>
      </c>
      <c r="T249" s="278">
        <f>IF(T$83=0,0,T$83/NFM!T$14*1000)</f>
        <v>51.322011257007297</v>
      </c>
      <c r="U249" s="278">
        <f>IF(U$83=0,0,U$83/NFM!U$14*1000)</f>
        <v>49.990781639751766</v>
      </c>
      <c r="V249" s="278">
        <f>IF(V$83=0,0,V$83/NFM!V$14*1000)</f>
        <v>49.365428596358136</v>
      </c>
      <c r="W249" s="278">
        <f>IF(W$83=0,0,W$83/NFM!W$14*1000)</f>
        <v>51.877037780941627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114.50424651486031</v>
      </c>
      <c r="C250" s="278">
        <f>IF(C$90=0,0,C$90/NFM!C$14*1000)</f>
        <v>121.67647838473225</v>
      </c>
      <c r="D250" s="278">
        <f>IF(D$90=0,0,D$90/NFM!D$14*1000)</f>
        <v>113.43243015579765</v>
      </c>
      <c r="E250" s="278">
        <f>IF(E$90=0,0,E$90/NFM!E$14*1000)</f>
        <v>116.33505263277401</v>
      </c>
      <c r="F250" s="278">
        <f>IF(F$90=0,0,F$90/NFM!F$14*1000)</f>
        <v>120.98955698456528</v>
      </c>
      <c r="G250" s="278">
        <f>IF(G$90=0,0,G$90/NFM!G$14*1000)</f>
        <v>114.90883763419946</v>
      </c>
      <c r="H250" s="278">
        <f>IF(H$90=0,0,H$90/NFM!H$14*1000)</f>
        <v>121.06716646612422</v>
      </c>
      <c r="I250" s="278">
        <f>IF(I$90=0,0,I$90/NFM!I$14*1000)</f>
        <v>99.705769087617099</v>
      </c>
      <c r="J250" s="278">
        <f>IF(J$90=0,0,J$90/NFM!J$14*1000)</f>
        <v>116.12372458762228</v>
      </c>
      <c r="K250" s="278">
        <f>IF(K$90=0,0,K$90/NFM!K$14*1000)</f>
        <v>83.47336421530612</v>
      </c>
      <c r="L250" s="278">
        <f>IF(L$90=0,0,L$90/NFM!L$14*1000)</f>
        <v>88.795413848022903</v>
      </c>
      <c r="M250" s="278">
        <f>IF(M$90=0,0,M$90/NFM!M$14*1000)</f>
        <v>85.953885156621254</v>
      </c>
      <c r="N250" s="278">
        <f>IF(N$90=0,0,N$90/NFM!N$14*1000)</f>
        <v>89.597624104476139</v>
      </c>
      <c r="O250" s="278">
        <f>IF(O$90=0,0,O$90/NFM!O$14*1000)</f>
        <v>91.776884765538441</v>
      </c>
      <c r="P250" s="278">
        <f>IF(P$90=0,0,P$90/NFM!P$14*1000)</f>
        <v>86.567020325779339</v>
      </c>
      <c r="Q250" s="278">
        <f>IF(Q$90=0,0,Q$90/NFM!Q$14*1000)</f>
        <v>82.808471157173742</v>
      </c>
      <c r="R250" s="278">
        <f>IF(R$90=0,0,R$90/NFM!R$14*1000)</f>
        <v>81.286228241667942</v>
      </c>
      <c r="S250" s="278">
        <f>IF(S$90=0,0,S$90/NFM!S$14*1000)</f>
        <v>93.126390138248695</v>
      </c>
      <c r="T250" s="278">
        <f>IF(T$90=0,0,T$90/NFM!T$14*1000)</f>
        <v>98.432036096070632</v>
      </c>
      <c r="U250" s="278">
        <f>IF(U$90=0,0,U$90/NFM!U$14*1000)</f>
        <v>95.878830589730228</v>
      </c>
      <c r="V250" s="278">
        <f>IF(V$90=0,0,V$90/NFM!V$14*1000)</f>
        <v>94.679447092620933</v>
      </c>
      <c r="W250" s="278">
        <f>IF(W$90=0,0,W$90/NFM!W$14*1000)</f>
        <v>99.496538236577067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20.770784489532531</v>
      </c>
      <c r="C251" s="279">
        <f>IF(C$97=0,0,C$97/NFM!C$14*1000)</f>
        <v>21.570742635442596</v>
      </c>
      <c r="D251" s="279">
        <f>IF(D$97=0,0,D$97/NFM!D$14*1000)</f>
        <v>19.651589946584448</v>
      </c>
      <c r="E251" s="279">
        <f>IF(E$97=0,0,E$97/NFM!E$14*1000)</f>
        <v>20.193473373426674</v>
      </c>
      <c r="F251" s="279">
        <f>IF(F$97=0,0,F$97/NFM!F$14*1000)</f>
        <v>22.19214979688557</v>
      </c>
      <c r="G251" s="279">
        <f>IF(G$97=0,0,G$97/NFM!G$14*1000)</f>
        <v>19.792183688318126</v>
      </c>
      <c r="H251" s="279">
        <f>IF(H$97=0,0,H$97/NFM!H$14*1000)</f>
        <v>20.987161313822799</v>
      </c>
      <c r="I251" s="279">
        <f>IF(I$97=0,0,I$97/NFM!I$14*1000)</f>
        <v>17.900827041390677</v>
      </c>
      <c r="J251" s="279">
        <f>IF(J$97=0,0,J$97/NFM!J$14*1000)</f>
        <v>18.282494310070064</v>
      </c>
      <c r="K251" s="279">
        <f>IF(K$97=0,0,K$97/NFM!K$14*1000)</f>
        <v>41.92307591074902</v>
      </c>
      <c r="L251" s="279">
        <f>IF(L$97=0,0,L$97/NFM!L$14*1000)</f>
        <v>32.629838023041465</v>
      </c>
      <c r="M251" s="279">
        <f>IF(M$97=0,0,M$97/NFM!M$14*1000)</f>
        <v>34.48236318769807</v>
      </c>
      <c r="N251" s="279">
        <f>IF(N$97=0,0,N$97/NFM!N$14*1000)</f>
        <v>46.612028753910629</v>
      </c>
      <c r="O251" s="279">
        <f>IF(O$97=0,0,O$97/NFM!O$14*1000)</f>
        <v>45.461419889700693</v>
      </c>
      <c r="P251" s="279">
        <f>IF(P$97=0,0,P$97/NFM!P$14*1000)</f>
        <v>40.001255489699773</v>
      </c>
      <c r="Q251" s="279">
        <f>IF(Q$97=0,0,Q$97/NFM!Q$14*1000)</f>
        <v>39.087671102870623</v>
      </c>
      <c r="R251" s="279">
        <f>IF(R$97=0,0,R$97/NFM!R$14*1000)</f>
        <v>52.891727385358344</v>
      </c>
      <c r="S251" s="279">
        <f>IF(S$97=0,0,S$97/NFM!S$14*1000)</f>
        <v>54.757724804085143</v>
      </c>
      <c r="T251" s="279">
        <f>IF(T$97=0,0,T$97/NFM!T$14*1000)</f>
        <v>59.992209355834305</v>
      </c>
      <c r="U251" s="279">
        <f>IF(U$97=0,0,U$97/NFM!U$14*1000)</f>
        <v>59.83337605498312</v>
      </c>
      <c r="V251" s="279">
        <f>IF(V$97=0,0,V$97/NFM!V$14*1000)</f>
        <v>61.151301157493904</v>
      </c>
      <c r="W251" s="279">
        <f>IF(W$97=0,0,W$97/NFM!W$14*1000)</f>
        <v>62.994931090296731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472.43281581909827</v>
      </c>
      <c r="C253" s="274">
        <f t="shared" si="60"/>
        <v>500.8168841652344</v>
      </c>
      <c r="D253" s="274">
        <f t="shared" si="60"/>
        <v>465.77889018357553</v>
      </c>
      <c r="E253" s="274">
        <f t="shared" si="60"/>
        <v>477.79775847172112</v>
      </c>
      <c r="F253" s="274">
        <f t="shared" si="60"/>
        <v>481.03916128102003</v>
      </c>
      <c r="G253" s="274">
        <f t="shared" si="60"/>
        <v>453.87892383173386</v>
      </c>
      <c r="H253" s="274">
        <f t="shared" si="60"/>
        <v>445.07564151337886</v>
      </c>
      <c r="I253" s="274">
        <f t="shared" si="60"/>
        <v>387.08830528126157</v>
      </c>
      <c r="J253" s="274">
        <f t="shared" si="60"/>
        <v>444.99859961100645</v>
      </c>
      <c r="K253" s="274">
        <f t="shared" si="60"/>
        <v>371.84099630645596</v>
      </c>
      <c r="L253" s="274">
        <f t="shared" si="60"/>
        <v>359.39843771608446</v>
      </c>
      <c r="M253" s="274">
        <f t="shared" si="60"/>
        <v>360.41889413358905</v>
      </c>
      <c r="N253" s="274">
        <f t="shared" si="60"/>
        <v>398.89165836034351</v>
      </c>
      <c r="O253" s="274">
        <f t="shared" si="60"/>
        <v>403.62805888037622</v>
      </c>
      <c r="P253" s="274">
        <f t="shared" si="60"/>
        <v>397.82032280665084</v>
      </c>
      <c r="Q253" s="274">
        <f t="shared" si="60"/>
        <v>368.65764982351493</v>
      </c>
      <c r="R253" s="274">
        <f t="shared" si="60"/>
        <v>394.21572045560674</v>
      </c>
      <c r="S253" s="274">
        <f t="shared" si="60"/>
        <v>395.42984973029024</v>
      </c>
      <c r="T253" s="274">
        <f t="shared" si="60"/>
        <v>408.79899810706144</v>
      </c>
      <c r="U253" s="274">
        <f t="shared" si="60"/>
        <v>388.16042689921107</v>
      </c>
      <c r="V253" s="274">
        <f t="shared" si="60"/>
        <v>375.90603785505755</v>
      </c>
      <c r="W253" s="274">
        <f t="shared" si="60"/>
        <v>392.71534872551007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0.81803801994985725</v>
      </c>
      <c r="C254" s="275">
        <f>IF(C$116=0,0,C$116/NFM!C$15*1000)</f>
        <v>0.86718627191388231</v>
      </c>
      <c r="D254" s="275">
        <f>IF(D$116=0,0,D$116/NFM!D$15*1000)</f>
        <v>0.80651645758204604</v>
      </c>
      <c r="E254" s="275">
        <f>IF(E$116=0,0,E$116/NFM!E$15*1000)</f>
        <v>0.8273276520786409</v>
      </c>
      <c r="F254" s="275">
        <f>IF(F$116=0,0,F$116/NFM!F$15*1000)</f>
        <v>0.83294028237736539</v>
      </c>
      <c r="G254" s="275">
        <f>IF(G$116=0,0,G$116/NFM!G$15*1000)</f>
        <v>0.78591114697324871</v>
      </c>
      <c r="H254" s="275">
        <f>IF(H$116=0,0,H$116/NFM!H$15*1000)</f>
        <v>0.77066787979156626</v>
      </c>
      <c r="I254" s="275">
        <f>IF(I$116=0,0,I$116/NFM!I$15*1000)</f>
        <v>0.67026027869991489</v>
      </c>
      <c r="J254" s="275">
        <f>IF(J$116=0,0,J$116/NFM!J$15*1000)</f>
        <v>0.7705344783781013</v>
      </c>
      <c r="K254" s="275">
        <f>IF(K$116=0,0,K$116/NFM!K$15*1000)</f>
        <v>0.64385889838616917</v>
      </c>
      <c r="L254" s="275">
        <f>IF(L$116=0,0,L$116/NFM!L$15*1000)</f>
        <v>0.62231406565749414</v>
      </c>
      <c r="M254" s="275">
        <f>IF(M$116=0,0,M$116/NFM!M$15*1000)</f>
        <v>0.62408103043908891</v>
      </c>
      <c r="N254" s="275">
        <f>IF(N$116=0,0,N$116/NFM!N$15*1000)</f>
        <v>0.69069829921518477</v>
      </c>
      <c r="O254" s="275">
        <f>IF(O$116=0,0,O$116/NFM!O$15*1000)</f>
        <v>0.69889958323560475</v>
      </c>
      <c r="P254" s="275">
        <f>IF(P$116=0,0,P$116/NFM!P$15*1000)</f>
        <v>0.6888432349908028</v>
      </c>
      <c r="Q254" s="275">
        <f>IF(Q$116=0,0,Q$116/NFM!Q$15*1000)</f>
        <v>0.63834679514842374</v>
      </c>
      <c r="R254" s="275">
        <f>IF(R$116=0,0,R$116/NFM!R$15*1000)</f>
        <v>0.68260170884945537</v>
      </c>
      <c r="S254" s="275">
        <f>IF(S$116=0,0,S$116/NFM!S$15*1000)</f>
        <v>0.68470402662793717</v>
      </c>
      <c r="T254" s="275">
        <f>IF(T$116=0,0,T$116/NFM!T$15*1000)</f>
        <v>0.70785328997363806</v>
      </c>
      <c r="U254" s="275">
        <f>IF(U$116=0,0,U$116/NFM!U$15*1000)</f>
        <v>0.67211670402924273</v>
      </c>
      <c r="V254" s="275">
        <f>IF(V$116=0,0,V$116/NFM!V$15*1000)</f>
        <v>0.65089769507448159</v>
      </c>
      <c r="W254" s="275">
        <f>IF(W$116=0,0,W$116/NFM!W$15*1000)</f>
        <v>0.68000374977847633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0.40831621941204799</v>
      </c>
      <c r="C255" s="276">
        <f>IF(C$117=0,0,C$117/NFM!C$15*1000)</f>
        <v>0.43284812128366446</v>
      </c>
      <c r="D255" s="276">
        <f>IF(D$117=0,0,D$117/NFM!D$15*1000)</f>
        <v>0.40256533660096167</v>
      </c>
      <c r="E255" s="276">
        <f>IF(E$117=0,0,E$117/NFM!E$15*1000)</f>
        <v>0.41295305459335896</v>
      </c>
      <c r="F255" s="276">
        <f>IF(F$117=0,0,F$117/NFM!F$15*1000)</f>
        <v>0.41575454783529076</v>
      </c>
      <c r="G255" s="276">
        <f>IF(G$117=0,0,G$117/NFM!G$15*1000)</f>
        <v>0.39228038367406604</v>
      </c>
      <c r="H255" s="276">
        <f>IF(H$117=0,0,H$117/NFM!H$15*1000)</f>
        <v>0.3846718458367982</v>
      </c>
      <c r="I255" s="276">
        <f>IF(I$117=0,0,I$117/NFM!I$15*1000)</f>
        <v>0.33455430719172474</v>
      </c>
      <c r="J255" s="276">
        <f>IF(J$117=0,0,J$117/NFM!J$15*1000)</f>
        <v>0.38460525973751902</v>
      </c>
      <c r="K255" s="276">
        <f>IF(K$117=0,0,K$117/NFM!K$15*1000)</f>
        <v>0.32137629891574143</v>
      </c>
      <c r="L255" s="276">
        <f>IF(L$117=0,0,L$117/NFM!L$15*1000)</f>
        <v>0.31062239208855408</v>
      </c>
      <c r="M255" s="276">
        <f>IF(M$117=0,0,M$117/NFM!M$15*1000)</f>
        <v>0.31150435644945174</v>
      </c>
      <c r="N255" s="276">
        <f>IF(N$117=0,0,N$117/NFM!N$15*1000)</f>
        <v>0.34475575879365949</v>
      </c>
      <c r="O255" s="276">
        <f>IF(O$117=0,0,O$117/NFM!O$15*1000)</f>
        <v>0.34884935493940761</v>
      </c>
      <c r="P255" s="276">
        <f>IF(P$117=0,0,P$117/NFM!P$15*1000)</f>
        <v>0.34382982039911786</v>
      </c>
      <c r="Q255" s="276">
        <f>IF(Q$117=0,0,Q$117/NFM!Q$15*1000)</f>
        <v>0.31862498283976831</v>
      </c>
      <c r="R255" s="276">
        <f>IF(R$117=0,0,R$117/NFM!R$15*1000)</f>
        <v>0.34071441953113302</v>
      </c>
      <c r="S255" s="276">
        <f>IF(S$117=0,0,S$117/NFM!S$15*1000)</f>
        <v>0.34176377228293425</v>
      </c>
      <c r="T255" s="276">
        <f>IF(T$117=0,0,T$117/NFM!T$15*1000)</f>
        <v>0.35331851602463682</v>
      </c>
      <c r="U255" s="276">
        <f>IF(U$117=0,0,U$117/NFM!U$15*1000)</f>
        <v>0.33548092496939041</v>
      </c>
      <c r="V255" s="276">
        <f>IF(V$117=0,0,V$117/NFM!V$15*1000)</f>
        <v>0.32488965010833976</v>
      </c>
      <c r="W255" s="276">
        <f>IF(W$117=0,0,W$117/NFM!W$15*1000)</f>
        <v>0.33941767194706063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10.379649591105636</v>
      </c>
      <c r="C256" s="276">
        <f>IF(C$118=0,0,C$118/NFM!C$15*1000)</f>
        <v>11.003265634566819</v>
      </c>
      <c r="D256" s="276">
        <f>IF(D$118=0,0,D$118/NFM!D$15*1000)</f>
        <v>10.233458610731301</v>
      </c>
      <c r="E256" s="276">
        <f>IF(E$118=0,0,E$118/NFM!E$15*1000)</f>
        <v>10.497520795102927</v>
      </c>
      <c r="F256" s="276">
        <f>IF(F$118=0,0,F$118/NFM!F$15*1000)</f>
        <v>10.568736477460522</v>
      </c>
      <c r="G256" s="276">
        <f>IF(G$118=0,0,G$118/NFM!G$15*1000)</f>
        <v>9.9720087775703483</v>
      </c>
      <c r="H256" s="276">
        <f>IF(H$118=0,0,H$118/NFM!H$15*1000)</f>
        <v>9.7785950631574661</v>
      </c>
      <c r="I256" s="276">
        <f>IF(I$118=0,0,I$118/NFM!I$15*1000)</f>
        <v>8.5045763865209647</v>
      </c>
      <c r="J256" s="276">
        <f>IF(J$118=0,0,J$118/NFM!J$15*1000)</f>
        <v>9.776902403534125</v>
      </c>
      <c r="K256" s="276">
        <f>IF(K$118=0,0,K$118/NFM!K$15*1000)</f>
        <v>8.1695833058876293</v>
      </c>
      <c r="L256" s="276">
        <f>IF(L$118=0,0,L$118/NFM!L$15*1000)</f>
        <v>7.896212375968827</v>
      </c>
      <c r="M256" s="276">
        <f>IF(M$118=0,0,M$118/NFM!M$15*1000)</f>
        <v>7.9186324528179464</v>
      </c>
      <c r="N256" s="276">
        <f>IF(N$118=0,0,N$118/NFM!N$15*1000)</f>
        <v>8.7639035646114589</v>
      </c>
      <c r="O256" s="276">
        <f>IF(O$118=0,0,O$118/NFM!O$15*1000)</f>
        <v>8.8679652979943526</v>
      </c>
      <c r="P256" s="276">
        <f>IF(P$118=0,0,P$118/NFM!P$15*1000)</f>
        <v>8.7403656407637822</v>
      </c>
      <c r="Q256" s="276">
        <f>IF(Q$118=0,0,Q$118/NFM!Q$15*1000)</f>
        <v>8.0996431579696822</v>
      </c>
      <c r="R256" s="276">
        <f>IF(R$118=0,0,R$118/NFM!R$15*1000)</f>
        <v>8.6611702333609788</v>
      </c>
      <c r="S256" s="276">
        <f>IF(S$118=0,0,S$118/NFM!S$15*1000)</f>
        <v>8.687845426124186</v>
      </c>
      <c r="T256" s="276">
        <f>IF(T$118=0,0,T$118/NFM!T$15*1000)</f>
        <v>8.9815741232760935</v>
      </c>
      <c r="U256" s="276">
        <f>IF(U$118=0,0,U$118/NFM!U$15*1000)</f>
        <v>8.5281315807057751</v>
      </c>
      <c r="V256" s="276">
        <f>IF(V$118=0,0,V$118/NFM!V$15*1000)</f>
        <v>8.258894855456191</v>
      </c>
      <c r="W256" s="276">
        <f>IF(W$118=0,0,W$118/NFM!W$15*1000)</f>
        <v>8.6282061117050599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0.27267933998328586</v>
      </c>
      <c r="C257" s="276">
        <f>IF(C$119=0,0,C$119/NFM!C$15*1000)</f>
        <v>0.2890620906379609</v>
      </c>
      <c r="D257" s="276">
        <f>IF(D$119=0,0,D$119/NFM!D$15*1000)</f>
        <v>0.26883881919401548</v>
      </c>
      <c r="E257" s="276">
        <f>IF(E$119=0,0,E$119/NFM!E$15*1000)</f>
        <v>0.27577588402621356</v>
      </c>
      <c r="F257" s="276">
        <f>IF(F$119=0,0,F$119/NFM!F$15*1000)</f>
        <v>0.27764676079245532</v>
      </c>
      <c r="G257" s="276">
        <f>IF(G$119=0,0,G$119/NFM!G$15*1000)</f>
        <v>0.26197038232441633</v>
      </c>
      <c r="H257" s="276">
        <f>IF(H$119=0,0,H$119/NFM!H$15*1000)</f>
        <v>0.25688929326385551</v>
      </c>
      <c r="I257" s="276">
        <f>IF(I$119=0,0,I$119/NFM!I$15*1000)</f>
        <v>0.22342009289997175</v>
      </c>
      <c r="J257" s="276">
        <f>IF(J$119=0,0,J$119/NFM!J$15*1000)</f>
        <v>0.25684482612603393</v>
      </c>
      <c r="K257" s="276">
        <f>IF(K$119=0,0,K$119/NFM!K$15*1000)</f>
        <v>0.21461963279538981</v>
      </c>
      <c r="L257" s="276">
        <f>IF(L$119=0,0,L$119/NFM!L$15*1000)</f>
        <v>0.20743802188583141</v>
      </c>
      <c r="M257" s="276">
        <f>IF(M$119=0,0,M$119/NFM!M$15*1000)</f>
        <v>0.20802701014636304</v>
      </c>
      <c r="N257" s="276">
        <f>IF(N$119=0,0,N$119/NFM!N$15*1000)</f>
        <v>0.23023276640506171</v>
      </c>
      <c r="O257" s="276">
        <f>IF(O$119=0,0,O$119/NFM!O$15*1000)</f>
        <v>0.23296652774520163</v>
      </c>
      <c r="P257" s="276">
        <f>IF(P$119=0,0,P$119/NFM!P$15*1000)</f>
        <v>0.22961441166360097</v>
      </c>
      <c r="Q257" s="276">
        <f>IF(Q$119=0,0,Q$119/NFM!Q$15*1000)</f>
        <v>0.21278226504947464</v>
      </c>
      <c r="R257" s="276">
        <f>IF(R$119=0,0,R$119/NFM!R$15*1000)</f>
        <v>0.22753390294981846</v>
      </c>
      <c r="S257" s="276">
        <f>IF(S$119=0,0,S$119/NFM!S$15*1000)</f>
        <v>0.22823467554264587</v>
      </c>
      <c r="T257" s="276">
        <f>IF(T$119=0,0,T$119/NFM!T$15*1000)</f>
        <v>0.23595109665787942</v>
      </c>
      <c r="U257" s="276">
        <f>IF(U$119=0,0,U$119/NFM!U$15*1000)</f>
        <v>0.22403890134308102</v>
      </c>
      <c r="V257" s="276">
        <f>IF(V$119=0,0,V$119/NFM!V$15*1000)</f>
        <v>0.21696589835816055</v>
      </c>
      <c r="W257" s="276">
        <f>IF(W$119=0,0,W$119/NFM!W$15*1000)</f>
        <v>0.22666791659282562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1.2550905226024551</v>
      </c>
      <c r="C258" s="277">
        <f>IF(C$120=0,0,C$120/NFM!C$15*1000)</f>
        <v>1.3516386141339163</v>
      </c>
      <c r="D258" s="277">
        <f>IF(D$120=0,0,D$120/NFM!D$15*1000)</f>
        <v>1.271972594607202</v>
      </c>
      <c r="E258" s="277">
        <f>IF(E$120=0,0,E$120/NFM!E$15*1000)</f>
        <v>1.3119832532945463</v>
      </c>
      <c r="F258" s="277">
        <f>IF(F$120=0,0,F$120/NFM!F$15*1000)</f>
        <v>1.2839278738772617</v>
      </c>
      <c r="G258" s="277">
        <f>IF(G$120=0,0,G$120/NFM!G$15*1000)</f>
        <v>1.2495282864789012</v>
      </c>
      <c r="H258" s="277">
        <f>IF(H$120=0,0,H$120/NFM!H$15*1000)</f>
        <v>1.2218847023247266</v>
      </c>
      <c r="I258" s="277">
        <f>IF(I$120=0,0,I$120/NFM!I$15*1000)</f>
        <v>1.0489688142978979</v>
      </c>
      <c r="J258" s="277">
        <f>IF(J$120=0,0,J$120/NFM!J$15*1000)</f>
        <v>1.2862620929331294</v>
      </c>
      <c r="K258" s="277">
        <f>IF(K$120=0,0,K$120/NFM!K$15*1000)</f>
        <v>0.97721943440294334</v>
      </c>
      <c r="L258" s="277">
        <f>IF(L$120=0,0,L$120/NFM!L$15*1000)</f>
        <v>0.97855199048975317</v>
      </c>
      <c r="M258" s="277">
        <f>IF(M$120=0,0,M$120/NFM!M$15*1000)</f>
        <v>0.97350825905770066</v>
      </c>
      <c r="N258" s="277">
        <f>IF(N$120=0,0,N$120/NFM!N$15*1000)</f>
        <v>1.0457947513994583</v>
      </c>
      <c r="O258" s="277">
        <f>IF(O$120=0,0,O$120/NFM!O$15*1000)</f>
        <v>1.0654813706341677</v>
      </c>
      <c r="P258" s="277">
        <f>IF(P$120=0,0,P$120/NFM!P$15*1000)</f>
        <v>1.0588432853280629</v>
      </c>
      <c r="Q258" s="277">
        <f>IF(Q$120=0,0,Q$120/NFM!Q$15*1000)</f>
        <v>0.97867222362265649</v>
      </c>
      <c r="R258" s="277">
        <f>IF(R$120=0,0,R$120/NFM!R$15*1000)</f>
        <v>1.0015685313710232</v>
      </c>
      <c r="S258" s="277">
        <f>IF(S$120=0,0,S$120/NFM!S$15*1000)</f>
        <v>1.0204679822822726</v>
      </c>
      <c r="T258" s="277">
        <f>IF(T$120=0,0,T$120/NFM!T$15*1000)</f>
        <v>1.0489525679081617</v>
      </c>
      <c r="U258" s="277">
        <f>IF(U$120=0,0,U$120/NFM!U$15*1000)</f>
        <v>0.99295885750877599</v>
      </c>
      <c r="V258" s="277">
        <f>IF(V$120=0,0,V$120/NFM!V$15*1000)</f>
        <v>0.95718354220431912</v>
      </c>
      <c r="W258" s="277">
        <f>IF(W$120=0,0,W$120/NFM!W$15*1000)</f>
        <v>1.0027779193310458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300.98761342586477</v>
      </c>
      <c r="C259" s="278">
        <f>IF(C$126=0,0,C$126/NFM!C$15*1000)</f>
        <v>317.08141133398925</v>
      </c>
      <c r="D259" s="278">
        <f>IF(D$126=0,0,D$126/NFM!D$15*1000)</f>
        <v>293.41131434966013</v>
      </c>
      <c r="E259" s="278">
        <f>IF(E$126=0,0,E$126/NFM!E$15*1000)</f>
        <v>300.59091814547872</v>
      </c>
      <c r="F259" s="278">
        <f>IF(F$126=0,0,F$126/NFM!F$15*1000)</f>
        <v>305.95884397580988</v>
      </c>
      <c r="G259" s="278">
        <f>IF(G$126=0,0,G$126/NFM!G$15*1000)</f>
        <v>285.24678279080081</v>
      </c>
      <c r="H259" s="278">
        <f>IF(H$126=0,0,H$126/NFM!H$15*1000)</f>
        <v>280.07756833700375</v>
      </c>
      <c r="I259" s="278">
        <f>IF(I$126=0,0,I$126/NFM!I$15*1000)</f>
        <v>244.92533546712511</v>
      </c>
      <c r="J259" s="278">
        <f>IF(J$126=0,0,J$126/NFM!J$15*1000)</f>
        <v>274.65849442511268</v>
      </c>
      <c r="K259" s="278">
        <f>IF(K$126=0,0,K$126/NFM!K$15*1000)</f>
        <v>210.03875915706124</v>
      </c>
      <c r="L259" s="278">
        <f>IF(L$126=0,0,L$126/NFM!L$15*1000)</f>
        <v>209.83380621186993</v>
      </c>
      <c r="M259" s="278">
        <f>IF(M$126=0,0,M$126/NFM!M$15*1000)</f>
        <v>208.64029563325309</v>
      </c>
      <c r="N259" s="278">
        <f>IF(N$126=0,0,N$126/NFM!N$15*1000)</f>
        <v>224.18122307433447</v>
      </c>
      <c r="O259" s="278">
        <f>IF(O$126=0,0,O$126/NFM!O$15*1000)</f>
        <v>228.23236643213261</v>
      </c>
      <c r="P259" s="278">
        <f>IF(P$126=0,0,P$126/NFM!P$15*1000)</f>
        <v>226.94171091147388</v>
      </c>
      <c r="Q259" s="278">
        <f>IF(Q$126=0,0,Q$126/NFM!Q$15*1000)</f>
        <v>209.80158714139239</v>
      </c>
      <c r="R259" s="278">
        <f>IF(R$126=0,0,R$126/NFM!R$15*1000)</f>
        <v>214.86229221798303</v>
      </c>
      <c r="S259" s="278">
        <f>IF(S$126=0,0,S$126/NFM!S$15*1000)</f>
        <v>218.81108897619359</v>
      </c>
      <c r="T259" s="278">
        <f>IF(T$126=0,0,T$126/NFM!T$15*1000)</f>
        <v>225.07602913009865</v>
      </c>
      <c r="U259" s="278">
        <f>IF(U$126=0,0,U$126/NFM!U$15*1000)</f>
        <v>212.91107982555553</v>
      </c>
      <c r="V259" s="278">
        <f>IF(V$126=0,0,V$126/NFM!V$15*1000)</f>
        <v>205.0935504020064</v>
      </c>
      <c r="W259" s="278">
        <f>IF(W$126=0,0,W$126/NFM!W$15*1000)</f>
        <v>214.91688170623988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138.43465545379965</v>
      </c>
      <c r="C260" s="278">
        <f>IF(C$134=0,0,C$134/NFM!C$15*1000)</f>
        <v>148.91457740695537</v>
      </c>
      <c r="D260" s="278">
        <f>IF(D$134=0,0,D$134/NFM!D$15*1000)</f>
        <v>140.19915833493894</v>
      </c>
      <c r="E260" s="278">
        <f>IF(E$134=0,0,E$134/NFM!E$15*1000)</f>
        <v>144.11020527594832</v>
      </c>
      <c r="F260" s="278">
        <f>IF(F$134=0,0,F$134/NFM!F$15*1000)</f>
        <v>141.18417831162608</v>
      </c>
      <c r="G260" s="278">
        <f>IF(G$134=0,0,G$134/NFM!G$15*1000)</f>
        <v>137.28829457207786</v>
      </c>
      <c r="H260" s="278">
        <f>IF(H$134=0,0,H$134/NFM!H$15*1000)</f>
        <v>134.19912164062234</v>
      </c>
      <c r="I260" s="278">
        <f>IF(I$134=0,0,I$134/NFM!I$15*1000)</f>
        <v>115.028076718332</v>
      </c>
      <c r="J260" s="278">
        <f>IF(J$134=0,0,J$134/NFM!J$15*1000)</f>
        <v>140.45510995419795</v>
      </c>
      <c r="K260" s="278">
        <f>IF(K$134=0,0,K$134/NFM!K$15*1000)</f>
        <v>107.46552810748524</v>
      </c>
      <c r="L260" s="278">
        <f>IF(L$134=0,0,L$134/NFM!L$15*1000)</f>
        <v>107.52194793023756</v>
      </c>
      <c r="M260" s="278">
        <f>IF(M$134=0,0,M$134/NFM!M$15*1000)</f>
        <v>106.91037544530323</v>
      </c>
      <c r="N260" s="278">
        <f>IF(N$134=0,0,N$134/NFM!N$15*1000)</f>
        <v>114.87377667827869</v>
      </c>
      <c r="O260" s="278">
        <f>IF(O$134=0,0,O$134/NFM!O$15*1000)</f>
        <v>116.94964249341476</v>
      </c>
      <c r="P260" s="278">
        <f>IF(P$134=0,0,P$134/NFM!P$15*1000)</f>
        <v>116.11921837181299</v>
      </c>
      <c r="Q260" s="278">
        <f>IF(Q$134=0,0,Q$134/NFM!Q$15*1000)</f>
        <v>107.33248084070109</v>
      </c>
      <c r="R260" s="278">
        <f>IF(R$134=0,0,R$134/NFM!R$15*1000)</f>
        <v>109.90433258665365</v>
      </c>
      <c r="S260" s="278">
        <f>IF(S$134=0,0,S$134/NFM!S$15*1000)</f>
        <v>111.87902635407633</v>
      </c>
      <c r="T260" s="278">
        <f>IF(T$134=0,0,T$134/NFM!T$15*1000)</f>
        <v>115.04781750856731</v>
      </c>
      <c r="U260" s="278">
        <f>IF(U$134=0,0,U$134/NFM!U$15*1000)</f>
        <v>108.89900520766506</v>
      </c>
      <c r="V260" s="278">
        <f>IF(V$134=0,0,V$134/NFM!V$15*1000)</f>
        <v>104.93240432658983</v>
      </c>
      <c r="W260" s="278">
        <f>IF(W$134=0,0,W$134/NFM!W$15*1000)</f>
        <v>109.9560331130255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19.876773246380516</v>
      </c>
      <c r="C261" s="279">
        <f>IF(C$141=0,0,C$141/NFM!C$15*1000)</f>
        <v>20.876894691753524</v>
      </c>
      <c r="D261" s="279">
        <f>IF(D$141=0,0,D$141/NFM!D$15*1000)</f>
        <v>19.185065680260966</v>
      </c>
      <c r="E261" s="279">
        <f>IF(E$141=0,0,E$141/NFM!E$15*1000)</f>
        <v>19.771074411198391</v>
      </c>
      <c r="F261" s="279">
        <f>IF(F$141=0,0,F$141/NFM!F$15*1000)</f>
        <v>20.517133051241228</v>
      </c>
      <c r="G261" s="279">
        <f>IF(G$141=0,0,G$141/NFM!G$15*1000)</f>
        <v>18.682147491834186</v>
      </c>
      <c r="H261" s="279">
        <f>IF(H$141=0,0,H$141/NFM!H$15*1000)</f>
        <v>18.386242751378401</v>
      </c>
      <c r="I261" s="279">
        <f>IF(I$141=0,0,I$141/NFM!I$15*1000)</f>
        <v>16.353113216194028</v>
      </c>
      <c r="J261" s="279">
        <f>IF(J$141=0,0,J$141/NFM!J$15*1000)</f>
        <v>17.409846170986899</v>
      </c>
      <c r="K261" s="279">
        <f>IF(K$141=0,0,K$141/NFM!K$15*1000)</f>
        <v>44.010051471521585</v>
      </c>
      <c r="L261" s="279">
        <f>IF(L$141=0,0,L$141/NFM!L$15*1000)</f>
        <v>32.0275447278865</v>
      </c>
      <c r="M261" s="279">
        <f>IF(M$141=0,0,M$141/NFM!M$15*1000)</f>
        <v>34.83246994612221</v>
      </c>
      <c r="N261" s="279">
        <f>IF(N$141=0,0,N$141/NFM!N$15*1000)</f>
        <v>48.761273467305529</v>
      </c>
      <c r="O261" s="279">
        <f>IF(O$141=0,0,O$141/NFM!O$15*1000)</f>
        <v>47.231887820280114</v>
      </c>
      <c r="P261" s="279">
        <f>IF(P$141=0,0,P$141/NFM!P$15*1000)</f>
        <v>43.697897130218564</v>
      </c>
      <c r="Q261" s="279">
        <f>IF(Q$141=0,0,Q$141/NFM!Q$15*1000)</f>
        <v>41.275512416791486</v>
      </c>
      <c r="R261" s="279">
        <f>IF(R$141=0,0,R$141/NFM!R$15*1000)</f>
        <v>58.535506854907709</v>
      </c>
      <c r="S261" s="279">
        <f>IF(S$141=0,0,S$141/NFM!S$15*1000)</f>
        <v>53.776718517160376</v>
      </c>
      <c r="T261" s="279">
        <f>IF(T$141=0,0,T$141/NFM!T$15*1000)</f>
        <v>57.347501874555064</v>
      </c>
      <c r="U261" s="279">
        <f>IF(U$141=0,0,U$141/NFM!U$15*1000)</f>
        <v>55.597614897434262</v>
      </c>
      <c r="V261" s="279">
        <f>IF(V$141=0,0,V$141/NFM!V$15*1000)</f>
        <v>55.471251485259842</v>
      </c>
      <c r="W261" s="279">
        <f>IF(W$141=0,0,W$141/NFM!W$15*1000)</f>
        <v>56.965360536890202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BG: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0.64781112066766688</v>
      </c>
      <c r="C72" s="225">
        <v>0.163021843075664</v>
      </c>
      <c r="D72" s="225">
        <v>0.15016981380570199</v>
      </c>
      <c r="E72" s="225">
        <v>0.19037140987291301</v>
      </c>
      <c r="F72" s="225">
        <v>0.31223277743426631</v>
      </c>
      <c r="G72" s="225">
        <v>0.39493276918362319</v>
      </c>
      <c r="H72" s="225">
        <v>1.0503143685751111</v>
      </c>
      <c r="I72" s="225">
        <v>1.218288554328276</v>
      </c>
      <c r="J72" s="225">
        <v>1.01446782432062</v>
      </c>
      <c r="K72" s="225">
        <v>0.6398676494718547</v>
      </c>
      <c r="L72" s="225">
        <v>1.1023722586614231</v>
      </c>
      <c r="M72" s="225">
        <v>1.22240424731263</v>
      </c>
      <c r="N72" s="225">
        <v>1.2391697423999839</v>
      </c>
      <c r="O72" s="225">
        <v>1.268355372120278</v>
      </c>
      <c r="P72" s="225">
        <v>1.172450413095828</v>
      </c>
      <c r="Q72" s="225">
        <v>1.1452379215949</v>
      </c>
      <c r="R72" s="225">
        <v>0.97594886209706488</v>
      </c>
      <c r="S72" s="225">
        <v>1.2067163270051839</v>
      </c>
      <c r="T72" s="225">
        <v>1.1962916141803619</v>
      </c>
      <c r="U72" s="225">
        <v>1.0872921306816281</v>
      </c>
      <c r="V72" s="225">
        <v>0.77112563780531529</v>
      </c>
      <c r="W72" s="225">
        <v>0.80363885558137405</v>
      </c>
      <c r="DA72" s="89" t="s">
        <v>708</v>
      </c>
    </row>
    <row r="73" spans="1:105" ht="12" customHeight="1" x14ac:dyDescent="0.25">
      <c r="A73" s="55" t="s">
        <v>92</v>
      </c>
      <c r="B73" s="261">
        <v>1.260873553053485E-3</v>
      </c>
      <c r="C73" s="261">
        <v>3.1711213511933129E-4</v>
      </c>
      <c r="D73" s="261">
        <v>2.9492643525223263E-4</v>
      </c>
      <c r="E73" s="261">
        <v>3.6606935845037779E-4</v>
      </c>
      <c r="F73" s="261">
        <v>5.9526168747081262E-4</v>
      </c>
      <c r="G73" s="261">
        <v>7.6245563884523213E-4</v>
      </c>
      <c r="H73" s="261">
        <v>2.0186586665221001E-3</v>
      </c>
      <c r="I73" s="261">
        <v>2.2799637322450431E-3</v>
      </c>
      <c r="J73" s="261">
        <v>1.9067322950862919E-3</v>
      </c>
      <c r="K73" s="261">
        <v>1.169902150352464E-3</v>
      </c>
      <c r="L73" s="261">
        <v>2.039410488010665E-3</v>
      </c>
      <c r="M73" s="261">
        <v>2.2428154801850948E-3</v>
      </c>
      <c r="N73" s="261">
        <v>2.251912962264087E-3</v>
      </c>
      <c r="O73" s="261">
        <v>2.2884290733759878E-3</v>
      </c>
      <c r="P73" s="261">
        <v>2.111816056786332E-3</v>
      </c>
      <c r="Q73" s="261">
        <v>2.07311533463851E-3</v>
      </c>
      <c r="R73" s="261">
        <v>1.759508037665225E-3</v>
      </c>
      <c r="S73" s="261">
        <v>2.1631951737688532E-3</v>
      </c>
      <c r="T73" s="261">
        <v>2.1578226461011489E-3</v>
      </c>
      <c r="U73" s="261">
        <v>1.9672816201563672E-3</v>
      </c>
      <c r="V73" s="261">
        <v>1.3892429182700151E-3</v>
      </c>
      <c r="W73" s="261">
        <v>1.455126781577612E-3</v>
      </c>
      <c r="DA73" s="67" t="s">
        <v>709</v>
      </c>
    </row>
    <row r="74" spans="1:105" ht="12" customHeight="1" x14ac:dyDescent="0.25">
      <c r="A74" s="202" t="s">
        <v>93</v>
      </c>
      <c r="B74" s="226">
        <v>1.70226855047321E-4</v>
      </c>
      <c r="C74" s="226">
        <v>4.2812382992710032E-5</v>
      </c>
      <c r="D74" s="226">
        <v>3.981715646404337E-5</v>
      </c>
      <c r="E74" s="226">
        <v>4.9421954697431062E-5</v>
      </c>
      <c r="F74" s="226">
        <v>8.0364541506105667E-5</v>
      </c>
      <c r="G74" s="226">
        <v>1.02936908462711E-4</v>
      </c>
      <c r="H74" s="226">
        <v>2.7253320952279439E-4</v>
      </c>
      <c r="I74" s="226">
        <v>3.0781124310374261E-4</v>
      </c>
      <c r="J74" s="226">
        <v>2.5742235708225042E-4</v>
      </c>
      <c r="K74" s="226">
        <v>1.5794507172056641E-4</v>
      </c>
      <c r="L74" s="226">
        <v>2.7533485232031932E-4</v>
      </c>
      <c r="M74" s="226">
        <v>3.0279596611315472E-4</v>
      </c>
      <c r="N74" s="226">
        <v>3.0402419059244988E-4</v>
      </c>
      <c r="O74" s="226">
        <v>3.0895412408029558E-4</v>
      </c>
      <c r="P74" s="226">
        <v>2.8511011664460119E-4</v>
      </c>
      <c r="Q74" s="226">
        <v>2.7988524520263159E-4</v>
      </c>
      <c r="R74" s="226">
        <v>2.3754604016944551E-4</v>
      </c>
      <c r="S74" s="226">
        <v>2.9204666113620591E-4</v>
      </c>
      <c r="T74" s="226">
        <v>2.9132133187038592E-4</v>
      </c>
      <c r="U74" s="226">
        <v>2.6559694457911382E-4</v>
      </c>
      <c r="V74" s="226">
        <v>1.8755762804379761E-4</v>
      </c>
      <c r="W74" s="226">
        <v>1.964524159644894E-4</v>
      </c>
      <c r="DA74" s="174" t="s">
        <v>710</v>
      </c>
    </row>
    <row r="75" spans="1:105" ht="12" customHeight="1" x14ac:dyDescent="0.25">
      <c r="A75" s="202" t="s">
        <v>94</v>
      </c>
      <c r="B75" s="226">
        <v>2.19140426383614E-2</v>
      </c>
      <c r="C75" s="226">
        <v>5.511424070492872E-3</v>
      </c>
      <c r="D75" s="226">
        <v>5.1258355460352852E-3</v>
      </c>
      <c r="E75" s="226">
        <v>6.3623029527837939E-3</v>
      </c>
      <c r="F75" s="226">
        <v>1.0345676589558071E-2</v>
      </c>
      <c r="G75" s="226">
        <v>1.325151545850905E-2</v>
      </c>
      <c r="H75" s="226">
        <v>3.5084384142512491E-2</v>
      </c>
      <c r="I75" s="226">
        <v>3.9625878678586308E-2</v>
      </c>
      <c r="J75" s="226">
        <v>3.3139098455409723E-2</v>
      </c>
      <c r="K75" s="226">
        <v>2.0332955309791539E-2</v>
      </c>
      <c r="L75" s="226">
        <v>3.5445051792192962E-2</v>
      </c>
      <c r="M75" s="226">
        <v>3.8980240281610803E-2</v>
      </c>
      <c r="N75" s="226">
        <v>3.9138354955122613E-2</v>
      </c>
      <c r="O75" s="226">
        <v>3.9773006712196482E-2</v>
      </c>
      <c r="P75" s="226">
        <v>3.6703464039449817E-2</v>
      </c>
      <c r="Q75" s="226">
        <v>3.603084363811862E-2</v>
      </c>
      <c r="R75" s="226">
        <v>3.0580333822181269E-2</v>
      </c>
      <c r="S75" s="226">
        <v>3.7596435549201661E-2</v>
      </c>
      <c r="T75" s="226">
        <v>3.7503060761459678E-2</v>
      </c>
      <c r="U75" s="226">
        <v>3.4191448620179421E-2</v>
      </c>
      <c r="V75" s="226">
        <v>2.414510834356387E-2</v>
      </c>
      <c r="W75" s="226">
        <v>2.5290173037962618E-2</v>
      </c>
      <c r="DA75" s="174" t="s">
        <v>711</v>
      </c>
    </row>
    <row r="76" spans="1:105" ht="12" customHeight="1" x14ac:dyDescent="0.25">
      <c r="A76" s="202" t="s">
        <v>95</v>
      </c>
      <c r="B76" s="226">
        <v>4.1637827181432058E-4</v>
      </c>
      <c r="C76" s="226">
        <v>1.047199399754049E-4</v>
      </c>
      <c r="D76" s="226">
        <v>9.7393556336631014E-5</v>
      </c>
      <c r="E76" s="226">
        <v>1.2088708377348269E-4</v>
      </c>
      <c r="F76" s="226">
        <v>1.9657326629315009E-4</v>
      </c>
      <c r="G76" s="226">
        <v>2.5178572464196539E-4</v>
      </c>
      <c r="H76" s="226">
        <v>6.666216488671313E-4</v>
      </c>
      <c r="I76" s="226">
        <v>7.5291242038705015E-4</v>
      </c>
      <c r="J76" s="226">
        <v>6.296602033708502E-4</v>
      </c>
      <c r="K76" s="226">
        <v>3.8633678561656148E-4</v>
      </c>
      <c r="L76" s="226">
        <v>6.7347452285079366E-4</v>
      </c>
      <c r="M76" s="226">
        <v>7.4064495315674357E-4</v>
      </c>
      <c r="N76" s="226">
        <v>7.436492146520691E-4</v>
      </c>
      <c r="O76" s="226">
        <v>7.5570792997790956E-4</v>
      </c>
      <c r="P76" s="226">
        <v>6.9738501373509717E-4</v>
      </c>
      <c r="Q76" s="226">
        <v>6.8460487430965539E-4</v>
      </c>
      <c r="R76" s="226">
        <v>5.8104233703074255E-4</v>
      </c>
      <c r="S76" s="226">
        <v>7.1435193947060841E-4</v>
      </c>
      <c r="T76" s="226">
        <v>7.1257776966576476E-4</v>
      </c>
      <c r="U76" s="226">
        <v>6.4965540691140015E-4</v>
      </c>
      <c r="V76" s="226">
        <v>4.5876968712580698E-4</v>
      </c>
      <c r="W76" s="226">
        <v>4.8052651522172048E-4</v>
      </c>
      <c r="DA76" s="174" t="s">
        <v>712</v>
      </c>
    </row>
    <row r="77" spans="1:105" ht="12" customHeight="1" x14ac:dyDescent="0.25">
      <c r="A77" s="56" t="s">
        <v>96</v>
      </c>
      <c r="B77" s="262">
        <v>3.552590145718073E-3</v>
      </c>
      <c r="C77" s="262">
        <v>8.9792697026727793E-4</v>
      </c>
      <c r="D77" s="262">
        <v>8.371430512552618E-4</v>
      </c>
      <c r="E77" s="262">
        <v>1.0370865967760691E-3</v>
      </c>
      <c r="F77" s="262">
        <v>1.679466969066192E-3</v>
      </c>
      <c r="G77" s="262">
        <v>2.1410202360412E-3</v>
      </c>
      <c r="H77" s="262">
        <v>5.6599355624184049E-3</v>
      </c>
      <c r="I77" s="262">
        <v>6.3920417360393113E-3</v>
      </c>
      <c r="J77" s="262">
        <v>5.4422746581091587E-3</v>
      </c>
      <c r="K77" s="262">
        <v>2.7423046159908552E-3</v>
      </c>
      <c r="L77" s="262">
        <v>5.1108080313962004E-3</v>
      </c>
      <c r="M77" s="262">
        <v>5.4992332408756728E-3</v>
      </c>
      <c r="N77" s="262">
        <v>5.1824946942616544E-3</v>
      </c>
      <c r="O77" s="262">
        <v>5.3686117175512707E-3</v>
      </c>
      <c r="P77" s="262">
        <v>4.9954083122523236E-3</v>
      </c>
      <c r="Q77" s="262">
        <v>4.8305784657040251E-3</v>
      </c>
      <c r="R77" s="262">
        <v>3.741543119848072E-3</v>
      </c>
      <c r="S77" s="262">
        <v>4.7642835506601002E-3</v>
      </c>
      <c r="T77" s="262">
        <v>4.6784074729966209E-3</v>
      </c>
      <c r="U77" s="262">
        <v>4.2086972291013186E-3</v>
      </c>
      <c r="V77" s="262">
        <v>2.9478097619320361E-3</v>
      </c>
      <c r="W77" s="262">
        <v>3.0969666719913311E-3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2.1382860851972859E-5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2.290177525744427E-5</v>
      </c>
      <c r="L78" s="228">
        <v>4.0013186929216692E-5</v>
      </c>
      <c r="M78" s="228">
        <v>4.0524409322055343E-5</v>
      </c>
      <c r="N78" s="228">
        <v>4.1815654460257003E-5</v>
      </c>
      <c r="O78" s="228">
        <v>0</v>
      </c>
      <c r="P78" s="228">
        <v>3.3765167412268143E-5</v>
      </c>
      <c r="Q78" s="228">
        <v>0</v>
      </c>
      <c r="R78" s="228">
        <v>0</v>
      </c>
      <c r="S78" s="228">
        <v>8.505074242070444E-6</v>
      </c>
      <c r="T78" s="228">
        <v>1.7809318874031562E-5</v>
      </c>
      <c r="U78" s="228">
        <v>2.5449702582596739E-5</v>
      </c>
      <c r="V78" s="228">
        <v>1.103005691709576E-5</v>
      </c>
      <c r="W78" s="228">
        <v>1.285301426325523E-5</v>
      </c>
      <c r="DA78" s="69" t="s">
        <v>714</v>
      </c>
    </row>
    <row r="79" spans="1:105" ht="12" customHeight="1" x14ac:dyDescent="0.25">
      <c r="A79" s="37" t="s">
        <v>162</v>
      </c>
      <c r="B79" s="228">
        <v>3.6249482673580372E-4</v>
      </c>
      <c r="C79" s="228">
        <v>8.6324371232886156E-5</v>
      </c>
      <c r="D79" s="228">
        <v>7.8723998244265364E-5</v>
      </c>
      <c r="E79" s="228">
        <v>8.6642984950264024E-5</v>
      </c>
      <c r="F79" s="228">
        <v>1.7484110569305049E-4</v>
      </c>
      <c r="G79" s="228">
        <v>3.3168103091782062E-4</v>
      </c>
      <c r="H79" s="228">
        <v>9.0663172816364134E-4</v>
      </c>
      <c r="I79" s="228">
        <v>9.7024063571204684E-4</v>
      </c>
      <c r="J79" s="228">
        <v>8.1055822186848969E-4</v>
      </c>
      <c r="K79" s="228">
        <v>4.1571005064478271E-4</v>
      </c>
      <c r="L79" s="228">
        <v>8.3777989423715186E-4</v>
      </c>
      <c r="M79" s="228">
        <v>1.015867039710799E-3</v>
      </c>
      <c r="N79" s="228">
        <v>1.023567823859954E-3</v>
      </c>
      <c r="O79" s="228">
        <v>9.851256630866727E-4</v>
      </c>
      <c r="P79" s="228">
        <v>1.0600451768107821E-3</v>
      </c>
      <c r="Q79" s="228">
        <v>1.2844606336397089E-3</v>
      </c>
      <c r="R79" s="228">
        <v>1.0812049773047639E-3</v>
      </c>
      <c r="S79" s="228">
        <v>1.259899410337866E-3</v>
      </c>
      <c r="T79" s="228">
        <v>1.3281522979905771E-3</v>
      </c>
      <c r="U79" s="228">
        <v>1.302057657847648E-3</v>
      </c>
      <c r="V79" s="228">
        <v>9.0333415135112249E-4</v>
      </c>
      <c r="W79" s="228">
        <v>9.8268575641713234E-4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3.190095318982269E-3</v>
      </c>
      <c r="C82" s="228">
        <v>8.1160259903439178E-4</v>
      </c>
      <c r="D82" s="228">
        <v>7.5841905301099639E-4</v>
      </c>
      <c r="E82" s="228">
        <v>9.2906075097383249E-4</v>
      </c>
      <c r="F82" s="228">
        <v>1.504625863373142E-3</v>
      </c>
      <c r="G82" s="228">
        <v>1.8093392051233791E-3</v>
      </c>
      <c r="H82" s="228">
        <v>4.7533038342547638E-3</v>
      </c>
      <c r="I82" s="228">
        <v>5.4218011003272643E-3</v>
      </c>
      <c r="J82" s="228">
        <v>4.6317164362406687E-3</v>
      </c>
      <c r="K82" s="228">
        <v>2.3036927900886282E-3</v>
      </c>
      <c r="L82" s="228">
        <v>4.2330149502298308E-3</v>
      </c>
      <c r="M82" s="228">
        <v>4.4428417918428191E-3</v>
      </c>
      <c r="N82" s="228">
        <v>4.1171112159414424E-3</v>
      </c>
      <c r="O82" s="228">
        <v>4.3834860544645976E-3</v>
      </c>
      <c r="P82" s="228">
        <v>3.9015979680292741E-3</v>
      </c>
      <c r="Q82" s="228">
        <v>3.546117832064316E-3</v>
      </c>
      <c r="R82" s="228">
        <v>2.660338142543307E-3</v>
      </c>
      <c r="S82" s="228">
        <v>3.4958790660801638E-3</v>
      </c>
      <c r="T82" s="228">
        <v>3.3324458561320119E-3</v>
      </c>
      <c r="U82" s="228">
        <v>2.881189868671074E-3</v>
      </c>
      <c r="V82" s="228">
        <v>2.033445553663818E-3</v>
      </c>
      <c r="W82" s="228">
        <v>2.1014279013109429E-3</v>
      </c>
      <c r="DA82" s="69" t="s">
        <v>718</v>
      </c>
    </row>
    <row r="83" spans="1:105" ht="12" customHeight="1" x14ac:dyDescent="0.25">
      <c r="A83" s="57" t="s">
        <v>560</v>
      </c>
      <c r="B83" s="263">
        <v>0.18645198788331391</v>
      </c>
      <c r="C83" s="263">
        <v>4.701756936284926E-2</v>
      </c>
      <c r="D83" s="263">
        <v>4.3328193690004298E-2</v>
      </c>
      <c r="E83" s="263">
        <v>5.5099432744927623E-2</v>
      </c>
      <c r="F83" s="263">
        <v>9.0067075957595333E-2</v>
      </c>
      <c r="G83" s="263">
        <v>0.1142555012240791</v>
      </c>
      <c r="H83" s="263">
        <v>0.30389100096695798</v>
      </c>
      <c r="I83" s="263">
        <v>0.3529295238747846</v>
      </c>
      <c r="J83" s="263">
        <v>0.29599934253791921</v>
      </c>
      <c r="K83" s="263">
        <v>0.14988883890102181</v>
      </c>
      <c r="L83" s="263">
        <v>0.27892818380770962</v>
      </c>
      <c r="M83" s="263">
        <v>0.30366932896492821</v>
      </c>
      <c r="N83" s="263">
        <v>0.2880691384581785</v>
      </c>
      <c r="O83" s="263">
        <v>0.29987939584517381</v>
      </c>
      <c r="P83" s="263">
        <v>0.28275749677802692</v>
      </c>
      <c r="Q83" s="263">
        <v>0.27415230277412722</v>
      </c>
      <c r="R83" s="263">
        <v>0.2121160545259004</v>
      </c>
      <c r="S83" s="263">
        <v>0.27238732354074507</v>
      </c>
      <c r="T83" s="263">
        <v>0.26654955117652662</v>
      </c>
      <c r="U83" s="263">
        <v>0.24021310539831631</v>
      </c>
      <c r="V83" s="263">
        <v>0.16905048879660661</v>
      </c>
      <c r="W83" s="263">
        <v>0.1771335562851212</v>
      </c>
      <c r="DA83" s="70" t="s">
        <v>719</v>
      </c>
    </row>
    <row r="84" spans="1:105" ht="12" customHeight="1" x14ac:dyDescent="0.25">
      <c r="A84" s="60" t="s">
        <v>562</v>
      </c>
      <c r="B84" s="264">
        <v>6.7990030526810505E-2</v>
      </c>
      <c r="C84" s="264">
        <v>1.701133388592738E-2</v>
      </c>
      <c r="D84" s="264">
        <v>1.6946666256716349E-2</v>
      </c>
      <c r="E84" s="264">
        <v>1.819229839884411E-2</v>
      </c>
      <c r="F84" s="264">
        <v>2.7088822808375362E-2</v>
      </c>
      <c r="G84" s="264">
        <v>4.1639073749487172E-2</v>
      </c>
      <c r="H84" s="264">
        <v>0.10758781763426931</v>
      </c>
      <c r="I84" s="264">
        <v>9.5915550826401408E-2</v>
      </c>
      <c r="J84" s="264">
        <v>8.7010307793993658E-2</v>
      </c>
      <c r="K84" s="264">
        <v>4.7330209858845243E-2</v>
      </c>
      <c r="L84" s="264">
        <v>9.2195183746084153E-2</v>
      </c>
      <c r="M84" s="264">
        <v>9.7678199491613424E-2</v>
      </c>
      <c r="N84" s="264">
        <v>9.250984538821494E-2</v>
      </c>
      <c r="O84" s="264">
        <v>8.5619540019166329E-2</v>
      </c>
      <c r="P84" s="264">
        <v>8.1848680937609802E-2</v>
      </c>
      <c r="Q84" s="264">
        <v>9.0416759034319311E-2</v>
      </c>
      <c r="R84" s="264">
        <v>7.5594022051842014E-2</v>
      </c>
      <c r="S84" s="264">
        <v>8.5255911289412664E-2</v>
      </c>
      <c r="T84" s="264">
        <v>9.1708504374171149E-2</v>
      </c>
      <c r="U84" s="264">
        <v>8.7824707839138372E-2</v>
      </c>
      <c r="V84" s="264">
        <v>5.8994379285204297E-2</v>
      </c>
      <c r="W84" s="264">
        <v>6.4727338865644565E-2</v>
      </c>
      <c r="DA84" s="72" t="s">
        <v>720</v>
      </c>
    </row>
    <row r="85" spans="1:105" ht="12" customHeight="1" x14ac:dyDescent="0.25">
      <c r="A85" s="59" t="s">
        <v>33</v>
      </c>
      <c r="B85" s="232">
        <v>3.3100448282808478E-3</v>
      </c>
      <c r="C85" s="232">
        <v>8.0190978473304976E-4</v>
      </c>
      <c r="D85" s="232">
        <v>9.0568419454725615E-4</v>
      </c>
      <c r="E85" s="232">
        <v>1.010354723541326E-3</v>
      </c>
      <c r="F85" s="232">
        <v>0</v>
      </c>
      <c r="G85" s="232">
        <v>2.0328341680373842E-3</v>
      </c>
      <c r="H85" s="232">
        <v>5.376242987370064E-3</v>
      </c>
      <c r="I85" s="232">
        <v>0</v>
      </c>
      <c r="J85" s="232">
        <v>0</v>
      </c>
      <c r="K85" s="232">
        <v>2.3950223447733298E-3</v>
      </c>
      <c r="L85" s="232">
        <v>6.2193293985405244E-3</v>
      </c>
      <c r="M85" s="232">
        <v>6.6190453936569608E-3</v>
      </c>
      <c r="N85" s="232">
        <v>6.996627220011117E-3</v>
      </c>
      <c r="O85" s="232">
        <v>6.549657689341494E-3</v>
      </c>
      <c r="P85" s="232">
        <v>6.1230073056017936E-3</v>
      </c>
      <c r="Q85" s="232">
        <v>6.5492768844156307E-3</v>
      </c>
      <c r="R85" s="232">
        <v>5.5188172248032573E-3</v>
      </c>
      <c r="S85" s="232">
        <v>5.5957572461337599E-3</v>
      </c>
      <c r="T85" s="232">
        <v>6.9504346046951838E-3</v>
      </c>
      <c r="U85" s="232">
        <v>4.6897336467306271E-3</v>
      </c>
      <c r="V85" s="232">
        <v>2.9230973031545609E-3</v>
      </c>
      <c r="W85" s="232">
        <v>2.6990568976785661E-3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8.7352536357746327E-4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1.0484803354031129E-3</v>
      </c>
      <c r="L86" s="232">
        <v>1.8151725392573409E-3</v>
      </c>
      <c r="M86" s="232">
        <v>1.932181240361716E-3</v>
      </c>
      <c r="N86" s="232">
        <v>2.0425291138458901E-3</v>
      </c>
      <c r="O86" s="232">
        <v>0</v>
      </c>
      <c r="P86" s="232">
        <v>1.788005631304216E-3</v>
      </c>
      <c r="Q86" s="232">
        <v>0</v>
      </c>
      <c r="R86" s="232">
        <v>0</v>
      </c>
      <c r="S86" s="232">
        <v>4.6817896906757941E-4</v>
      </c>
      <c r="T86" s="232">
        <v>9.6088431324414868E-4</v>
      </c>
      <c r="U86" s="232">
        <v>1.3842235446556959E-3</v>
      </c>
      <c r="V86" s="232">
        <v>6.1390738648416489E-4</v>
      </c>
      <c r="W86" s="232">
        <v>7.070079972056535E-4</v>
      </c>
      <c r="DA86" s="71" t="s">
        <v>722</v>
      </c>
    </row>
    <row r="87" spans="1:105" ht="12" customHeight="1" x14ac:dyDescent="0.25">
      <c r="A87" s="59" t="s">
        <v>70</v>
      </c>
      <c r="B87" s="232">
        <v>5.1168758474165972E-2</v>
      </c>
      <c r="C87" s="232">
        <v>1.300596452527852E-2</v>
      </c>
      <c r="D87" s="232">
        <v>1.3292356474436591E-2</v>
      </c>
      <c r="E87" s="232">
        <v>1.285366248025315E-2</v>
      </c>
      <c r="F87" s="232">
        <v>1.974328882707288E-2</v>
      </c>
      <c r="G87" s="232">
        <v>2.6244799750815891E-2</v>
      </c>
      <c r="H87" s="232">
        <v>6.4629528582947515E-2</v>
      </c>
      <c r="I87" s="232">
        <v>4.9750815073041472E-2</v>
      </c>
      <c r="J87" s="232">
        <v>5.0300383171825572E-2</v>
      </c>
      <c r="K87" s="232">
        <v>2.5310548653330871E-2</v>
      </c>
      <c r="L87" s="232">
        <v>4.7065376806807308E-2</v>
      </c>
      <c r="M87" s="232">
        <v>4.1850803423373953E-2</v>
      </c>
      <c r="N87" s="232">
        <v>3.4670643720020468E-2</v>
      </c>
      <c r="O87" s="232">
        <v>3.0738351357295531E-2</v>
      </c>
      <c r="P87" s="232">
        <v>1.9148009667081332E-2</v>
      </c>
      <c r="Q87" s="232">
        <v>1.706716024630435E-2</v>
      </c>
      <c r="R87" s="232">
        <v>1.438335022022242E-2</v>
      </c>
      <c r="S87" s="232">
        <v>1.1498952295404799E-2</v>
      </c>
      <c r="T87" s="232">
        <v>1.38539183915449E-2</v>
      </c>
      <c r="U87" s="232">
        <v>1.2626890994775951E-2</v>
      </c>
      <c r="V87" s="232">
        <v>6.3837905221970376E-3</v>
      </c>
      <c r="W87" s="232">
        <v>8.5608543556879718E-3</v>
      </c>
      <c r="DA87" s="71" t="s">
        <v>723</v>
      </c>
    </row>
    <row r="88" spans="1:105" ht="12" customHeight="1" x14ac:dyDescent="0.25">
      <c r="A88" s="59" t="s">
        <v>162</v>
      </c>
      <c r="B88" s="232">
        <v>1.351122722436369E-2</v>
      </c>
      <c r="C88" s="232">
        <v>3.2034595759158138E-3</v>
      </c>
      <c r="D88" s="232">
        <v>2.7486255877325031E-3</v>
      </c>
      <c r="E88" s="232">
        <v>3.454755831472161E-3</v>
      </c>
      <c r="F88" s="232">
        <v>7.3455339813024746E-3</v>
      </c>
      <c r="G88" s="232">
        <v>1.3361439830633891E-2</v>
      </c>
      <c r="H88" s="232">
        <v>3.7582046063951748E-2</v>
      </c>
      <c r="I88" s="232">
        <v>4.6164735753359928E-2</v>
      </c>
      <c r="J88" s="232">
        <v>3.6709924622168093E-2</v>
      </c>
      <c r="K88" s="232">
        <v>1.8576158525337921E-2</v>
      </c>
      <c r="L88" s="232">
        <v>3.7095305001478972E-2</v>
      </c>
      <c r="M88" s="232">
        <v>4.7276169434220791E-2</v>
      </c>
      <c r="N88" s="232">
        <v>4.8800045334337447E-2</v>
      </c>
      <c r="O88" s="232">
        <v>4.8331530972529298E-2</v>
      </c>
      <c r="P88" s="232">
        <v>5.4789658333622447E-2</v>
      </c>
      <c r="Q88" s="232">
        <v>6.680032190359933E-2</v>
      </c>
      <c r="R88" s="232">
        <v>5.5691854606816332E-2</v>
      </c>
      <c r="S88" s="232">
        <v>6.7693022778806525E-2</v>
      </c>
      <c r="T88" s="232">
        <v>6.9943267064686912E-2</v>
      </c>
      <c r="U88" s="232">
        <v>6.91238596529761E-2</v>
      </c>
      <c r="V88" s="232">
        <v>4.9073584073368537E-2</v>
      </c>
      <c r="W88" s="232">
        <v>5.2760419615072371E-2</v>
      </c>
      <c r="DA88" s="71" t="s">
        <v>724</v>
      </c>
    </row>
    <row r="89" spans="1:105" ht="12" customHeight="1" x14ac:dyDescent="0.25">
      <c r="A89" s="60" t="s">
        <v>568</v>
      </c>
      <c r="B89" s="264">
        <v>0.11846195735650331</v>
      </c>
      <c r="C89" s="264">
        <v>3.000623547692188E-2</v>
      </c>
      <c r="D89" s="264">
        <v>2.6381527433287959E-2</v>
      </c>
      <c r="E89" s="264">
        <v>3.6907134346083517E-2</v>
      </c>
      <c r="F89" s="264">
        <v>6.2978253149219968E-2</v>
      </c>
      <c r="G89" s="264">
        <v>7.2616427474591919E-2</v>
      </c>
      <c r="H89" s="264">
        <v>0.19630318333268859</v>
      </c>
      <c r="I89" s="264">
        <v>0.25701397304838319</v>
      </c>
      <c r="J89" s="264">
        <v>0.20898903474392549</v>
      </c>
      <c r="K89" s="264">
        <v>0.10255862904217659</v>
      </c>
      <c r="L89" s="264">
        <v>0.18673300006162549</v>
      </c>
      <c r="M89" s="264">
        <v>0.20599112947331469</v>
      </c>
      <c r="N89" s="264">
        <v>0.1955592930699635</v>
      </c>
      <c r="O89" s="264">
        <v>0.21425985582600751</v>
      </c>
      <c r="P89" s="264">
        <v>0.20090881584041709</v>
      </c>
      <c r="Q89" s="264">
        <v>0.18373554373980791</v>
      </c>
      <c r="R89" s="264">
        <v>0.13652203247405839</v>
      </c>
      <c r="S89" s="264">
        <v>0.18713141225133251</v>
      </c>
      <c r="T89" s="264">
        <v>0.1748410468023554</v>
      </c>
      <c r="U89" s="264">
        <v>0.15238839755917791</v>
      </c>
      <c r="V89" s="264">
        <v>0.1100561095114022</v>
      </c>
      <c r="W89" s="264">
        <v>0.11240621741947671</v>
      </c>
      <c r="DA89" s="72" t="s">
        <v>725</v>
      </c>
    </row>
    <row r="90" spans="1:105" ht="12" customHeight="1" x14ac:dyDescent="0.25">
      <c r="A90" s="57" t="s">
        <v>519</v>
      </c>
      <c r="B90" s="296">
        <v>0.36811960422863832</v>
      </c>
      <c r="C90" s="296">
        <v>9.2828664484266257E-2</v>
      </c>
      <c r="D90" s="296">
        <v>8.5544582786041573E-2</v>
      </c>
      <c r="E90" s="296">
        <v>0.1087850100476211</v>
      </c>
      <c r="F90" s="296">
        <v>0.1778230242108772</v>
      </c>
      <c r="G90" s="296">
        <v>0.22557919799640139</v>
      </c>
      <c r="H90" s="296">
        <v>0.59998413679885831</v>
      </c>
      <c r="I90" s="296">
        <v>0.69680285055847579</v>
      </c>
      <c r="J90" s="296">
        <v>0.58440332046868659</v>
      </c>
      <c r="K90" s="296">
        <v>0.2959315193199516</v>
      </c>
      <c r="L90" s="296">
        <v>0.5506990501799629</v>
      </c>
      <c r="M90" s="296">
        <v>0.5995464809144555</v>
      </c>
      <c r="N90" s="296">
        <v>0.56874640192130466</v>
      </c>
      <c r="O90" s="296">
        <v>0.59206386463379623</v>
      </c>
      <c r="P90" s="296">
        <v>0.55825941567192572</v>
      </c>
      <c r="Q90" s="296">
        <v>0.5412698375666567</v>
      </c>
      <c r="R90" s="296">
        <v>0.41878919570158529</v>
      </c>
      <c r="S90" s="296">
        <v>0.5377851685950874</v>
      </c>
      <c r="T90" s="296">
        <v>0.52625942152910343</v>
      </c>
      <c r="U90" s="296">
        <v>0.47426232508231669</v>
      </c>
      <c r="V90" s="296">
        <v>0.33376312978443651</v>
      </c>
      <c r="W90" s="296">
        <v>0.34972185266320538</v>
      </c>
      <c r="DA90" s="70" t="s">
        <v>726</v>
      </c>
    </row>
    <row r="91" spans="1:105" ht="12" customHeight="1" x14ac:dyDescent="0.25">
      <c r="A91" s="60" t="s">
        <v>521</v>
      </c>
      <c r="B91" s="264">
        <v>0.13423543193696569</v>
      </c>
      <c r="C91" s="264">
        <v>3.3586155710004298E-2</v>
      </c>
      <c r="D91" s="264">
        <v>3.3458479827640032E-2</v>
      </c>
      <c r="E91" s="264">
        <v>3.5917781100745852E-2</v>
      </c>
      <c r="F91" s="264">
        <v>5.3482544457930492E-2</v>
      </c>
      <c r="G91" s="264">
        <v>8.2209685845243088E-2</v>
      </c>
      <c r="H91" s="264">
        <v>0.21241492406150159</v>
      </c>
      <c r="I91" s="264">
        <v>0.18936990165899209</v>
      </c>
      <c r="J91" s="264">
        <v>0.17178792477655011</v>
      </c>
      <c r="K91" s="264">
        <v>9.3445923098445849E-2</v>
      </c>
      <c r="L91" s="264">
        <v>0.18202463238758729</v>
      </c>
      <c r="M91" s="264">
        <v>0.19284996929676951</v>
      </c>
      <c r="N91" s="264">
        <v>0.18264588143127999</v>
      </c>
      <c r="O91" s="264">
        <v>0.1690420764289112</v>
      </c>
      <c r="P91" s="264">
        <v>0.16159711878344341</v>
      </c>
      <c r="Q91" s="264">
        <v>0.1785134174712035</v>
      </c>
      <c r="R91" s="264">
        <v>0.14924829601275291</v>
      </c>
      <c r="S91" s="264">
        <v>0.1683241497089942</v>
      </c>
      <c r="T91" s="264">
        <v>0.18106376187175799</v>
      </c>
      <c r="U91" s="264">
        <v>0.17339582730258851</v>
      </c>
      <c r="V91" s="264">
        <v>0.1164749585173348</v>
      </c>
      <c r="W91" s="264">
        <v>0.1277937695193993</v>
      </c>
      <c r="DA91" s="72" t="s">
        <v>727</v>
      </c>
    </row>
    <row r="92" spans="1:105" ht="12" customHeight="1" x14ac:dyDescent="0.25">
      <c r="A92" s="59" t="s">
        <v>33</v>
      </c>
      <c r="B92" s="299">
        <v>6.5351536660920896E-3</v>
      </c>
      <c r="C92" s="299">
        <v>1.5832425062035031E-3</v>
      </c>
      <c r="D92" s="299">
        <v>1.7881284669462409E-3</v>
      </c>
      <c r="E92" s="299">
        <v>1.9947836715655289E-3</v>
      </c>
      <c r="F92" s="299">
        <v>0</v>
      </c>
      <c r="G92" s="299">
        <v>4.013505663821056E-3</v>
      </c>
      <c r="H92" s="299">
        <v>1.061453118958554E-2</v>
      </c>
      <c r="I92" s="299">
        <v>0</v>
      </c>
      <c r="J92" s="299">
        <v>0</v>
      </c>
      <c r="K92" s="299">
        <v>4.7285882423976303E-3</v>
      </c>
      <c r="L92" s="299">
        <v>1.2279070353441701E-2</v>
      </c>
      <c r="M92" s="299">
        <v>1.3068245602236621E-2</v>
      </c>
      <c r="N92" s="299">
        <v>1.381372047788345E-2</v>
      </c>
      <c r="O92" s="299">
        <v>1.293125068713317E-2</v>
      </c>
      <c r="P92" s="299">
        <v>1.2088897799458169E-2</v>
      </c>
      <c r="Q92" s="299">
        <v>1.293049884876348E-2</v>
      </c>
      <c r="R92" s="299">
        <v>1.089602119917424E-2</v>
      </c>
      <c r="S92" s="299">
        <v>1.1047926955305159E-2</v>
      </c>
      <c r="T92" s="299">
        <v>1.372252055311232E-2</v>
      </c>
      <c r="U92" s="299">
        <v>9.2591283878004013E-3</v>
      </c>
      <c r="V92" s="299">
        <v>5.7711877174110608E-3</v>
      </c>
      <c r="W92" s="299">
        <v>5.3288557995198951E-3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1.724636002942775E-3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2.0700565893223451E-3</v>
      </c>
      <c r="L93" s="299">
        <v>3.5837676194489308E-3</v>
      </c>
      <c r="M93" s="299">
        <v>3.814782569897225E-3</v>
      </c>
      <c r="N93" s="299">
        <v>4.0326467824251568E-3</v>
      </c>
      <c r="O93" s="299">
        <v>0</v>
      </c>
      <c r="P93" s="299">
        <v>3.5301309083719829E-3</v>
      </c>
      <c r="Q93" s="299">
        <v>0</v>
      </c>
      <c r="R93" s="299">
        <v>0</v>
      </c>
      <c r="S93" s="299">
        <v>9.2434443181795077E-4</v>
      </c>
      <c r="T93" s="299">
        <v>1.897112265288958E-3</v>
      </c>
      <c r="U93" s="299">
        <v>2.7329278127166579E-3</v>
      </c>
      <c r="V93" s="299">
        <v>1.2120618648861999E-3</v>
      </c>
      <c r="W93" s="299">
        <v>1.39587411790271E-3</v>
      </c>
      <c r="DA93" s="71" t="s">
        <v>729</v>
      </c>
    </row>
    <row r="94" spans="1:105" ht="12" customHeight="1" x14ac:dyDescent="0.25">
      <c r="A94" s="59" t="s">
        <v>70</v>
      </c>
      <c r="B94" s="299">
        <v>0.1010245228930942</v>
      </c>
      <c r="C94" s="299">
        <v>2.5678195057129288E-2</v>
      </c>
      <c r="D94" s="299">
        <v>2.6243630117249499E-2</v>
      </c>
      <c r="E94" s="299">
        <v>2.537749904860491E-2</v>
      </c>
      <c r="F94" s="299">
        <v>3.8979963430275627E-2</v>
      </c>
      <c r="G94" s="299">
        <v>5.1816156035710603E-2</v>
      </c>
      <c r="H94" s="299">
        <v>0.1276006587729562</v>
      </c>
      <c r="I94" s="299">
        <v>9.8225020621403619E-2</v>
      </c>
      <c r="J94" s="299">
        <v>9.9310054861680527E-2</v>
      </c>
      <c r="K94" s="299">
        <v>4.9971626791691023E-2</v>
      </c>
      <c r="L94" s="299">
        <v>9.2923052629701478E-2</v>
      </c>
      <c r="M94" s="299">
        <v>8.2627712194221645E-2</v>
      </c>
      <c r="N94" s="299">
        <v>6.8451636206493097E-2</v>
      </c>
      <c r="O94" s="299">
        <v>6.0687954388396768E-2</v>
      </c>
      <c r="P94" s="299">
        <v>3.7804680016731179E-2</v>
      </c>
      <c r="Q94" s="299">
        <v>3.3696375922300209E-2</v>
      </c>
      <c r="R94" s="299">
        <v>2.8397622630142099E-2</v>
      </c>
      <c r="S94" s="299">
        <v>2.2702840640548779E-2</v>
      </c>
      <c r="T94" s="299">
        <v>2.7352344231926371E-2</v>
      </c>
      <c r="U94" s="299">
        <v>2.492977505042231E-2</v>
      </c>
      <c r="V94" s="299">
        <v>1.2603772516388461E-2</v>
      </c>
      <c r="W94" s="299">
        <v>1.6902036567435819E-2</v>
      </c>
      <c r="DA94" s="71" t="s">
        <v>730</v>
      </c>
    </row>
    <row r="95" spans="1:105" ht="12" customHeight="1" x14ac:dyDescent="0.25">
      <c r="A95" s="59" t="s">
        <v>162</v>
      </c>
      <c r="B95" s="299">
        <v>2.667575537777938E-2</v>
      </c>
      <c r="C95" s="299">
        <v>6.3247181466715074E-3</v>
      </c>
      <c r="D95" s="299">
        <v>5.426721243444294E-3</v>
      </c>
      <c r="E95" s="299">
        <v>6.8208623776326426E-3</v>
      </c>
      <c r="F95" s="299">
        <v>1.450258102765487E-2</v>
      </c>
      <c r="G95" s="299">
        <v>2.6380024145711441E-2</v>
      </c>
      <c r="H95" s="299">
        <v>7.4199734098959844E-2</v>
      </c>
      <c r="I95" s="299">
        <v>9.1144881037588485E-2</v>
      </c>
      <c r="J95" s="299">
        <v>7.2477869914869597E-2</v>
      </c>
      <c r="K95" s="299">
        <v>3.6675651475034841E-2</v>
      </c>
      <c r="L95" s="299">
        <v>7.3238741784995134E-2</v>
      </c>
      <c r="M95" s="299">
        <v>9.3339228930413992E-2</v>
      </c>
      <c r="N95" s="299">
        <v>9.6347877964478287E-2</v>
      </c>
      <c r="O95" s="299">
        <v>9.5422871353381275E-2</v>
      </c>
      <c r="P95" s="299">
        <v>0.10817341005888211</v>
      </c>
      <c r="Q95" s="299">
        <v>0.13188654270013991</v>
      </c>
      <c r="R95" s="299">
        <v>0.1099546521834365</v>
      </c>
      <c r="S95" s="299">
        <v>0.1336490376813223</v>
      </c>
      <c r="T95" s="299">
        <v>0.13809178482143031</v>
      </c>
      <c r="U95" s="299">
        <v>0.13647399605164909</v>
      </c>
      <c r="V95" s="299">
        <v>9.6887936418649082E-2</v>
      </c>
      <c r="W95" s="299">
        <v>0.10416700303454091</v>
      </c>
      <c r="DA95" s="71" t="s">
        <v>731</v>
      </c>
    </row>
    <row r="96" spans="1:105" ht="12" customHeight="1" x14ac:dyDescent="0.25">
      <c r="A96" s="60" t="s">
        <v>527</v>
      </c>
      <c r="B96" s="264">
        <v>0.2338841722916726</v>
      </c>
      <c r="C96" s="264">
        <v>5.9242508774261959E-2</v>
      </c>
      <c r="D96" s="264">
        <v>5.2086102958401541E-2</v>
      </c>
      <c r="E96" s="264">
        <v>7.2867228946875293E-2</v>
      </c>
      <c r="F96" s="264">
        <v>0.12434047975294669</v>
      </c>
      <c r="G96" s="264">
        <v>0.14336951215115831</v>
      </c>
      <c r="H96" s="264">
        <v>0.38756921273735678</v>
      </c>
      <c r="I96" s="264">
        <v>0.50743294889948365</v>
      </c>
      <c r="J96" s="264">
        <v>0.41261539569213651</v>
      </c>
      <c r="K96" s="264">
        <v>0.20248559622150569</v>
      </c>
      <c r="L96" s="264">
        <v>0.3686744177923757</v>
      </c>
      <c r="M96" s="264">
        <v>0.40669651161768611</v>
      </c>
      <c r="N96" s="264">
        <v>0.38610052049002469</v>
      </c>
      <c r="O96" s="264">
        <v>0.42302178820488501</v>
      </c>
      <c r="P96" s="264">
        <v>0.39666229688848231</v>
      </c>
      <c r="Q96" s="264">
        <v>0.36275642009545322</v>
      </c>
      <c r="R96" s="264">
        <v>0.26954089968883238</v>
      </c>
      <c r="S96" s="264">
        <v>0.36946101888609317</v>
      </c>
      <c r="T96" s="264">
        <v>0.3451956596573455</v>
      </c>
      <c r="U96" s="264">
        <v>0.30086649777972818</v>
      </c>
      <c r="V96" s="264">
        <v>0.21728817126710159</v>
      </c>
      <c r="W96" s="264">
        <v>0.22192808314380619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6.5925417091720201E-2</v>
      </c>
      <c r="C97" s="296">
        <f t="shared" si="1"/>
        <v>1.6301613729700865E-2</v>
      </c>
      <c r="D97" s="296">
        <f t="shared" si="1"/>
        <v>1.4901921584312677E-2</v>
      </c>
      <c r="E97" s="296">
        <f t="shared" si="1"/>
        <v>1.8551199133883044E-2</v>
      </c>
      <c r="F97" s="296">
        <f t="shared" si="1"/>
        <v>3.1445334211899371E-2</v>
      </c>
      <c r="G97" s="296">
        <f t="shared" si="1"/>
        <v>3.8588355996642482E-2</v>
      </c>
      <c r="H97" s="296">
        <f t="shared" si="1"/>
        <v>0.10273709757945164</v>
      </c>
      <c r="I97" s="296">
        <f t="shared" si="1"/>
        <v>0.11919757208465401</v>
      </c>
      <c r="J97" s="296">
        <f t="shared" si="1"/>
        <v>9.2689973344955864E-2</v>
      </c>
      <c r="K97" s="296">
        <f t="shared" si="1"/>
        <v>0.16925784731740931</v>
      </c>
      <c r="L97" s="296">
        <f t="shared" si="1"/>
        <v>0.22920094498697949</v>
      </c>
      <c r="M97" s="296">
        <f t="shared" si="1"/>
        <v>0.27142270751130487</v>
      </c>
      <c r="N97" s="296">
        <f t="shared" si="1"/>
        <v>0.33473376600360788</v>
      </c>
      <c r="O97" s="296">
        <f t="shared" si="1"/>
        <v>0.32791740208412573</v>
      </c>
      <c r="P97" s="296">
        <f t="shared" si="1"/>
        <v>0.28664031710700733</v>
      </c>
      <c r="Q97" s="296">
        <f t="shared" si="1"/>
        <v>0.28591675369614256</v>
      </c>
      <c r="R97" s="296">
        <f t="shared" si="1"/>
        <v>0.30814363851268445</v>
      </c>
      <c r="S97" s="296">
        <f t="shared" si="1"/>
        <v>0.35101352199511426</v>
      </c>
      <c r="T97" s="296">
        <f t="shared" si="1"/>
        <v>0.35813945149263854</v>
      </c>
      <c r="U97" s="296">
        <f t="shared" si="1"/>
        <v>0.33153402038006774</v>
      </c>
      <c r="V97" s="296">
        <f t="shared" si="1"/>
        <v>0.23918353088533678</v>
      </c>
      <c r="W97" s="296">
        <f t="shared" si="1"/>
        <v>0.24626420121032955</v>
      </c>
      <c r="DA97" s="70"/>
    </row>
    <row r="98" spans="1:105" ht="12" customHeight="1" x14ac:dyDescent="0.25">
      <c r="A98" s="60" t="s">
        <v>530</v>
      </c>
      <c r="B98" s="264">
        <v>2.1244894755165921E-3</v>
      </c>
      <c r="C98" s="264">
        <v>5.0685295748411924E-4</v>
      </c>
      <c r="D98" s="264">
        <v>4.8642423325721118E-4</v>
      </c>
      <c r="E98" s="264">
        <v>6.2529936636887551E-4</v>
      </c>
      <c r="F98" s="264">
        <v>8.4737490544942444E-4</v>
      </c>
      <c r="G98" s="264">
        <v>1.786157904568997E-3</v>
      </c>
      <c r="H98" s="264">
        <v>4.8491412839212758E-3</v>
      </c>
      <c r="I98" s="264">
        <v>4.6786891352995526E-3</v>
      </c>
      <c r="J98" s="264">
        <v>3.84187881826347E-3</v>
      </c>
      <c r="K98" s="264">
        <v>2.7664615676234439E-3</v>
      </c>
      <c r="L98" s="264">
        <v>5.2873742129120917E-3</v>
      </c>
      <c r="M98" s="264">
        <v>6.3436106248448386E-3</v>
      </c>
      <c r="N98" s="264">
        <v>6.7936414709549196E-3</v>
      </c>
      <c r="O98" s="264">
        <v>6.2077758364674938E-3</v>
      </c>
      <c r="P98" s="264">
        <v>6.6264550318809786E-3</v>
      </c>
      <c r="Q98" s="264">
        <v>7.7237726673363019E-3</v>
      </c>
      <c r="R98" s="264">
        <v>7.0731502697804049E-3</v>
      </c>
      <c r="S98" s="264">
        <v>7.9906142110653111E-3</v>
      </c>
      <c r="T98" s="264">
        <v>8.633111377374561E-3</v>
      </c>
      <c r="U98" s="264">
        <v>8.3994053684414045E-3</v>
      </c>
      <c r="V98" s="264">
        <v>5.8169495460376778E-3</v>
      </c>
      <c r="W98" s="264">
        <v>6.2632984385411457E-3</v>
      </c>
      <c r="DA98" s="72" t="s">
        <v>733</v>
      </c>
    </row>
    <row r="99" spans="1:105" ht="12" customHeight="1" x14ac:dyDescent="0.25">
      <c r="A99" s="59" t="s">
        <v>33</v>
      </c>
      <c r="B99" s="232">
        <v>4.1805134469989348E-4</v>
      </c>
      <c r="C99" s="232">
        <v>1.014763706989448E-4</v>
      </c>
      <c r="D99" s="232">
        <v>1.205553897050803E-4</v>
      </c>
      <c r="E99" s="232">
        <v>1.1833999884467459E-4</v>
      </c>
      <c r="F99" s="232">
        <v>0</v>
      </c>
      <c r="G99" s="232">
        <v>2.358645050900946E-4</v>
      </c>
      <c r="H99" s="232">
        <v>6.0687151183564801E-4</v>
      </c>
      <c r="I99" s="232">
        <v>0</v>
      </c>
      <c r="J99" s="232">
        <v>0</v>
      </c>
      <c r="K99" s="232">
        <v>3.0090096339699932E-4</v>
      </c>
      <c r="L99" s="232">
        <v>7.2865195119702758E-4</v>
      </c>
      <c r="M99" s="232">
        <v>7.5211544228587386E-4</v>
      </c>
      <c r="N99" s="232">
        <v>8.2180554827432091E-4</v>
      </c>
      <c r="O99" s="232">
        <v>7.4085142345460357E-4</v>
      </c>
      <c r="P99" s="232">
        <v>6.4710363937555023E-4</v>
      </c>
      <c r="Q99" s="232">
        <v>6.8964420564672925E-4</v>
      </c>
      <c r="R99" s="232">
        <v>6.3772251430054363E-4</v>
      </c>
      <c r="S99" s="232">
        <v>6.062280492917379E-4</v>
      </c>
      <c r="T99" s="232">
        <v>7.70717296947441E-4</v>
      </c>
      <c r="U99" s="232">
        <v>5.2383135072175534E-4</v>
      </c>
      <c r="V99" s="232">
        <v>3.2319557584127942E-4</v>
      </c>
      <c r="W99" s="232">
        <v>3.0098018418381041E-4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1.023135618688705E-4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1.3172684744010781E-4</v>
      </c>
      <c r="L100" s="232">
        <v>2.1266424846374971E-4</v>
      </c>
      <c r="M100" s="232">
        <v>2.195518026759185E-4</v>
      </c>
      <c r="N100" s="232">
        <v>2.3991013176599051E-4</v>
      </c>
      <c r="O100" s="232">
        <v>0</v>
      </c>
      <c r="P100" s="232">
        <v>1.8896350983974849E-4</v>
      </c>
      <c r="Q100" s="232">
        <v>0</v>
      </c>
      <c r="R100" s="232">
        <v>0</v>
      </c>
      <c r="S100" s="232">
        <v>5.0721146513879911E-5</v>
      </c>
      <c r="T100" s="232">
        <v>1.0655019472918369E-4</v>
      </c>
      <c r="U100" s="232">
        <v>1.5461425823262709E-4</v>
      </c>
      <c r="V100" s="232">
        <v>6.787736798013577E-5</v>
      </c>
      <c r="W100" s="232">
        <v>7.8840648895326317E-5</v>
      </c>
      <c r="DA100" s="71" t="s">
        <v>735</v>
      </c>
    </row>
    <row r="101" spans="1:105" ht="12" customHeight="1" x14ac:dyDescent="0.25">
      <c r="A101" s="59" t="s">
        <v>162</v>
      </c>
      <c r="B101" s="232">
        <v>1.7064381308166991E-3</v>
      </c>
      <c r="C101" s="232">
        <v>4.0537658678517448E-4</v>
      </c>
      <c r="D101" s="232">
        <v>3.6586884355213091E-4</v>
      </c>
      <c r="E101" s="232">
        <v>4.0464580565533051E-4</v>
      </c>
      <c r="F101" s="232">
        <v>8.4737490544942444E-4</v>
      </c>
      <c r="G101" s="232">
        <v>1.5502933994789019E-3</v>
      </c>
      <c r="H101" s="232">
        <v>4.242269772085628E-3</v>
      </c>
      <c r="I101" s="232">
        <v>4.6786891352995526E-3</v>
      </c>
      <c r="J101" s="232">
        <v>3.84187881826347E-3</v>
      </c>
      <c r="K101" s="232">
        <v>2.3338337567863372E-3</v>
      </c>
      <c r="L101" s="232">
        <v>4.3460580132513148E-3</v>
      </c>
      <c r="M101" s="232">
        <v>5.3719433798830466E-3</v>
      </c>
      <c r="N101" s="232">
        <v>5.7319257909146087E-3</v>
      </c>
      <c r="O101" s="232">
        <v>5.4669244130128901E-3</v>
      </c>
      <c r="P101" s="232">
        <v>5.7903878826656794E-3</v>
      </c>
      <c r="Q101" s="232">
        <v>7.0341284616895726E-3</v>
      </c>
      <c r="R101" s="232">
        <v>6.4354277554798606E-3</v>
      </c>
      <c r="S101" s="232">
        <v>7.3336650152596933E-3</v>
      </c>
      <c r="T101" s="232">
        <v>7.755843885697937E-3</v>
      </c>
      <c r="U101" s="232">
        <v>7.7209597594870222E-3</v>
      </c>
      <c r="V101" s="232">
        <v>5.4258766022162626E-3</v>
      </c>
      <c r="W101" s="232">
        <v>5.8834776054620093E-3</v>
      </c>
      <c r="DA101" s="71" t="s">
        <v>736</v>
      </c>
    </row>
    <row r="102" spans="1:105" ht="12" customHeight="1" x14ac:dyDescent="0.25">
      <c r="A102" s="60" t="s">
        <v>535</v>
      </c>
      <c r="B102" s="264">
        <v>4.8839444271463313E-2</v>
      </c>
      <c r="C102" s="264">
        <v>1.1997670460431129E-2</v>
      </c>
      <c r="D102" s="264">
        <v>1.090385903398715E-2</v>
      </c>
      <c r="E102" s="264">
        <v>1.360307122610128E-2</v>
      </c>
      <c r="F102" s="264">
        <v>2.3332838561854662E-2</v>
      </c>
      <c r="G102" s="264">
        <v>2.8376701316681619E-2</v>
      </c>
      <c r="H102" s="264">
        <v>7.572920902031928E-2</v>
      </c>
      <c r="I102" s="264">
        <v>8.8471111556357271E-2</v>
      </c>
      <c r="J102" s="264">
        <v>6.6976337662687277E-2</v>
      </c>
      <c r="K102" s="264">
        <v>0.15360633256821021</v>
      </c>
      <c r="L102" s="264">
        <v>0.20203607303617499</v>
      </c>
      <c r="M102" s="264">
        <v>0.24167253291286081</v>
      </c>
      <c r="N102" s="264">
        <v>0.30497024104338449</v>
      </c>
      <c r="O102" s="264">
        <v>0.29747405139674798</v>
      </c>
      <c r="P102" s="264">
        <v>0.25878102346753168</v>
      </c>
      <c r="Q102" s="264">
        <v>0.25884547819028247</v>
      </c>
      <c r="R102" s="264">
        <v>0.2852947938757327</v>
      </c>
      <c r="S102" s="264">
        <v>0.32274963537061208</v>
      </c>
      <c r="T102" s="264">
        <v>0.33011862889272497</v>
      </c>
      <c r="U102" s="264">
        <v>0.3061132176059555</v>
      </c>
      <c r="V102" s="264">
        <v>0.22119810249666791</v>
      </c>
      <c r="W102" s="264">
        <v>0.22746613773907709</v>
      </c>
      <c r="DA102" s="72" t="s">
        <v>737</v>
      </c>
    </row>
    <row r="103" spans="1:105" ht="12" customHeight="1" x14ac:dyDescent="0.25">
      <c r="A103" s="64" t="s">
        <v>30</v>
      </c>
      <c r="B103" s="231">
        <v>2.9788386759410011E-2</v>
      </c>
      <c r="C103" s="231">
        <v>6.7075409763877056E-3</v>
      </c>
      <c r="D103" s="231">
        <v>5.2652557860419823E-3</v>
      </c>
      <c r="E103" s="231">
        <v>6.9180875293066929E-3</v>
      </c>
      <c r="F103" s="231">
        <v>1.47951122168623E-2</v>
      </c>
      <c r="G103" s="231">
        <v>1.322393459348345E-2</v>
      </c>
      <c r="H103" s="231">
        <v>3.6841232800831833E-2</v>
      </c>
      <c r="I103" s="231">
        <v>5.4331696676268561E-2</v>
      </c>
      <c r="J103" s="231">
        <v>2.1315388420273941E-3</v>
      </c>
      <c r="K103" s="231">
        <v>1.3657266908736299E-4</v>
      </c>
      <c r="L103" s="231">
        <v>0</v>
      </c>
      <c r="M103" s="231">
        <v>0</v>
      </c>
      <c r="N103" s="231">
        <v>0</v>
      </c>
      <c r="O103" s="231">
        <v>0</v>
      </c>
      <c r="P103" s="231">
        <v>2.9396342235027271E-4</v>
      </c>
      <c r="Q103" s="231">
        <v>2.8095045069231487E-4</v>
      </c>
      <c r="R103" s="231">
        <v>1.4560072119377019E-4</v>
      </c>
      <c r="S103" s="231">
        <v>2.8511841471063471E-4</v>
      </c>
      <c r="T103" s="231">
        <v>2.8591587345585E-4</v>
      </c>
      <c r="U103" s="231">
        <v>1.7963654640220251E-4</v>
      </c>
      <c r="V103" s="231">
        <v>1.0415884797814951E-4</v>
      </c>
      <c r="W103" s="231">
        <v>1.107389231049699E-4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9.1680673274888527E-4</v>
      </c>
      <c r="C105" s="231">
        <v>2.4939418622879368E-4</v>
      </c>
      <c r="D105" s="231">
        <v>3.0434901539892778E-4</v>
      </c>
      <c r="E105" s="231">
        <v>3.742926770000782E-4</v>
      </c>
      <c r="F105" s="231">
        <v>0</v>
      </c>
      <c r="G105" s="231">
        <v>7.46021878057536E-4</v>
      </c>
      <c r="H105" s="231">
        <v>1.959129839272533E-3</v>
      </c>
      <c r="I105" s="231">
        <v>0</v>
      </c>
      <c r="J105" s="231">
        <v>0</v>
      </c>
      <c r="K105" s="231">
        <v>3.5161829571580058E-4</v>
      </c>
      <c r="L105" s="231">
        <v>1.3605128303667551E-3</v>
      </c>
      <c r="M105" s="231">
        <v>1.3197772502731499E-3</v>
      </c>
      <c r="N105" s="231">
        <v>9.8590276151061616E-4</v>
      </c>
      <c r="O105" s="231">
        <v>1.0697723462263231E-3</v>
      </c>
      <c r="P105" s="231">
        <v>1.08584992939551E-3</v>
      </c>
      <c r="Q105" s="231">
        <v>1.035227920369318E-3</v>
      </c>
      <c r="R105" s="231">
        <v>5.3571045070415553E-4</v>
      </c>
      <c r="S105" s="231">
        <v>6.782390637220441E-4</v>
      </c>
      <c r="T105" s="231">
        <v>7.5271302946279572E-4</v>
      </c>
      <c r="U105" s="231">
        <v>4.7545771942345292E-4</v>
      </c>
      <c r="V105" s="231">
        <v>2.9290978163121819E-4</v>
      </c>
      <c r="W105" s="231">
        <v>2.6944888466651982E-4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3.297572379398381E-4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1.56856871075526E-4</v>
      </c>
      <c r="L106" s="231">
        <v>4.0463026022939929E-4</v>
      </c>
      <c r="M106" s="231">
        <v>3.9258572386055969E-4</v>
      </c>
      <c r="N106" s="231">
        <v>2.9328845409455119E-4</v>
      </c>
      <c r="O106" s="231">
        <v>0</v>
      </c>
      <c r="P106" s="231">
        <v>3.2311362762045792E-4</v>
      </c>
      <c r="Q106" s="231">
        <v>0</v>
      </c>
      <c r="R106" s="231">
        <v>0</v>
      </c>
      <c r="S106" s="231">
        <v>5.7825207250818228E-5</v>
      </c>
      <c r="T106" s="231">
        <v>1.060400536418822E-4</v>
      </c>
      <c r="U106" s="231">
        <v>1.4300503226538199E-4</v>
      </c>
      <c r="V106" s="231">
        <v>6.2686615804901581E-5</v>
      </c>
      <c r="W106" s="231">
        <v>7.1923371908323334E-5</v>
      </c>
      <c r="DA106" s="73" t="s">
        <v>741</v>
      </c>
    </row>
    <row r="107" spans="1:105" ht="12" customHeight="1" x14ac:dyDescent="0.25">
      <c r="A107" s="64" t="s">
        <v>70</v>
      </c>
      <c r="B107" s="231">
        <v>1.400127388034058E-2</v>
      </c>
      <c r="C107" s="231">
        <v>3.9959691846334286E-3</v>
      </c>
      <c r="D107" s="231">
        <v>4.4128162611844273E-3</v>
      </c>
      <c r="E107" s="231">
        <v>4.7041709827284678E-3</v>
      </c>
      <c r="F107" s="231">
        <v>5.7818561229158209E-3</v>
      </c>
      <c r="G107" s="231">
        <v>9.5150621302414386E-3</v>
      </c>
      <c r="H107" s="231">
        <v>2.3266661489402641E-2</v>
      </c>
      <c r="I107" s="231">
        <v>1.742348016696749E-2</v>
      </c>
      <c r="J107" s="231">
        <v>3.7069955658046223E-2</v>
      </c>
      <c r="K107" s="231">
        <v>3.6709815961968521E-3</v>
      </c>
      <c r="L107" s="231">
        <v>1.017136818770294E-2</v>
      </c>
      <c r="M107" s="231">
        <v>8.2438072891951181E-3</v>
      </c>
      <c r="N107" s="231">
        <v>4.8264299328094123E-3</v>
      </c>
      <c r="O107" s="231">
        <v>4.9598904910762411E-3</v>
      </c>
      <c r="P107" s="231">
        <v>3.354651583872356E-3</v>
      </c>
      <c r="Q107" s="231">
        <v>2.6651560569644719E-3</v>
      </c>
      <c r="R107" s="231">
        <v>1.379313273942482E-3</v>
      </c>
      <c r="S107" s="231">
        <v>1.3768954318094521E-3</v>
      </c>
      <c r="T107" s="231">
        <v>1.4822069664120079E-3</v>
      </c>
      <c r="U107" s="231">
        <v>1.2646749296810159E-3</v>
      </c>
      <c r="V107" s="231">
        <v>6.3195766139351422E-4</v>
      </c>
      <c r="W107" s="231">
        <v>8.4430665370297192E-4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5.9151096791966564E-3</v>
      </c>
      <c r="T108" s="231">
        <v>1.0438281147249991E-2</v>
      </c>
      <c r="U108" s="231">
        <v>1.165049139015777E-2</v>
      </c>
      <c r="V108" s="231">
        <v>1.209881424263716E-2</v>
      </c>
      <c r="W108" s="231">
        <v>1.5189247282639781E-2</v>
      </c>
      <c r="DA108" s="73" t="s">
        <v>743</v>
      </c>
    </row>
    <row r="109" spans="1:105" ht="12" customHeight="1" x14ac:dyDescent="0.25">
      <c r="A109" s="64" t="s">
        <v>162</v>
      </c>
      <c r="B109" s="231">
        <v>3.7333106032333401E-3</v>
      </c>
      <c r="C109" s="231">
        <v>9.938834711633157E-4</v>
      </c>
      <c r="D109" s="231">
        <v>9.2143797136181389E-4</v>
      </c>
      <c r="E109" s="231">
        <v>1.2767627991262069E-3</v>
      </c>
      <c r="F109" s="231">
        <v>2.172240008677875E-3</v>
      </c>
      <c r="G109" s="231">
        <v>4.8916827148991976E-3</v>
      </c>
      <c r="H109" s="231">
        <v>1.3662184890812281E-2</v>
      </c>
      <c r="I109" s="231">
        <v>1.6326072238766191E-2</v>
      </c>
      <c r="J109" s="231">
        <v>2.731938513239953E-2</v>
      </c>
      <c r="K109" s="231">
        <v>2.7206533571642309E-3</v>
      </c>
      <c r="L109" s="231">
        <v>8.0953091076925426E-3</v>
      </c>
      <c r="M109" s="231">
        <v>9.4037909587670974E-3</v>
      </c>
      <c r="N109" s="231">
        <v>6.859950481181808E-3</v>
      </c>
      <c r="O109" s="231">
        <v>7.8751479988040315E-3</v>
      </c>
      <c r="P109" s="231">
        <v>9.6930182313196556E-3</v>
      </c>
      <c r="Q109" s="231">
        <v>1.05335943072571E-2</v>
      </c>
      <c r="R109" s="231">
        <v>5.3930096307730248E-3</v>
      </c>
      <c r="S109" s="231">
        <v>8.1850860421408406E-3</v>
      </c>
      <c r="T109" s="231">
        <v>7.5564670722983078E-3</v>
      </c>
      <c r="U109" s="231">
        <v>6.9911257280413381E-3</v>
      </c>
      <c r="V109" s="231">
        <v>4.9056186927694482E-3</v>
      </c>
      <c r="W109" s="231">
        <v>5.2544588944305132E-3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3.996662957304897E-4</v>
      </c>
      <c r="C111" s="231">
        <v>5.0882642017890618E-5</v>
      </c>
      <c r="D111" s="231">
        <v>0</v>
      </c>
      <c r="E111" s="231">
        <v>0</v>
      </c>
      <c r="F111" s="231">
        <v>5.8363021339866226E-4</v>
      </c>
      <c r="G111" s="231">
        <v>0</v>
      </c>
      <c r="H111" s="231">
        <v>0</v>
      </c>
      <c r="I111" s="231">
        <v>3.8986247435503289E-4</v>
      </c>
      <c r="J111" s="231">
        <v>0</v>
      </c>
      <c r="K111" s="231">
        <v>0</v>
      </c>
      <c r="L111" s="231">
        <v>3.2844716228196672E-4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9.5086660388578922E-5</v>
      </c>
      <c r="V111" s="231">
        <v>1.1825258193100541E-5</v>
      </c>
      <c r="W111" s="231">
        <v>6.8651018625393264E-5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4.5545803021413149E-4</v>
      </c>
      <c r="K112" s="231">
        <v>0.14656964977897041</v>
      </c>
      <c r="L112" s="231">
        <v>0.18167580548790141</v>
      </c>
      <c r="M112" s="231">
        <v>0.2223125716907649</v>
      </c>
      <c r="N112" s="231">
        <v>0.29200466941378822</v>
      </c>
      <c r="O112" s="231">
        <v>0.28356924056064142</v>
      </c>
      <c r="P112" s="231">
        <v>0.24403042667297339</v>
      </c>
      <c r="Q112" s="231">
        <v>0.2443305494549993</v>
      </c>
      <c r="R112" s="231">
        <v>0.27784115979911927</v>
      </c>
      <c r="S112" s="231">
        <v>0.30625136153178162</v>
      </c>
      <c r="T112" s="231">
        <v>0.30949700475020409</v>
      </c>
      <c r="U112" s="231">
        <v>0.28531373959959577</v>
      </c>
      <c r="V112" s="231">
        <v>0.20309013139626039</v>
      </c>
      <c r="W112" s="231">
        <v>0.2056573627099986</v>
      </c>
      <c r="DA112" s="73" t="s">
        <v>747</v>
      </c>
    </row>
    <row r="113" spans="1:105" ht="12" customHeight="1" x14ac:dyDescent="0.25">
      <c r="A113" s="61" t="s">
        <v>547</v>
      </c>
      <c r="B113" s="265">
        <v>1.496148334474029E-2</v>
      </c>
      <c r="C113" s="265">
        <v>3.7970903117856172E-3</v>
      </c>
      <c r="D113" s="265">
        <v>3.5116383170683148E-3</v>
      </c>
      <c r="E113" s="265">
        <v>4.3228285414128901E-3</v>
      </c>
      <c r="F113" s="265">
        <v>7.2651207445952846E-3</v>
      </c>
      <c r="G113" s="265">
        <v>8.4254967753918629E-3</v>
      </c>
      <c r="H113" s="265">
        <v>2.2158747275211079E-2</v>
      </c>
      <c r="I113" s="265">
        <v>2.6047771392997181E-2</v>
      </c>
      <c r="J113" s="265">
        <v>2.187175686400512E-2</v>
      </c>
      <c r="K113" s="265">
        <v>1.288505318157566E-2</v>
      </c>
      <c r="L113" s="265">
        <v>2.187749773789241E-2</v>
      </c>
      <c r="M113" s="265">
        <v>2.340656397359922E-2</v>
      </c>
      <c r="N113" s="265">
        <v>2.2969883489268501E-2</v>
      </c>
      <c r="O113" s="265">
        <v>2.4235574850910269E-2</v>
      </c>
      <c r="P113" s="265">
        <v>2.1232838607594701E-2</v>
      </c>
      <c r="Q113" s="265">
        <v>1.9347502838523791E-2</v>
      </c>
      <c r="R113" s="265">
        <v>1.5775694367171359E-2</v>
      </c>
      <c r="S113" s="265">
        <v>2.0273272413436919E-2</v>
      </c>
      <c r="T113" s="265">
        <v>1.9387711222539031E-2</v>
      </c>
      <c r="U113" s="265">
        <v>1.7021397405670841E-2</v>
      </c>
      <c r="V113" s="265">
        <v>1.216847884263119E-2</v>
      </c>
      <c r="W113" s="265">
        <v>1.25347650327113E-2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45.904212509833961</v>
      </c>
      <c r="C115" s="225">
        <v>46.034414879450637</v>
      </c>
      <c r="D115" s="225">
        <v>35.982167291365563</v>
      </c>
      <c r="E115" s="225">
        <v>40.405391435576</v>
      </c>
      <c r="F115" s="225">
        <v>45.959033184339262</v>
      </c>
      <c r="G115" s="225">
        <v>45.635751144424113</v>
      </c>
      <c r="H115" s="225">
        <v>46.22562242496808</v>
      </c>
      <c r="I115" s="225">
        <v>43.626555961156463</v>
      </c>
      <c r="J115" s="225">
        <v>40.138242611567009</v>
      </c>
      <c r="K115" s="225">
        <v>45.008708408463256</v>
      </c>
      <c r="L115" s="225">
        <v>45.689040068954952</v>
      </c>
      <c r="M115" s="225">
        <v>47.776100046854829</v>
      </c>
      <c r="N115" s="225">
        <v>44.884795929012597</v>
      </c>
      <c r="O115" s="225">
        <v>49.337801509805992</v>
      </c>
      <c r="P115" s="225">
        <v>49.386478729143263</v>
      </c>
      <c r="Q115" s="225">
        <v>45.695155272650958</v>
      </c>
      <c r="R115" s="225">
        <v>44.978183841576403</v>
      </c>
      <c r="S115" s="225">
        <v>58.740539092619088</v>
      </c>
      <c r="T115" s="225">
        <v>64.614357866080553</v>
      </c>
      <c r="U115" s="225">
        <v>64.935033926428289</v>
      </c>
      <c r="V115" s="225">
        <v>67.824701344145055</v>
      </c>
      <c r="W115" s="225">
        <v>68.282934487940352</v>
      </c>
      <c r="DA115" s="89" t="s">
        <v>749</v>
      </c>
    </row>
    <row r="116" spans="1:105" ht="12" customHeight="1" x14ac:dyDescent="0.25">
      <c r="A116" s="55" t="s">
        <v>92</v>
      </c>
      <c r="B116" s="261">
        <v>0.1002947524885946</v>
      </c>
      <c r="C116" s="261">
        <v>9.9622969037169967E-2</v>
      </c>
      <c r="D116" s="261">
        <v>7.7844047596954277E-2</v>
      </c>
      <c r="E116" s="261">
        <v>8.5667424499864656E-2</v>
      </c>
      <c r="F116" s="261">
        <v>9.8619946334176423E-2</v>
      </c>
      <c r="G116" s="261">
        <v>9.6873855336288506E-2</v>
      </c>
      <c r="H116" s="261">
        <v>9.7929371730226672E-2</v>
      </c>
      <c r="I116" s="261">
        <v>9.1305074799654273E-2</v>
      </c>
      <c r="J116" s="261">
        <v>7.9647424394327815E-2</v>
      </c>
      <c r="K116" s="261">
        <v>8.641794241802081E-2</v>
      </c>
      <c r="L116" s="261">
        <v>8.897336323991395E-2</v>
      </c>
      <c r="M116" s="261">
        <v>9.2144694563156354E-2</v>
      </c>
      <c r="N116" s="261">
        <v>8.5448883187957708E-2</v>
      </c>
      <c r="O116" s="261">
        <v>9.321573551762713E-2</v>
      </c>
      <c r="P116" s="261">
        <v>9.3299188427545754E-2</v>
      </c>
      <c r="Q116" s="261">
        <v>8.6793144488911317E-2</v>
      </c>
      <c r="R116" s="261">
        <v>8.469986399561702E-2</v>
      </c>
      <c r="S116" s="261">
        <v>0.1100548478987103</v>
      </c>
      <c r="T116" s="261">
        <v>0.1217926565814791</v>
      </c>
      <c r="U116" s="261">
        <v>0.122700221823383</v>
      </c>
      <c r="V116" s="261">
        <v>0.12735716125588489</v>
      </c>
      <c r="W116" s="261">
        <v>0.12895581133038289</v>
      </c>
      <c r="DA116" s="67" t="s">
        <v>750</v>
      </c>
    </row>
    <row r="117" spans="1:105" ht="12" customHeight="1" x14ac:dyDescent="0.25">
      <c r="A117" s="202" t="s">
        <v>93</v>
      </c>
      <c r="B117" s="226">
        <v>1.299172619082936E-2</v>
      </c>
      <c r="C117" s="226">
        <v>1.290470641717339E-2</v>
      </c>
      <c r="D117" s="226">
        <v>1.008356396393246E-2</v>
      </c>
      <c r="E117" s="226">
        <v>1.109696863454898E-2</v>
      </c>
      <c r="F117" s="226">
        <v>1.2774779417034881E-2</v>
      </c>
      <c r="G117" s="226">
        <v>1.254859872875398E-2</v>
      </c>
      <c r="H117" s="226">
        <v>1.268532552292536E-2</v>
      </c>
      <c r="I117" s="226">
        <v>1.1827244219633491E-2</v>
      </c>
      <c r="J117" s="226">
        <v>1.0317165194196591E-2</v>
      </c>
      <c r="K117" s="226">
        <v>1.1194187313014791E-2</v>
      </c>
      <c r="L117" s="226">
        <v>1.152520490662374E-2</v>
      </c>
      <c r="M117" s="226">
        <v>1.193600474599371E-2</v>
      </c>
      <c r="N117" s="226">
        <v>1.1068659786725639E-2</v>
      </c>
      <c r="O117" s="226">
        <v>1.2074742521145321E-2</v>
      </c>
      <c r="P117" s="226">
        <v>1.2085552631630549E-2</v>
      </c>
      <c r="Q117" s="226">
        <v>1.124278928321055E-2</v>
      </c>
      <c r="R117" s="226">
        <v>1.097163524638717E-2</v>
      </c>
      <c r="S117" s="226">
        <v>1.425600457048848E-2</v>
      </c>
      <c r="T117" s="226">
        <v>1.5776466934700539E-2</v>
      </c>
      <c r="U117" s="226">
        <v>1.5894028809380581E-2</v>
      </c>
      <c r="V117" s="226">
        <v>1.6497267568070569E-2</v>
      </c>
      <c r="W117" s="226">
        <v>1.6704349429558681E-2</v>
      </c>
      <c r="DA117" s="174" t="s">
        <v>751</v>
      </c>
    </row>
    <row r="118" spans="1:105" ht="12" customHeight="1" x14ac:dyDescent="0.25">
      <c r="A118" s="202" t="s">
        <v>94</v>
      </c>
      <c r="B118" s="226">
        <v>1.8150639629105849</v>
      </c>
      <c r="C118" s="226">
        <v>1.802906498005338</v>
      </c>
      <c r="D118" s="226">
        <v>1.408766879766671</v>
      </c>
      <c r="E118" s="226">
        <v>1.5503488582092071</v>
      </c>
      <c r="F118" s="226">
        <v>1.784754497855662</v>
      </c>
      <c r="G118" s="226">
        <v>1.753154969788733</v>
      </c>
      <c r="H118" s="226">
        <v>1.7722569638747789</v>
      </c>
      <c r="I118" s="226">
        <v>1.652375092291632</v>
      </c>
      <c r="J118" s="226">
        <v>1.441403125983383</v>
      </c>
      <c r="K118" s="226">
        <v>1.5639312041741049</v>
      </c>
      <c r="L118" s="226">
        <v>1.6101774147564289</v>
      </c>
      <c r="M118" s="226">
        <v>1.6675699408501681</v>
      </c>
      <c r="N118" s="226">
        <v>1.5463938510946069</v>
      </c>
      <c r="O118" s="226">
        <v>1.686952887525095</v>
      </c>
      <c r="P118" s="226">
        <v>1.688463159654342</v>
      </c>
      <c r="Q118" s="226">
        <v>1.5707213476341051</v>
      </c>
      <c r="R118" s="226">
        <v>1.5328386280165041</v>
      </c>
      <c r="S118" s="226">
        <v>1.9900424334577349</v>
      </c>
      <c r="T118" s="226">
        <v>2.2041179266415378</v>
      </c>
      <c r="U118" s="226">
        <v>2.2205424047293358</v>
      </c>
      <c r="V118" s="226">
        <v>2.3048204225882731</v>
      </c>
      <c r="W118" s="226">
        <v>2.3337516684164701</v>
      </c>
      <c r="DA118" s="174" t="s">
        <v>752</v>
      </c>
    </row>
    <row r="119" spans="1:105" ht="12" customHeight="1" x14ac:dyDescent="0.25">
      <c r="A119" s="202" t="s">
        <v>95</v>
      </c>
      <c r="B119" s="226">
        <v>3.3125484557636267E-2</v>
      </c>
      <c r="C119" s="226">
        <v>3.2903607023726689E-2</v>
      </c>
      <c r="D119" s="226">
        <v>2.571043581637085E-2</v>
      </c>
      <c r="E119" s="226">
        <v>2.82943511694238E-2</v>
      </c>
      <c r="F119" s="226">
        <v>3.2572327348224739E-2</v>
      </c>
      <c r="G119" s="226">
        <v>3.1995626085680177E-2</v>
      </c>
      <c r="H119" s="226">
        <v>3.2344243447408133E-2</v>
      </c>
      <c r="I119" s="226">
        <v>3.0156361826145579E-2</v>
      </c>
      <c r="J119" s="226">
        <v>2.630605750913878E-2</v>
      </c>
      <c r="K119" s="226">
        <v>2.8542233227968561E-2</v>
      </c>
      <c r="L119" s="226">
        <v>2.938624102372548E-2</v>
      </c>
      <c r="M119" s="226">
        <v>3.0433672560955301E-2</v>
      </c>
      <c r="N119" s="226">
        <v>2.8222171053583722E-2</v>
      </c>
      <c r="O119" s="226">
        <v>3.0787417395232192E-2</v>
      </c>
      <c r="P119" s="226">
        <v>3.0814980333573491E-2</v>
      </c>
      <c r="Q119" s="226">
        <v>2.8666155468134519E-2</v>
      </c>
      <c r="R119" s="226">
        <v>2.7974783996199269E-2</v>
      </c>
      <c r="S119" s="226">
        <v>3.6349061881141898E-2</v>
      </c>
      <c r="T119" s="226">
        <v>4.0225840980883547E-2</v>
      </c>
      <c r="U119" s="226">
        <v>4.0525592838879881E-2</v>
      </c>
      <c r="V119" s="226">
        <v>4.2063693002941077E-2</v>
      </c>
      <c r="W119" s="226">
        <v>4.2591697280750837E-2</v>
      </c>
      <c r="DA119" s="174" t="s">
        <v>753</v>
      </c>
    </row>
    <row r="120" spans="1:105" ht="12" customHeight="1" x14ac:dyDescent="0.25">
      <c r="A120" s="56" t="s">
        <v>96</v>
      </c>
      <c r="B120" s="262">
        <v>0.26554568245722582</v>
      </c>
      <c r="C120" s="262">
        <v>0.26833816673220529</v>
      </c>
      <c r="D120" s="262">
        <v>0.21226763735931289</v>
      </c>
      <c r="E120" s="262">
        <v>0.23367687247070579</v>
      </c>
      <c r="F120" s="262">
        <v>0.26220168307296959</v>
      </c>
      <c r="G120" s="262">
        <v>0.26245925244801233</v>
      </c>
      <c r="H120" s="262">
        <v>0.26425114473644301</v>
      </c>
      <c r="I120" s="262">
        <v>0.24367937184821581</v>
      </c>
      <c r="J120" s="262">
        <v>0.226885986424537</v>
      </c>
      <c r="K120" s="262">
        <v>0.22299522473103489</v>
      </c>
      <c r="L120" s="262">
        <v>0.23721558103505491</v>
      </c>
      <c r="M120" s="262">
        <v>0.2425634553835804</v>
      </c>
      <c r="N120" s="262">
        <v>0.21762568958994841</v>
      </c>
      <c r="O120" s="262">
        <v>0.24053121964908841</v>
      </c>
      <c r="P120" s="262">
        <v>0.24051944392927141</v>
      </c>
      <c r="Q120" s="262">
        <v>0.22093973223000909</v>
      </c>
      <c r="R120" s="262">
        <v>0.20525624326975869</v>
      </c>
      <c r="S120" s="262">
        <v>0.27225836042873619</v>
      </c>
      <c r="T120" s="262">
        <v>0.29802381122382798</v>
      </c>
      <c r="U120" s="262">
        <v>0.2973514283289545</v>
      </c>
      <c r="V120" s="262">
        <v>0.30767324761207498</v>
      </c>
      <c r="W120" s="262">
        <v>0.31158669314156601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4.8179969386338587E-3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1.8622973139066001E-3</v>
      </c>
      <c r="L121" s="228">
        <v>1.8571919211540779E-3</v>
      </c>
      <c r="M121" s="228">
        <v>1.7874747845703441E-3</v>
      </c>
      <c r="N121" s="228">
        <v>1.7559421040304461E-3</v>
      </c>
      <c r="O121" s="228">
        <v>0</v>
      </c>
      <c r="P121" s="228">
        <v>1.6257288258616489E-3</v>
      </c>
      <c r="Q121" s="228">
        <v>0</v>
      </c>
      <c r="R121" s="228">
        <v>0</v>
      </c>
      <c r="S121" s="228">
        <v>4.8602849596345851E-4</v>
      </c>
      <c r="T121" s="228">
        <v>1.134488844072341E-3</v>
      </c>
      <c r="U121" s="228">
        <v>1.798063629086026E-3</v>
      </c>
      <c r="V121" s="228">
        <v>1.1512457407714921E-3</v>
      </c>
      <c r="W121" s="228">
        <v>1.2931454017275541E-3</v>
      </c>
      <c r="DA121" s="69" t="s">
        <v>755</v>
      </c>
    </row>
    <row r="122" spans="1:105" ht="12" customHeight="1" x14ac:dyDescent="0.25">
      <c r="A122" s="37" t="s">
        <v>162</v>
      </c>
      <c r="B122" s="228">
        <v>2.709542395955622E-2</v>
      </c>
      <c r="C122" s="228">
        <v>2.579733573883846E-2</v>
      </c>
      <c r="D122" s="228">
        <v>1.9961411715395731E-2</v>
      </c>
      <c r="E122" s="228">
        <v>1.9522440852714821E-2</v>
      </c>
      <c r="F122" s="228">
        <v>2.7296536953356411E-2</v>
      </c>
      <c r="G122" s="228">
        <v>4.0659473441895147E-2</v>
      </c>
      <c r="H122" s="228">
        <v>4.2328833849700848E-2</v>
      </c>
      <c r="I122" s="228">
        <v>3.6987810533042967E-2</v>
      </c>
      <c r="J122" s="228">
        <v>3.3791808255970307E-2</v>
      </c>
      <c r="K122" s="228">
        <v>3.380417902005689E-2</v>
      </c>
      <c r="L122" s="228">
        <v>3.8885131895016883E-2</v>
      </c>
      <c r="M122" s="228">
        <v>4.4808468484472327E-2</v>
      </c>
      <c r="N122" s="228">
        <v>4.2982128617758492E-2</v>
      </c>
      <c r="O122" s="228">
        <v>4.4136825256927581E-2</v>
      </c>
      <c r="P122" s="228">
        <v>5.1039166476359282E-2</v>
      </c>
      <c r="Q122" s="228">
        <v>5.8748323926663501E-2</v>
      </c>
      <c r="R122" s="228">
        <v>5.9313514434427277E-2</v>
      </c>
      <c r="S122" s="228">
        <v>7.1997844821010487E-2</v>
      </c>
      <c r="T122" s="228">
        <v>8.4605928837426625E-2</v>
      </c>
      <c r="U122" s="228">
        <v>9.1992529576741061E-2</v>
      </c>
      <c r="V122" s="228">
        <v>9.4284154837365491E-2</v>
      </c>
      <c r="W122" s="228">
        <v>9.8868291999556143E-2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0.2384502584976696</v>
      </c>
      <c r="C125" s="228">
        <v>0.2425408309933669</v>
      </c>
      <c r="D125" s="228">
        <v>0.19230622564391719</v>
      </c>
      <c r="E125" s="228">
        <v>0.20933643467935709</v>
      </c>
      <c r="F125" s="228">
        <v>0.23490514611961319</v>
      </c>
      <c r="G125" s="228">
        <v>0.22179977900611711</v>
      </c>
      <c r="H125" s="228">
        <v>0.22192231088674219</v>
      </c>
      <c r="I125" s="228">
        <v>0.20669156131517291</v>
      </c>
      <c r="J125" s="228">
        <v>0.19309417816856669</v>
      </c>
      <c r="K125" s="228">
        <v>0.18732874839707139</v>
      </c>
      <c r="L125" s="228">
        <v>0.1964732572188839</v>
      </c>
      <c r="M125" s="228">
        <v>0.19596751211453781</v>
      </c>
      <c r="N125" s="228">
        <v>0.17288761886815951</v>
      </c>
      <c r="O125" s="228">
        <v>0.19639439439216089</v>
      </c>
      <c r="P125" s="228">
        <v>0.18785454862705039</v>
      </c>
      <c r="Q125" s="228">
        <v>0.16219140830334561</v>
      </c>
      <c r="R125" s="228">
        <v>0.14594272883533141</v>
      </c>
      <c r="S125" s="228">
        <v>0.19977448711176221</v>
      </c>
      <c r="T125" s="228">
        <v>0.21228339354232911</v>
      </c>
      <c r="U125" s="228">
        <v>0.20356083512312739</v>
      </c>
      <c r="V125" s="228">
        <v>0.21223784703393811</v>
      </c>
      <c r="W125" s="228">
        <v>0.2114252557402822</v>
      </c>
      <c r="DA125" s="69" t="s">
        <v>759</v>
      </c>
    </row>
    <row r="126" spans="1:105" ht="12" customHeight="1" x14ac:dyDescent="0.25">
      <c r="A126" s="57" t="s">
        <v>604</v>
      </c>
      <c r="B126" s="296">
        <v>24.527567773150881</v>
      </c>
      <c r="C126" s="296">
        <v>24.5607347387323</v>
      </c>
      <c r="D126" s="296">
        <v>19.20706004515225</v>
      </c>
      <c r="E126" s="296">
        <v>21.54198852398908</v>
      </c>
      <c r="F126" s="296">
        <v>24.476320409416381</v>
      </c>
      <c r="G126" s="296">
        <v>24.342575328398691</v>
      </c>
      <c r="H126" s="296">
        <v>24.658002130032241</v>
      </c>
      <c r="I126" s="296">
        <v>23.211277169226491</v>
      </c>
      <c r="J126" s="296">
        <v>21.64438870997083</v>
      </c>
      <c r="K126" s="296">
        <v>21.393965555835731</v>
      </c>
      <c r="L126" s="296">
        <v>22.738397771607591</v>
      </c>
      <c r="M126" s="296">
        <v>23.525452095495002</v>
      </c>
      <c r="N126" s="296">
        <v>21.246228384277259</v>
      </c>
      <c r="O126" s="296">
        <v>23.59771237775692</v>
      </c>
      <c r="P126" s="296">
        <v>23.893664546018321</v>
      </c>
      <c r="Q126" s="296">
        <v>22.00652946071687</v>
      </c>
      <c r="R126" s="296">
        <v>20.42247937349444</v>
      </c>
      <c r="S126" s="296">
        <v>27.310067348834359</v>
      </c>
      <c r="T126" s="296">
        <v>29.789466964832592</v>
      </c>
      <c r="U126" s="296">
        <v>29.784383023218439</v>
      </c>
      <c r="V126" s="296">
        <v>30.967664738155261</v>
      </c>
      <c r="W126" s="296">
        <v>31.2792668005895</v>
      </c>
      <c r="DA126" s="70" t="s">
        <v>760</v>
      </c>
    </row>
    <row r="127" spans="1:105" ht="12" customHeight="1" x14ac:dyDescent="0.25">
      <c r="A127" s="60" t="s">
        <v>606</v>
      </c>
      <c r="B127" s="264">
        <v>14.680540440638721</v>
      </c>
      <c r="C127" s="264">
        <v>13.8489143848858</v>
      </c>
      <c r="D127" s="264">
        <v>10.6409071893285</v>
      </c>
      <c r="E127" s="264">
        <v>10.792225677354891</v>
      </c>
      <c r="F127" s="264">
        <v>13.50298980649619</v>
      </c>
      <c r="G127" s="264">
        <v>12.608836306549479</v>
      </c>
      <c r="H127" s="264">
        <v>12.73567890829152</v>
      </c>
      <c r="I127" s="264">
        <v>11.46145371815274</v>
      </c>
      <c r="J127" s="264">
        <v>6.5100142827695713</v>
      </c>
      <c r="K127" s="264">
        <v>6.8467299516702447</v>
      </c>
      <c r="L127" s="264">
        <v>7.5158083060194816</v>
      </c>
      <c r="M127" s="264">
        <v>7.5671909663934178</v>
      </c>
      <c r="N127" s="264">
        <v>6.8229637976215898</v>
      </c>
      <c r="O127" s="264">
        <v>6.737459482982521</v>
      </c>
      <c r="P127" s="264">
        <v>7.0163310392562837</v>
      </c>
      <c r="Q127" s="264">
        <v>7.3538048551477662</v>
      </c>
      <c r="R127" s="264">
        <v>7.3713826051995124</v>
      </c>
      <c r="S127" s="264">
        <v>8.7101492903906426</v>
      </c>
      <c r="T127" s="264">
        <v>10.44283755556468</v>
      </c>
      <c r="U127" s="264">
        <v>11.0292383224961</v>
      </c>
      <c r="V127" s="264">
        <v>10.93136489544238</v>
      </c>
      <c r="W127" s="264">
        <v>11.55468031933912</v>
      </c>
      <c r="DA127" s="72" t="s">
        <v>761</v>
      </c>
    </row>
    <row r="128" spans="1:105" ht="12" customHeight="1" x14ac:dyDescent="0.25">
      <c r="A128" s="59" t="s">
        <v>30</v>
      </c>
      <c r="B128" s="232">
        <v>9.028939674655895</v>
      </c>
      <c r="C128" s="232">
        <v>7.7760981962137921</v>
      </c>
      <c r="D128" s="232">
        <v>5.1382791129688457</v>
      </c>
      <c r="E128" s="232">
        <v>5.4934427485868191</v>
      </c>
      <c r="F128" s="232">
        <v>8.783033417488129</v>
      </c>
      <c r="G128" s="232">
        <v>5.88057878301644</v>
      </c>
      <c r="H128" s="232">
        <v>6.2014153534128464</v>
      </c>
      <c r="I128" s="232">
        <v>7.0765139615483408</v>
      </c>
      <c r="J128" s="232">
        <v>0.20898237076585191</v>
      </c>
      <c r="K128" s="232">
        <v>0.13326546368389619</v>
      </c>
      <c r="L128" s="232">
        <v>0</v>
      </c>
      <c r="M128" s="232">
        <v>0</v>
      </c>
      <c r="N128" s="232">
        <v>0</v>
      </c>
      <c r="O128" s="232">
        <v>0</v>
      </c>
      <c r="P128" s="232">
        <v>0.1406373097693713</v>
      </c>
      <c r="Q128" s="232">
        <v>0.14315936494182421</v>
      </c>
      <c r="R128" s="232">
        <v>0.14482086256885571</v>
      </c>
      <c r="S128" s="232">
        <v>0.23614193425938171</v>
      </c>
      <c r="T128" s="232">
        <v>0.2950462888435883</v>
      </c>
      <c r="U128" s="232">
        <v>0.22024544505573909</v>
      </c>
      <c r="V128" s="232">
        <v>0.1911245067829897</v>
      </c>
      <c r="W128" s="232">
        <v>0.19658979315272909</v>
      </c>
      <c r="DA128" s="71" t="s">
        <v>762</v>
      </c>
    </row>
    <row r="129" spans="1:105" ht="12" customHeight="1" x14ac:dyDescent="0.25">
      <c r="A129" s="59" t="s">
        <v>33</v>
      </c>
      <c r="B129" s="232">
        <v>0.27514404306044232</v>
      </c>
      <c r="C129" s="232">
        <v>0.28627095060487479</v>
      </c>
      <c r="D129" s="232">
        <v>0.29407809192299278</v>
      </c>
      <c r="E129" s="232">
        <v>0.2942811426972371</v>
      </c>
      <c r="F129" s="232">
        <v>0</v>
      </c>
      <c r="G129" s="232">
        <v>0.32847588943692618</v>
      </c>
      <c r="H129" s="232">
        <v>0.32652199279627891</v>
      </c>
      <c r="I129" s="232">
        <v>0</v>
      </c>
      <c r="J129" s="232">
        <v>0</v>
      </c>
      <c r="K129" s="232">
        <v>0.3397174343304683</v>
      </c>
      <c r="L129" s="232">
        <v>0.50700357276968211</v>
      </c>
      <c r="M129" s="232">
        <v>0.51278157019396542</v>
      </c>
      <c r="N129" s="232">
        <v>0.51602868891694254</v>
      </c>
      <c r="O129" s="232">
        <v>0.51539699114787285</v>
      </c>
      <c r="P129" s="232">
        <v>0.51436287615703913</v>
      </c>
      <c r="Q129" s="232">
        <v>0.52229823690978205</v>
      </c>
      <c r="R129" s="232">
        <v>0.52758237144708853</v>
      </c>
      <c r="S129" s="232">
        <v>0.55619003245292675</v>
      </c>
      <c r="T129" s="232">
        <v>0.76908417668303342</v>
      </c>
      <c r="U129" s="232">
        <v>0.57718720428254722</v>
      </c>
      <c r="V129" s="232">
        <v>0.53216540449635164</v>
      </c>
      <c r="W129" s="232">
        <v>0.47361954185687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0.25442751558342258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0.1487197187393276</v>
      </c>
      <c r="L130" s="232">
        <v>0.14797398620064289</v>
      </c>
      <c r="M130" s="232">
        <v>0.1496872844053127</v>
      </c>
      <c r="N130" s="232">
        <v>0.15064453022136351</v>
      </c>
      <c r="O130" s="232">
        <v>0</v>
      </c>
      <c r="P130" s="232">
        <v>0.1502013101080612</v>
      </c>
      <c r="Q130" s="232">
        <v>0</v>
      </c>
      <c r="R130" s="232">
        <v>0</v>
      </c>
      <c r="S130" s="232">
        <v>4.6534626958556632E-2</v>
      </c>
      <c r="T130" s="232">
        <v>0.1063244189708375</v>
      </c>
      <c r="U130" s="232">
        <v>0.1703627920103476</v>
      </c>
      <c r="V130" s="232">
        <v>0.1117651035082116</v>
      </c>
      <c r="W130" s="232">
        <v>0.1240628917507032</v>
      </c>
      <c r="DA130" s="71" t="s">
        <v>764</v>
      </c>
    </row>
    <row r="131" spans="1:105" ht="12" customHeight="1" x14ac:dyDescent="0.25">
      <c r="A131" s="59" t="s">
        <v>70</v>
      </c>
      <c r="B131" s="232">
        <v>4.2533499741988221</v>
      </c>
      <c r="C131" s="232">
        <v>4.6429534831330157</v>
      </c>
      <c r="D131" s="232">
        <v>4.3160638693895068</v>
      </c>
      <c r="E131" s="232">
        <v>3.7438242177711598</v>
      </c>
      <c r="F131" s="232">
        <v>3.4400705744423208</v>
      </c>
      <c r="G131" s="232">
        <v>4.2407708788003466</v>
      </c>
      <c r="H131" s="232">
        <v>3.9252248300464538</v>
      </c>
      <c r="I131" s="232">
        <v>2.2744416839360371</v>
      </c>
      <c r="J131" s="232">
        <v>3.6426065783158439</v>
      </c>
      <c r="K131" s="232">
        <v>3.5901271104089969</v>
      </c>
      <c r="L131" s="232">
        <v>3.836798578380872</v>
      </c>
      <c r="M131" s="232">
        <v>3.242207813513732</v>
      </c>
      <c r="N131" s="232">
        <v>2.5570959063787559</v>
      </c>
      <c r="O131" s="232">
        <v>2.4188216474545352</v>
      </c>
      <c r="P131" s="232">
        <v>1.6085274495805519</v>
      </c>
      <c r="Q131" s="232">
        <v>1.361088844313973</v>
      </c>
      <c r="R131" s="232">
        <v>1.3750051341498211</v>
      </c>
      <c r="S131" s="232">
        <v>1.142937831117445</v>
      </c>
      <c r="T131" s="232">
        <v>1.532973119810042</v>
      </c>
      <c r="U131" s="232">
        <v>1.5540498589159679</v>
      </c>
      <c r="V131" s="232">
        <v>1.1622030035738879</v>
      </c>
      <c r="W131" s="232">
        <v>1.502223951385256</v>
      </c>
      <c r="DA131" s="71" t="s">
        <v>765</v>
      </c>
    </row>
    <row r="132" spans="1:105" ht="12" customHeight="1" x14ac:dyDescent="0.25">
      <c r="A132" s="59" t="s">
        <v>162</v>
      </c>
      <c r="B132" s="232">
        <v>1.123106748723562</v>
      </c>
      <c r="C132" s="232">
        <v>1.1435917549341179</v>
      </c>
      <c r="D132" s="232">
        <v>0.89248611504715158</v>
      </c>
      <c r="E132" s="232">
        <v>1.006250052716251</v>
      </c>
      <c r="F132" s="232">
        <v>1.279885814565737</v>
      </c>
      <c r="G132" s="232">
        <v>2.1590107552957711</v>
      </c>
      <c r="H132" s="232">
        <v>2.282516732035945</v>
      </c>
      <c r="I132" s="232">
        <v>2.1104980726683631</v>
      </c>
      <c r="J132" s="232">
        <v>2.6584253336878749</v>
      </c>
      <c r="K132" s="232">
        <v>2.6349002245075548</v>
      </c>
      <c r="L132" s="232">
        <v>3.0240321686682838</v>
      </c>
      <c r="M132" s="232">
        <v>3.6625142982804082</v>
      </c>
      <c r="N132" s="232">
        <v>3.5991946721045278</v>
      </c>
      <c r="O132" s="232">
        <v>3.803240844380114</v>
      </c>
      <c r="P132" s="232">
        <v>4.6026020936412602</v>
      </c>
      <c r="Q132" s="232">
        <v>5.3272584089821873</v>
      </c>
      <c r="R132" s="232">
        <v>5.3239742370337471</v>
      </c>
      <c r="S132" s="232">
        <v>6.7283448656023328</v>
      </c>
      <c r="T132" s="232">
        <v>7.7394095512571743</v>
      </c>
      <c r="U132" s="232">
        <v>8.5073930222314988</v>
      </c>
      <c r="V132" s="232">
        <v>8.9341068770809411</v>
      </c>
      <c r="W132" s="232">
        <v>9.2581841411935617</v>
      </c>
      <c r="DA132" s="71" t="s">
        <v>766</v>
      </c>
    </row>
    <row r="133" spans="1:105" ht="12" customHeight="1" x14ac:dyDescent="0.25">
      <c r="A133" s="60" t="s">
        <v>613</v>
      </c>
      <c r="B133" s="264">
        <v>9.8470273325121624</v>
      </c>
      <c r="C133" s="264">
        <v>10.711820353846489</v>
      </c>
      <c r="D133" s="264">
        <v>8.5661528558237485</v>
      </c>
      <c r="E133" s="264">
        <v>10.749762846634191</v>
      </c>
      <c r="F133" s="264">
        <v>10.973330602920189</v>
      </c>
      <c r="G133" s="264">
        <v>11.73373902184921</v>
      </c>
      <c r="H133" s="264">
        <v>11.92232322174072</v>
      </c>
      <c r="I133" s="264">
        <v>11.74982345107375</v>
      </c>
      <c r="J133" s="264">
        <v>15.13437442720125</v>
      </c>
      <c r="K133" s="264">
        <v>14.54723560416549</v>
      </c>
      <c r="L133" s="264">
        <v>15.22258946558811</v>
      </c>
      <c r="M133" s="264">
        <v>15.958261129101579</v>
      </c>
      <c r="N133" s="264">
        <v>14.423264586655669</v>
      </c>
      <c r="O133" s="264">
        <v>16.860252894774401</v>
      </c>
      <c r="P133" s="264">
        <v>16.877333506762039</v>
      </c>
      <c r="Q133" s="264">
        <v>14.6527246055691</v>
      </c>
      <c r="R133" s="264">
        <v>13.051096768294929</v>
      </c>
      <c r="S133" s="264">
        <v>18.59991805844372</v>
      </c>
      <c r="T133" s="264">
        <v>19.346629409267919</v>
      </c>
      <c r="U133" s="264">
        <v>18.75514470072234</v>
      </c>
      <c r="V133" s="264">
        <v>20.036299842712879</v>
      </c>
      <c r="W133" s="264">
        <v>19.72458648125038</v>
      </c>
      <c r="DA133" s="72" t="s">
        <v>767</v>
      </c>
    </row>
    <row r="134" spans="1:105" ht="12" customHeight="1" x14ac:dyDescent="0.25">
      <c r="A134" s="57" t="s">
        <v>615</v>
      </c>
      <c r="B134" s="296">
        <v>16.723815793869811</v>
      </c>
      <c r="C134" s="296">
        <v>16.860708714111841</v>
      </c>
      <c r="D134" s="296">
        <v>13.183445038979711</v>
      </c>
      <c r="E134" s="296">
        <v>14.897797172105459</v>
      </c>
      <c r="F134" s="296">
        <v>16.873465638263099</v>
      </c>
      <c r="G134" s="296">
        <v>16.80708725845944</v>
      </c>
      <c r="H134" s="296">
        <v>17.02540492224999</v>
      </c>
      <c r="I134" s="296">
        <v>16.145123605758211</v>
      </c>
      <c r="J134" s="296">
        <v>14.80785601253203</v>
      </c>
      <c r="K134" s="296">
        <v>14.625926389286811</v>
      </c>
      <c r="L134" s="296">
        <v>15.53532207450704</v>
      </c>
      <c r="M134" s="296">
        <v>16.073053120227058</v>
      </c>
      <c r="N134" s="296">
        <v>14.515842502782681</v>
      </c>
      <c r="O134" s="296">
        <v>16.122422771044558</v>
      </c>
      <c r="P134" s="296">
        <v>16.33682085588369</v>
      </c>
      <c r="Q134" s="296">
        <v>15.046683990571429</v>
      </c>
      <c r="R134" s="296">
        <v>13.963470801116619</v>
      </c>
      <c r="S134" s="296">
        <v>18.678617801019751</v>
      </c>
      <c r="T134" s="296">
        <v>20.375350805923521</v>
      </c>
      <c r="U134" s="296">
        <v>20.3654148958245</v>
      </c>
      <c r="V134" s="296">
        <v>21.1729286192231</v>
      </c>
      <c r="W134" s="296">
        <v>21.385402661346561</v>
      </c>
      <c r="DA134" s="70" t="s">
        <v>768</v>
      </c>
    </row>
    <row r="135" spans="1:105" ht="12" customHeight="1" x14ac:dyDescent="0.25">
      <c r="A135" s="60" t="s">
        <v>617</v>
      </c>
      <c r="B135" s="264">
        <v>6.0983675167977243</v>
      </c>
      <c r="C135" s="264">
        <v>6.1003397107923254</v>
      </c>
      <c r="D135" s="264">
        <v>5.1563525769802254</v>
      </c>
      <c r="E135" s="264">
        <v>4.9188377835949444</v>
      </c>
      <c r="F135" s="264">
        <v>5.0749101819772537</v>
      </c>
      <c r="G135" s="264">
        <v>6.1251452960373598</v>
      </c>
      <c r="H135" s="264">
        <v>6.0275761838824131</v>
      </c>
      <c r="I135" s="264">
        <v>4.3877553988825522</v>
      </c>
      <c r="J135" s="264">
        <v>4.3528343623077346</v>
      </c>
      <c r="K135" s="264">
        <v>4.6184103530356193</v>
      </c>
      <c r="L135" s="264">
        <v>5.1349485507752606</v>
      </c>
      <c r="M135" s="264">
        <v>5.170054198322287</v>
      </c>
      <c r="N135" s="264">
        <v>4.6615835101234184</v>
      </c>
      <c r="O135" s="264">
        <v>4.603165275029629</v>
      </c>
      <c r="P135" s="264">
        <v>4.7289541497738394</v>
      </c>
      <c r="Q135" s="264">
        <v>4.9624693532555666</v>
      </c>
      <c r="R135" s="264">
        <v>4.9763084742412724</v>
      </c>
      <c r="S135" s="264">
        <v>5.8463167872581856</v>
      </c>
      <c r="T135" s="264">
        <v>7.0103023631534986</v>
      </c>
      <c r="U135" s="264">
        <v>7.4458327753717981</v>
      </c>
      <c r="V135" s="264">
        <v>7.3888208808662066</v>
      </c>
      <c r="W135" s="264">
        <v>7.814556619701917</v>
      </c>
      <c r="DA135" s="72" t="s">
        <v>769</v>
      </c>
    </row>
    <row r="136" spans="1:105" ht="12" customHeight="1" x14ac:dyDescent="0.25">
      <c r="A136" s="59" t="s">
        <v>33</v>
      </c>
      <c r="B136" s="299">
        <v>0.2968945550329225</v>
      </c>
      <c r="C136" s="299">
        <v>0.28756840216549923</v>
      </c>
      <c r="D136" s="299">
        <v>0.27557201869324399</v>
      </c>
      <c r="E136" s="299">
        <v>0.27317994021604569</v>
      </c>
      <c r="F136" s="299">
        <v>0</v>
      </c>
      <c r="G136" s="299">
        <v>0.29903173919980752</v>
      </c>
      <c r="H136" s="299">
        <v>0.30120244932930612</v>
      </c>
      <c r="I136" s="299">
        <v>0</v>
      </c>
      <c r="J136" s="299">
        <v>0</v>
      </c>
      <c r="K136" s="299">
        <v>0.23370266106660059</v>
      </c>
      <c r="L136" s="299">
        <v>0.34639484606684828</v>
      </c>
      <c r="M136" s="299">
        <v>0.35034248792945988</v>
      </c>
      <c r="N136" s="299">
        <v>0.3525609835192679</v>
      </c>
      <c r="O136" s="299">
        <v>0.35212939513758801</v>
      </c>
      <c r="P136" s="299">
        <v>0.35376771470505142</v>
      </c>
      <c r="Q136" s="299">
        <v>0.35945311656837292</v>
      </c>
      <c r="R136" s="299">
        <v>0.36330037982028429</v>
      </c>
      <c r="S136" s="299">
        <v>0.3837220086058245</v>
      </c>
      <c r="T136" s="299">
        <v>0.53129912505651244</v>
      </c>
      <c r="U136" s="299">
        <v>0.39759850449544509</v>
      </c>
      <c r="V136" s="299">
        <v>0.3661067825790128</v>
      </c>
      <c r="W136" s="299">
        <v>0.32585818166396391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0.236183986712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0.1023091266745154</v>
      </c>
      <c r="L137" s="299">
        <v>0.1010987474740233</v>
      </c>
      <c r="M137" s="299">
        <v>0.10226930661748471</v>
      </c>
      <c r="N137" s="299">
        <v>0.10292331584919021</v>
      </c>
      <c r="O137" s="299">
        <v>0</v>
      </c>
      <c r="P137" s="299">
        <v>0.10330522805151</v>
      </c>
      <c r="Q137" s="299">
        <v>0</v>
      </c>
      <c r="R137" s="299">
        <v>0</v>
      </c>
      <c r="S137" s="299">
        <v>3.2104783409205348E-2</v>
      </c>
      <c r="T137" s="299">
        <v>7.3451089599818331E-2</v>
      </c>
      <c r="U137" s="299">
        <v>0.11735532392680061</v>
      </c>
      <c r="V137" s="299">
        <v>7.6889557465177574E-2</v>
      </c>
      <c r="W137" s="299">
        <v>8.5357348557367013E-2</v>
      </c>
      <c r="DA137" s="71" t="s">
        <v>771</v>
      </c>
    </row>
    <row r="138" spans="1:105" ht="12" customHeight="1" x14ac:dyDescent="0.25">
      <c r="A138" s="59" t="s">
        <v>70</v>
      </c>
      <c r="B138" s="299">
        <v>4.5895830923428242</v>
      </c>
      <c r="C138" s="299">
        <v>4.6639965097826597</v>
      </c>
      <c r="D138" s="299">
        <v>4.0444578020728352</v>
      </c>
      <c r="E138" s="299">
        <v>3.475376188281031</v>
      </c>
      <c r="F138" s="299">
        <v>3.698773409350641</v>
      </c>
      <c r="G138" s="299">
        <v>3.8606337092484502</v>
      </c>
      <c r="H138" s="299">
        <v>3.6208505370596709</v>
      </c>
      <c r="I138" s="299">
        <v>2.2759021405260822</v>
      </c>
      <c r="J138" s="299">
        <v>2.5163597493064169</v>
      </c>
      <c r="K138" s="299">
        <v>2.469765088516914</v>
      </c>
      <c r="L138" s="299">
        <v>2.6213765036947678</v>
      </c>
      <c r="M138" s="299">
        <v>2.21514035955129</v>
      </c>
      <c r="N138" s="299">
        <v>1.7470583846765431</v>
      </c>
      <c r="O138" s="299">
        <v>1.652586682291082</v>
      </c>
      <c r="P138" s="299">
        <v>1.106310556722065</v>
      </c>
      <c r="Q138" s="299">
        <v>0.93672080899559151</v>
      </c>
      <c r="R138" s="299">
        <v>0.94684719301992448</v>
      </c>
      <c r="S138" s="299">
        <v>0.78852617752564558</v>
      </c>
      <c r="T138" s="299">
        <v>1.059009276205533</v>
      </c>
      <c r="U138" s="299">
        <v>1.070515588758401</v>
      </c>
      <c r="V138" s="299">
        <v>0.79954540213825209</v>
      </c>
      <c r="W138" s="299">
        <v>1.0335552526639351</v>
      </c>
      <c r="DA138" s="71" t="s">
        <v>772</v>
      </c>
    </row>
    <row r="139" spans="1:105" ht="12" customHeight="1" x14ac:dyDescent="0.25">
      <c r="A139" s="59" t="s">
        <v>162</v>
      </c>
      <c r="B139" s="299">
        <v>1.2118898694219771</v>
      </c>
      <c r="C139" s="299">
        <v>1.148774798844167</v>
      </c>
      <c r="D139" s="299">
        <v>0.8363227562141462</v>
      </c>
      <c r="E139" s="299">
        <v>0.9340976683858675</v>
      </c>
      <c r="F139" s="299">
        <v>1.3761367726266129</v>
      </c>
      <c r="G139" s="299">
        <v>1.965479847589102</v>
      </c>
      <c r="H139" s="299">
        <v>2.105523197493437</v>
      </c>
      <c r="I139" s="299">
        <v>2.11185325835647</v>
      </c>
      <c r="J139" s="299">
        <v>1.8364746130013181</v>
      </c>
      <c r="K139" s="299">
        <v>1.8126334767775889</v>
      </c>
      <c r="L139" s="299">
        <v>2.0660784535396211</v>
      </c>
      <c r="M139" s="299">
        <v>2.5023020442240509</v>
      </c>
      <c r="N139" s="299">
        <v>2.4590408260784171</v>
      </c>
      <c r="O139" s="299">
        <v>2.5984491976009592</v>
      </c>
      <c r="P139" s="299">
        <v>3.1655706502952121</v>
      </c>
      <c r="Q139" s="299">
        <v>3.666295427691602</v>
      </c>
      <c r="R139" s="299">
        <v>3.6661609014010641</v>
      </c>
      <c r="S139" s="299">
        <v>4.6419638177175102</v>
      </c>
      <c r="T139" s="299">
        <v>5.3465428722916348</v>
      </c>
      <c r="U139" s="299">
        <v>5.8603633581911518</v>
      </c>
      <c r="V139" s="299">
        <v>6.1462791386837647</v>
      </c>
      <c r="W139" s="299">
        <v>6.3697858368166509</v>
      </c>
      <c r="DA139" s="71" t="s">
        <v>773</v>
      </c>
    </row>
    <row r="140" spans="1:105" ht="12" customHeight="1" x14ac:dyDescent="0.25">
      <c r="A140" s="60" t="s">
        <v>623</v>
      </c>
      <c r="B140" s="264">
        <v>10.62544827707208</v>
      </c>
      <c r="C140" s="264">
        <v>10.760369003319511</v>
      </c>
      <c r="D140" s="264">
        <v>8.0270924619994855</v>
      </c>
      <c r="E140" s="264">
        <v>9.9789593885105141</v>
      </c>
      <c r="F140" s="264">
        <v>11.79855545628584</v>
      </c>
      <c r="G140" s="264">
        <v>10.68194196242208</v>
      </c>
      <c r="H140" s="264">
        <v>10.997828738367581</v>
      </c>
      <c r="I140" s="264">
        <v>11.757368206875659</v>
      </c>
      <c r="J140" s="264">
        <v>10.4550216502243</v>
      </c>
      <c r="K140" s="264">
        <v>10.007516036251189</v>
      </c>
      <c r="L140" s="264">
        <v>10.40037352373178</v>
      </c>
      <c r="M140" s="264">
        <v>10.90299892190477</v>
      </c>
      <c r="N140" s="264">
        <v>9.854258992659263</v>
      </c>
      <c r="O140" s="264">
        <v>11.51925749601493</v>
      </c>
      <c r="P140" s="264">
        <v>11.607866706109849</v>
      </c>
      <c r="Q140" s="264">
        <v>10.08421463731586</v>
      </c>
      <c r="R140" s="264">
        <v>8.9871623268753513</v>
      </c>
      <c r="S140" s="264">
        <v>12.832301013761571</v>
      </c>
      <c r="T140" s="264">
        <v>13.36504844277002</v>
      </c>
      <c r="U140" s="264">
        <v>12.9195821204527</v>
      </c>
      <c r="V140" s="264">
        <v>13.7841077383569</v>
      </c>
      <c r="W140" s="264">
        <v>13.570846041644639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2.4258073342084079</v>
      </c>
      <c r="C141" s="263">
        <f t="shared" si="2"/>
        <v>2.3962954793908837</v>
      </c>
      <c r="D141" s="263">
        <f t="shared" si="2"/>
        <v>1.8569896427303649</v>
      </c>
      <c r="E141" s="263">
        <f t="shared" si="2"/>
        <v>2.0565212644977042</v>
      </c>
      <c r="F141" s="263">
        <f t="shared" si="2"/>
        <v>2.4183239026317205</v>
      </c>
      <c r="G141" s="263">
        <f t="shared" si="2"/>
        <v>2.3290562551785099</v>
      </c>
      <c r="H141" s="263">
        <f t="shared" si="2"/>
        <v>2.3627483233740705</v>
      </c>
      <c r="I141" s="263">
        <f t="shared" si="2"/>
        <v>2.2408120411864791</v>
      </c>
      <c r="J141" s="263">
        <f t="shared" si="2"/>
        <v>1.9014381295585721</v>
      </c>
      <c r="K141" s="263">
        <f t="shared" si="2"/>
        <v>7.0757356714765729</v>
      </c>
      <c r="L141" s="263">
        <f t="shared" si="2"/>
        <v>5.438042417878564</v>
      </c>
      <c r="M141" s="263">
        <f t="shared" si="2"/>
        <v>6.1329470630289116</v>
      </c>
      <c r="N141" s="263">
        <f t="shared" si="2"/>
        <v>7.2339657872398453</v>
      </c>
      <c r="O141" s="263">
        <f t="shared" si="2"/>
        <v>7.554104358396315</v>
      </c>
      <c r="P141" s="263">
        <f t="shared" si="2"/>
        <v>7.0908110022648936</v>
      </c>
      <c r="Q141" s="263">
        <f t="shared" si="2"/>
        <v>6.7235786522582908</v>
      </c>
      <c r="R141" s="263">
        <f t="shared" si="2"/>
        <v>8.7304925124408594</v>
      </c>
      <c r="S141" s="263">
        <f t="shared" si="2"/>
        <v>10.32889323452817</v>
      </c>
      <c r="T141" s="263">
        <f t="shared" si="2"/>
        <v>11.769603392962017</v>
      </c>
      <c r="U141" s="263">
        <f t="shared" si="2"/>
        <v>12.088222330855416</v>
      </c>
      <c r="V141" s="263">
        <f t="shared" si="2"/>
        <v>12.885696194739456</v>
      </c>
      <c r="W141" s="263">
        <f t="shared" si="2"/>
        <v>12.784674806405567</v>
      </c>
      <c r="DA141" s="70"/>
    </row>
    <row r="142" spans="1:105" ht="12" customHeight="1" x14ac:dyDescent="0.25">
      <c r="A142" s="60" t="s">
        <v>626</v>
      </c>
      <c r="B142" s="264">
        <v>6.0387552092551873E-2</v>
      </c>
      <c r="C142" s="264">
        <v>5.7798830790993953E-2</v>
      </c>
      <c r="D142" s="264">
        <v>4.715851478922059E-2</v>
      </c>
      <c r="E142" s="264">
        <v>5.4032690818261023E-2</v>
      </c>
      <c r="F142" s="264">
        <v>5.0382047366480311E-2</v>
      </c>
      <c r="G142" s="264">
        <v>8.4016114112630588E-2</v>
      </c>
      <c r="H142" s="264">
        <v>8.6845575456932347E-2</v>
      </c>
      <c r="I142" s="264">
        <v>6.8269525377614979E-2</v>
      </c>
      <c r="J142" s="264">
        <v>6.2370566898669363E-2</v>
      </c>
      <c r="K142" s="264">
        <v>7.2232929817359792E-2</v>
      </c>
      <c r="L142" s="264">
        <v>8.4474230528337274E-2</v>
      </c>
      <c r="M142" s="264">
        <v>9.4681018067347175E-2</v>
      </c>
      <c r="N142" s="264">
        <v>9.0911735054674481E-2</v>
      </c>
      <c r="O142" s="264">
        <v>8.9779616934247616E-2</v>
      </c>
      <c r="P142" s="264">
        <v>0.1047973952562032</v>
      </c>
      <c r="Q142" s="264">
        <v>0.11546095347653471</v>
      </c>
      <c r="R142" s="264">
        <v>0.1163710819314339</v>
      </c>
      <c r="S142" s="264">
        <v>0.141106253515977</v>
      </c>
      <c r="T142" s="264">
        <v>0.16818828726803811</v>
      </c>
      <c r="U142" s="264">
        <v>0.18025137158701021</v>
      </c>
      <c r="V142" s="264">
        <v>0.1826273915222611</v>
      </c>
      <c r="W142" s="264">
        <v>0.190619600920752</v>
      </c>
      <c r="DA142" s="72" t="s">
        <v>775</v>
      </c>
    </row>
    <row r="143" spans="1:105" ht="12" customHeight="1" x14ac:dyDescent="0.25">
      <c r="A143" s="59" t="s">
        <v>33</v>
      </c>
      <c r="B143" s="232">
        <v>1.18829006433593E-2</v>
      </c>
      <c r="C143" s="232">
        <v>1.157182865899772E-2</v>
      </c>
      <c r="D143" s="232">
        <v>1.1687767055226171E-2</v>
      </c>
      <c r="E143" s="232">
        <v>1.022586766101982E-2</v>
      </c>
      <c r="F143" s="232">
        <v>0</v>
      </c>
      <c r="G143" s="232">
        <v>1.109443858467276E-2</v>
      </c>
      <c r="H143" s="232">
        <v>1.086875027719671E-2</v>
      </c>
      <c r="I143" s="232">
        <v>0</v>
      </c>
      <c r="J143" s="232">
        <v>0</v>
      </c>
      <c r="K143" s="232">
        <v>7.8565914037631163E-3</v>
      </c>
      <c r="L143" s="232">
        <v>1.1641376309251191E-2</v>
      </c>
      <c r="M143" s="232">
        <v>1.122563473566624E-2</v>
      </c>
      <c r="N143" s="232">
        <v>1.099730808441898E-2</v>
      </c>
      <c r="O143" s="232">
        <v>1.071452300390981E-2</v>
      </c>
      <c r="P143" s="232">
        <v>1.023394492848724E-2</v>
      </c>
      <c r="Q143" s="232">
        <v>1.030933728542786E-2</v>
      </c>
      <c r="R143" s="232">
        <v>1.0492136619556461E-2</v>
      </c>
      <c r="S143" s="232">
        <v>1.070538090718956E-2</v>
      </c>
      <c r="T143" s="232">
        <v>1.501493684897446E-2</v>
      </c>
      <c r="U143" s="232">
        <v>1.124142904242202E-2</v>
      </c>
      <c r="V143" s="232">
        <v>1.014696182256446E-2</v>
      </c>
      <c r="W143" s="232">
        <v>9.1601451147736903E-3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8.8410085669501006E-3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3.4394174267807849E-3</v>
      </c>
      <c r="L144" s="232">
        <v>3.397650331991184E-3</v>
      </c>
      <c r="M144" s="232">
        <v>3.27690166140765E-3</v>
      </c>
      <c r="N144" s="232">
        <v>3.210450011130195E-3</v>
      </c>
      <c r="O144" s="232">
        <v>0</v>
      </c>
      <c r="P144" s="232">
        <v>2.988458162682851E-3</v>
      </c>
      <c r="Q144" s="232">
        <v>0</v>
      </c>
      <c r="R144" s="232">
        <v>0</v>
      </c>
      <c r="S144" s="232">
        <v>8.9568470827906116E-4</v>
      </c>
      <c r="T144" s="232">
        <v>2.0757863505089149E-3</v>
      </c>
      <c r="U144" s="232">
        <v>3.3180244184965071E-3</v>
      </c>
      <c r="V144" s="232">
        <v>2.1310596833443028E-3</v>
      </c>
      <c r="W144" s="232">
        <v>2.3994662199524198E-3</v>
      </c>
      <c r="DA144" s="71" t="s">
        <v>777</v>
      </c>
    </row>
    <row r="145" spans="1:105" ht="12" customHeight="1" x14ac:dyDescent="0.25">
      <c r="A145" s="59" t="s">
        <v>162</v>
      </c>
      <c r="B145" s="232">
        <v>4.8504651449192568E-2</v>
      </c>
      <c r="C145" s="232">
        <v>4.622700213199623E-2</v>
      </c>
      <c r="D145" s="232">
        <v>3.5470747733994418E-2</v>
      </c>
      <c r="E145" s="232">
        <v>3.4965814590291112E-2</v>
      </c>
      <c r="F145" s="232">
        <v>5.0382047366480311E-2</v>
      </c>
      <c r="G145" s="232">
        <v>7.2921675527957822E-2</v>
      </c>
      <c r="H145" s="232">
        <v>7.5976825179735641E-2</v>
      </c>
      <c r="I145" s="232">
        <v>6.8269525377614979E-2</v>
      </c>
      <c r="J145" s="232">
        <v>6.2370566898669363E-2</v>
      </c>
      <c r="K145" s="232">
        <v>6.0936920986815891E-2</v>
      </c>
      <c r="L145" s="232">
        <v>6.9435203887094912E-2</v>
      </c>
      <c r="M145" s="232">
        <v>8.0178481670273291E-2</v>
      </c>
      <c r="N145" s="232">
        <v>7.6703976959125314E-2</v>
      </c>
      <c r="O145" s="232">
        <v>7.906509393033781E-2</v>
      </c>
      <c r="P145" s="232">
        <v>9.1574992165033092E-2</v>
      </c>
      <c r="Q145" s="232">
        <v>0.1051516161911069</v>
      </c>
      <c r="R145" s="232">
        <v>0.1058789453118775</v>
      </c>
      <c r="S145" s="232">
        <v>0.12950518790050841</v>
      </c>
      <c r="T145" s="232">
        <v>0.15109756406855471</v>
      </c>
      <c r="U145" s="232">
        <v>0.16569191812609169</v>
      </c>
      <c r="V145" s="232">
        <v>0.17034937001635239</v>
      </c>
      <c r="W145" s="232">
        <v>0.1790599895860259</v>
      </c>
      <c r="DA145" s="71" t="s">
        <v>778</v>
      </c>
    </row>
    <row r="146" spans="1:105" ht="12" customHeight="1" x14ac:dyDescent="0.25">
      <c r="A146" s="60" t="s">
        <v>631</v>
      </c>
      <c r="B146" s="264">
        <v>1.9401470917709629</v>
      </c>
      <c r="C146" s="264">
        <v>1.905496550270789</v>
      </c>
      <c r="D146" s="264">
        <v>1.4693800644714261</v>
      </c>
      <c r="E146" s="264">
        <v>1.628949001114568</v>
      </c>
      <c r="F146" s="264">
        <v>1.935982335195118</v>
      </c>
      <c r="G146" s="264">
        <v>1.8487271965461529</v>
      </c>
      <c r="H146" s="264">
        <v>1.879051213625633</v>
      </c>
      <c r="I146" s="264">
        <v>1.792464049657323</v>
      </c>
      <c r="J146" s="264">
        <v>1.4839928871670249</v>
      </c>
      <c r="K146" s="264">
        <v>6.6670711233601558</v>
      </c>
      <c r="L146" s="264">
        <v>5.0040402907279748</v>
      </c>
      <c r="M146" s="264">
        <v>5.688913375395237</v>
      </c>
      <c r="N146" s="264">
        <v>6.8356736920438523</v>
      </c>
      <c r="O146" s="264">
        <v>7.1138190718607346</v>
      </c>
      <c r="P146" s="264">
        <v>6.6502162358251953</v>
      </c>
      <c r="Q146" s="264">
        <v>6.3188961976657323</v>
      </c>
      <c r="R146" s="264">
        <v>8.3545716469326727</v>
      </c>
      <c r="S146" s="264">
        <v>9.8297812706617371</v>
      </c>
      <c r="T146" s="264">
        <v>11.223708181500699</v>
      </c>
      <c r="U146" s="264">
        <v>11.54269150267408</v>
      </c>
      <c r="V146" s="264">
        <v>12.321030497360249</v>
      </c>
      <c r="W146" s="264">
        <v>12.21256741089597</v>
      </c>
      <c r="DA146" s="72" t="s">
        <v>779</v>
      </c>
    </row>
    <row r="147" spans="1:105" ht="12" customHeight="1" x14ac:dyDescent="0.25">
      <c r="A147" s="64" t="s">
        <v>30</v>
      </c>
      <c r="B147" s="231">
        <v>1.183343766538038</v>
      </c>
      <c r="C147" s="231">
        <v>1.0653064887437691</v>
      </c>
      <c r="D147" s="231">
        <v>0.70953429077153918</v>
      </c>
      <c r="E147" s="231">
        <v>0.82843143163612631</v>
      </c>
      <c r="F147" s="231">
        <v>1.2275864260211189</v>
      </c>
      <c r="G147" s="231">
        <v>0.86153239784599567</v>
      </c>
      <c r="H147" s="231">
        <v>0.91413292310095284</v>
      </c>
      <c r="I147" s="231">
        <v>1.100784327628352</v>
      </c>
      <c r="J147" s="231">
        <v>4.7226990735456192E-2</v>
      </c>
      <c r="K147" s="231">
        <v>5.9021938764844293E-3</v>
      </c>
      <c r="L147" s="231">
        <v>0</v>
      </c>
      <c r="M147" s="231">
        <v>0</v>
      </c>
      <c r="N147" s="231">
        <v>0</v>
      </c>
      <c r="O147" s="231">
        <v>0</v>
      </c>
      <c r="P147" s="231">
        <v>7.5221553700606219E-3</v>
      </c>
      <c r="Q147" s="231">
        <v>6.829269025245872E-3</v>
      </c>
      <c r="R147" s="231">
        <v>4.2450123017598899E-3</v>
      </c>
      <c r="S147" s="231">
        <v>8.6592184754402824E-3</v>
      </c>
      <c r="T147" s="231">
        <v>9.6796798291256675E-3</v>
      </c>
      <c r="U147" s="231">
        <v>6.7450760035603586E-3</v>
      </c>
      <c r="V147" s="231">
        <v>5.7777168783014832E-3</v>
      </c>
      <c r="W147" s="231">
        <v>5.9212373778208954E-3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3.6420150613755017E-2</v>
      </c>
      <c r="C149" s="231">
        <v>3.960933608602215E-2</v>
      </c>
      <c r="D149" s="231">
        <v>4.1013404013639829E-2</v>
      </c>
      <c r="E149" s="231">
        <v>4.4821031382522518E-2</v>
      </c>
      <c r="F149" s="231">
        <v>0</v>
      </c>
      <c r="G149" s="231">
        <v>4.8602933786832662E-2</v>
      </c>
      <c r="H149" s="231">
        <v>4.8611432098115442E-2</v>
      </c>
      <c r="I149" s="231">
        <v>0</v>
      </c>
      <c r="J149" s="231">
        <v>0</v>
      </c>
      <c r="K149" s="231">
        <v>1.5195714967730079E-2</v>
      </c>
      <c r="L149" s="231">
        <v>3.3560319777363373E-2</v>
      </c>
      <c r="M149" s="231">
        <v>3.093810252754987E-2</v>
      </c>
      <c r="N149" s="231">
        <v>2.2002659754716089E-2</v>
      </c>
      <c r="O149" s="231">
        <v>2.5472444893726489E-2</v>
      </c>
      <c r="P149" s="231">
        <v>2.778553811960275E-2</v>
      </c>
      <c r="Q149" s="231">
        <v>2.5164045664374048E-2</v>
      </c>
      <c r="R149" s="231">
        <v>1.5618723827569731E-2</v>
      </c>
      <c r="S149" s="231">
        <v>2.0598530043412829E-2</v>
      </c>
      <c r="T149" s="231">
        <v>2.548309417153145E-2</v>
      </c>
      <c r="U149" s="231">
        <v>1.785270602347399E-2</v>
      </c>
      <c r="V149" s="231">
        <v>1.6247777524433751E-2</v>
      </c>
      <c r="W149" s="231">
        <v>1.440749794710568E-2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3.9487974033519092E-2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6.7788062584781166E-3</v>
      </c>
      <c r="L150" s="231">
        <v>9.981178142388962E-3</v>
      </c>
      <c r="M150" s="231">
        <v>9.2029601003779972E-3</v>
      </c>
      <c r="N150" s="231">
        <v>6.5453981035021114E-3</v>
      </c>
      <c r="O150" s="231">
        <v>0</v>
      </c>
      <c r="P150" s="231">
        <v>8.2680725707735027E-3</v>
      </c>
      <c r="Q150" s="231">
        <v>0</v>
      </c>
      <c r="R150" s="231">
        <v>0</v>
      </c>
      <c r="S150" s="231">
        <v>1.7561864724894331E-3</v>
      </c>
      <c r="T150" s="231">
        <v>3.5899852495430941E-3</v>
      </c>
      <c r="U150" s="231">
        <v>5.3696189936870047E-3</v>
      </c>
      <c r="V150" s="231">
        <v>3.4772419742541659E-3</v>
      </c>
      <c r="W150" s="231">
        <v>3.8457603355848821E-3</v>
      </c>
      <c r="DA150" s="73" t="s">
        <v>783</v>
      </c>
    </row>
    <row r="151" spans="1:105" ht="12" customHeight="1" x14ac:dyDescent="0.25">
      <c r="A151" s="64" t="s">
        <v>70</v>
      </c>
      <c r="B151" s="231">
        <v>0.55620065308367284</v>
      </c>
      <c r="C151" s="231">
        <v>0.63464866128968156</v>
      </c>
      <c r="D151" s="231">
        <v>0.59466141502278114</v>
      </c>
      <c r="E151" s="231">
        <v>0.56331798136029387</v>
      </c>
      <c r="F151" s="231">
        <v>0.47973465761274342</v>
      </c>
      <c r="G151" s="231">
        <v>0.61990130356211515</v>
      </c>
      <c r="H151" s="231">
        <v>0.57731024890208837</v>
      </c>
      <c r="I151" s="231">
        <v>0.35300745373038572</v>
      </c>
      <c r="J151" s="231">
        <v>0.82133265315548043</v>
      </c>
      <c r="K151" s="231">
        <v>0.15864700633404341</v>
      </c>
      <c r="L151" s="231">
        <v>0.25090124939181369</v>
      </c>
      <c r="M151" s="231">
        <v>0.19325060731096499</v>
      </c>
      <c r="N151" s="231">
        <v>0.1077127479376061</v>
      </c>
      <c r="O151" s="231">
        <v>0.1181003955267028</v>
      </c>
      <c r="P151" s="231">
        <v>8.5841327552105953E-2</v>
      </c>
      <c r="Q151" s="231">
        <v>6.47839064234388E-2</v>
      </c>
      <c r="R151" s="231">
        <v>4.0214098995253279E-2</v>
      </c>
      <c r="S151" s="231">
        <v>4.181714595310923E-2</v>
      </c>
      <c r="T151" s="231">
        <v>5.018010613385309E-2</v>
      </c>
      <c r="U151" s="231">
        <v>4.7486598308322969E-2</v>
      </c>
      <c r="V151" s="231">
        <v>3.5054846683511762E-2</v>
      </c>
      <c r="W151" s="231">
        <v>4.5145283844868371E-2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0.17964545387339689</v>
      </c>
      <c r="T152" s="231">
        <v>0.35338793278779101</v>
      </c>
      <c r="U152" s="231">
        <v>0.43745803111518888</v>
      </c>
      <c r="V152" s="231">
        <v>0.67112419745448282</v>
      </c>
      <c r="W152" s="231">
        <v>0.81217277745854055</v>
      </c>
      <c r="DA152" s="73" t="s">
        <v>785</v>
      </c>
    </row>
    <row r="153" spans="1:105" ht="12" customHeight="1" x14ac:dyDescent="0.25">
      <c r="A153" s="64" t="s">
        <v>162</v>
      </c>
      <c r="B153" s="231">
        <v>0.14830577656210189</v>
      </c>
      <c r="C153" s="231">
        <v>0.15785077044071441</v>
      </c>
      <c r="D153" s="231">
        <v>0.124170954663466</v>
      </c>
      <c r="E153" s="231">
        <v>0.1528905827021059</v>
      </c>
      <c r="F153" s="231">
        <v>0.18023603401086491</v>
      </c>
      <c r="G153" s="231">
        <v>0.31869056135120949</v>
      </c>
      <c r="H153" s="231">
        <v>0.33899660952447591</v>
      </c>
      <c r="I153" s="231">
        <v>0.33077348125614259</v>
      </c>
      <c r="J153" s="231">
        <v>0.60529619404871771</v>
      </c>
      <c r="K153" s="231">
        <v>0.1175771381785007</v>
      </c>
      <c r="L153" s="231">
        <v>0.19969026111832139</v>
      </c>
      <c r="M153" s="231">
        <v>0.2204428427371127</v>
      </c>
      <c r="N153" s="231">
        <v>0.1530953784330373</v>
      </c>
      <c r="O153" s="231">
        <v>0.18751585244944921</v>
      </c>
      <c r="P153" s="231">
        <v>0.24803218222822909</v>
      </c>
      <c r="Q153" s="231">
        <v>0.25604781608212912</v>
      </c>
      <c r="R153" s="231">
        <v>0.1572340578977888</v>
      </c>
      <c r="S153" s="231">
        <v>0.24858600715462911</v>
      </c>
      <c r="T153" s="231">
        <v>0.25582413811128552</v>
      </c>
      <c r="U153" s="231">
        <v>0.26250601745874419</v>
      </c>
      <c r="V153" s="231">
        <v>0.2721158736862293</v>
      </c>
      <c r="W153" s="231">
        <v>0.28095720577337902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1.587674497339548E-2</v>
      </c>
      <c r="C155" s="231">
        <v>8.0812937106017127E-3</v>
      </c>
      <c r="D155" s="231">
        <v>0</v>
      </c>
      <c r="E155" s="231">
        <v>0</v>
      </c>
      <c r="F155" s="231">
        <v>4.8425217550391142E-2</v>
      </c>
      <c r="G155" s="231">
        <v>0</v>
      </c>
      <c r="H155" s="231">
        <v>0</v>
      </c>
      <c r="I155" s="231">
        <v>7.8987870424425746E-3</v>
      </c>
      <c r="J155" s="231">
        <v>0</v>
      </c>
      <c r="K155" s="231">
        <v>0</v>
      </c>
      <c r="L155" s="231">
        <v>8.1019388793113715E-3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3.570357836927517E-3</v>
      </c>
      <c r="V155" s="231">
        <v>6.5594997620252741E-4</v>
      </c>
      <c r="W155" s="231">
        <v>3.6707868029819562E-3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1.0137049227370539E-2</v>
      </c>
      <c r="K156" s="231">
        <v>6.362970263744919</v>
      </c>
      <c r="L156" s="231">
        <v>4.5018053434187761</v>
      </c>
      <c r="M156" s="231">
        <v>5.2350788627192317</v>
      </c>
      <c r="N156" s="231">
        <v>6.5463175078149911</v>
      </c>
      <c r="O156" s="231">
        <v>6.7827303789908573</v>
      </c>
      <c r="P156" s="231">
        <v>6.2727669599844234</v>
      </c>
      <c r="Q156" s="231">
        <v>5.9660711604705448</v>
      </c>
      <c r="R156" s="231">
        <v>8.1372597539103015</v>
      </c>
      <c r="S156" s="231">
        <v>9.3287187286892586</v>
      </c>
      <c r="T156" s="231">
        <v>10.525563245217571</v>
      </c>
      <c r="U156" s="231">
        <v>10.76170309693418</v>
      </c>
      <c r="V156" s="231">
        <v>11.316576893182839</v>
      </c>
      <c r="W156" s="231">
        <v>11.04644686135569</v>
      </c>
      <c r="DA156" s="73" t="s">
        <v>789</v>
      </c>
    </row>
    <row r="157" spans="1:105" ht="12" customHeight="1" x14ac:dyDescent="0.25">
      <c r="A157" s="61" t="s">
        <v>643</v>
      </c>
      <c r="B157" s="265">
        <v>0.42527269034489301</v>
      </c>
      <c r="C157" s="265">
        <v>0.43300009832910091</v>
      </c>
      <c r="D157" s="265">
        <v>0.34045106346971821</v>
      </c>
      <c r="E157" s="265">
        <v>0.37353957256487502</v>
      </c>
      <c r="F157" s="265">
        <v>0.43195952007012212</v>
      </c>
      <c r="G157" s="265">
        <v>0.39631294451972632</v>
      </c>
      <c r="H157" s="265">
        <v>0.39685153429150521</v>
      </c>
      <c r="I157" s="265">
        <v>0.38007846615154123</v>
      </c>
      <c r="J157" s="265">
        <v>0.35507467549287769</v>
      </c>
      <c r="K157" s="265">
        <v>0.33643161829905749</v>
      </c>
      <c r="L157" s="265">
        <v>0.34952789662225242</v>
      </c>
      <c r="M157" s="265">
        <v>0.34935266956632749</v>
      </c>
      <c r="N157" s="265">
        <v>0.30738036014131848</v>
      </c>
      <c r="O157" s="265">
        <v>0.35050566960133228</v>
      </c>
      <c r="P157" s="265">
        <v>0.33579737118349462</v>
      </c>
      <c r="Q157" s="265">
        <v>0.28922150111602379</v>
      </c>
      <c r="R157" s="265">
        <v>0.25954978357675329</v>
      </c>
      <c r="S157" s="265">
        <v>0.35800571035045697</v>
      </c>
      <c r="T157" s="265">
        <v>0.37770692419328028</v>
      </c>
      <c r="U157" s="265">
        <v>0.36527945659432692</v>
      </c>
      <c r="V157" s="265">
        <v>0.38203830585694448</v>
      </c>
      <c r="W157" s="265">
        <v>0.38148779458884591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1.0000000000000002</v>
      </c>
      <c r="C187" s="234">
        <f t="shared" si="25"/>
        <v>0.99999999999999978</v>
      </c>
      <c r="D187" s="234">
        <f t="shared" si="25"/>
        <v>1</v>
      </c>
      <c r="E187" s="234">
        <f t="shared" si="25"/>
        <v>0.99999999999999978</v>
      </c>
      <c r="F187" s="234">
        <f t="shared" si="25"/>
        <v>0.99999999999999967</v>
      </c>
      <c r="G187" s="234">
        <f t="shared" si="25"/>
        <v>0.99999999999999978</v>
      </c>
      <c r="H187" s="234">
        <f t="shared" si="25"/>
        <v>0.99999999999999989</v>
      </c>
      <c r="I187" s="234">
        <f t="shared" si="25"/>
        <v>0.99999999999999989</v>
      </c>
      <c r="J187" s="234">
        <f t="shared" si="25"/>
        <v>0.99999999999999989</v>
      </c>
      <c r="K187" s="234">
        <f t="shared" si="25"/>
        <v>0.99999999999999978</v>
      </c>
      <c r="L187" s="234">
        <f t="shared" si="25"/>
        <v>1</v>
      </c>
      <c r="M187" s="234">
        <f t="shared" si="25"/>
        <v>1.0000000000000002</v>
      </c>
      <c r="N187" s="234">
        <f t="shared" si="25"/>
        <v>1</v>
      </c>
      <c r="O187" s="234">
        <f t="shared" si="25"/>
        <v>0.99999999999999967</v>
      </c>
      <c r="P187" s="234">
        <f t="shared" si="25"/>
        <v>1.0000000000000002</v>
      </c>
      <c r="Q187" s="234">
        <f t="shared" si="25"/>
        <v>1</v>
      </c>
      <c r="R187" s="234">
        <f t="shared" si="25"/>
        <v>1</v>
      </c>
      <c r="S187" s="234">
        <f t="shared" si="25"/>
        <v>1.0000000000000002</v>
      </c>
      <c r="T187" s="234">
        <f t="shared" si="25"/>
        <v>1.0000000000000004</v>
      </c>
      <c r="U187" s="234">
        <f t="shared" si="25"/>
        <v>1.0000000000000002</v>
      </c>
      <c r="V187" s="234">
        <f t="shared" si="25"/>
        <v>1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1.94635984599024E-3</v>
      </c>
      <c r="C188" s="301">
        <f t="shared" si="26"/>
        <v>1.9452125502724732E-3</v>
      </c>
      <c r="D188" s="301">
        <f t="shared" si="26"/>
        <v>1.9639528596194756E-3</v>
      </c>
      <c r="E188" s="301">
        <f t="shared" si="26"/>
        <v>1.9229219276925887E-3</v>
      </c>
      <c r="F188" s="301">
        <f t="shared" si="26"/>
        <v>1.9064676436673334E-3</v>
      </c>
      <c r="G188" s="301">
        <f t="shared" si="26"/>
        <v>1.9305960364376094E-3</v>
      </c>
      <c r="H188" s="301">
        <f t="shared" si="26"/>
        <v>1.9219566321468826E-3</v>
      </c>
      <c r="I188" s="301">
        <f t="shared" si="26"/>
        <v>1.8714480441804197E-3</v>
      </c>
      <c r="J188" s="301">
        <f t="shared" si="26"/>
        <v>1.8795394485411239E-3</v>
      </c>
      <c r="K188" s="301">
        <f t="shared" si="26"/>
        <v>1.8283502085440614E-3</v>
      </c>
      <c r="L188" s="301">
        <f t="shared" si="26"/>
        <v>1.850019784139941E-3</v>
      </c>
      <c r="M188" s="301">
        <f t="shared" si="26"/>
        <v>1.8347575976734108E-3</v>
      </c>
      <c r="N188" s="301">
        <f t="shared" si="26"/>
        <v>1.8172756202896423E-3</v>
      </c>
      <c r="O188" s="301">
        <f t="shared" si="26"/>
        <v>1.8042491273959585E-3</v>
      </c>
      <c r="P188" s="301">
        <f t="shared" si="26"/>
        <v>1.8011986120676361E-3</v>
      </c>
      <c r="Q188" s="301">
        <f t="shared" si="26"/>
        <v>1.810204932571054E-3</v>
      </c>
      <c r="R188" s="301">
        <f t="shared" si="26"/>
        <v>1.8028690907887239E-3</v>
      </c>
      <c r="S188" s="301">
        <f t="shared" si="26"/>
        <v>1.7926294070599413E-3</v>
      </c>
      <c r="T188" s="301">
        <f t="shared" si="26"/>
        <v>1.8037597359399523E-3</v>
      </c>
      <c r="U188" s="301">
        <f t="shared" si="26"/>
        <v>1.8093404381792683E-3</v>
      </c>
      <c r="V188" s="301">
        <f t="shared" si="26"/>
        <v>1.8015779143641373E-3</v>
      </c>
      <c r="W188" s="301">
        <f t="shared" si="26"/>
        <v>1.8106725072731011E-3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2.6277235696706874E-4</v>
      </c>
      <c r="C189" s="235">
        <f t="shared" si="27"/>
        <v>2.626174639237721E-4</v>
      </c>
      <c r="D189" s="235">
        <f t="shared" si="27"/>
        <v>2.6514753834323195E-4</v>
      </c>
      <c r="E189" s="235">
        <f t="shared" si="27"/>
        <v>2.5960807208615973E-4</v>
      </c>
      <c r="F189" s="235">
        <f t="shared" si="27"/>
        <v>2.5738662726729466E-4</v>
      </c>
      <c r="G189" s="235">
        <f t="shared" si="27"/>
        <v>2.6064413108969111E-4</v>
      </c>
      <c r="H189" s="235">
        <f t="shared" si="27"/>
        <v>2.5947775035442137E-4</v>
      </c>
      <c r="I189" s="235">
        <f t="shared" si="27"/>
        <v>2.526587334422259E-4</v>
      </c>
      <c r="J189" s="235">
        <f t="shared" si="27"/>
        <v>2.5375113030779844E-4</v>
      </c>
      <c r="K189" s="235">
        <f t="shared" si="27"/>
        <v>2.4684022055331895E-4</v>
      </c>
      <c r="L189" s="235">
        <f t="shared" si="27"/>
        <v>2.4976576665186584E-4</v>
      </c>
      <c r="M189" s="235">
        <f t="shared" si="27"/>
        <v>2.4770526344196727E-4</v>
      </c>
      <c r="N189" s="235">
        <f t="shared" si="27"/>
        <v>2.4534507274493779E-4</v>
      </c>
      <c r="O189" s="235">
        <f t="shared" si="27"/>
        <v>2.4358640399324731E-4</v>
      </c>
      <c r="P189" s="235">
        <f t="shared" si="27"/>
        <v>2.4317456283014526E-4</v>
      </c>
      <c r="Q189" s="235">
        <f t="shared" si="27"/>
        <v>2.4439047985142968E-4</v>
      </c>
      <c r="R189" s="235">
        <f t="shared" si="27"/>
        <v>2.4340008928236233E-4</v>
      </c>
      <c r="S189" s="235">
        <f t="shared" si="27"/>
        <v>2.4201765949500683E-4</v>
      </c>
      <c r="T189" s="235">
        <f t="shared" si="27"/>
        <v>2.4352033268241579E-4</v>
      </c>
      <c r="U189" s="235">
        <f t="shared" si="27"/>
        <v>2.4427376698901514E-4</v>
      </c>
      <c r="V189" s="235">
        <f t="shared" si="27"/>
        <v>2.4322577132515201E-4</v>
      </c>
      <c r="W189" s="235">
        <f t="shared" si="27"/>
        <v>2.4445360574604176E-4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3.3827827184836963E-2</v>
      </c>
      <c r="C190" s="235">
        <f t="shared" si="28"/>
        <v>3.3807887130406396E-2</v>
      </c>
      <c r="D190" s="235">
        <f t="shared" si="28"/>
        <v>3.4133594602889866E-2</v>
      </c>
      <c r="E190" s="235">
        <f t="shared" si="28"/>
        <v>3.3420475044183898E-2</v>
      </c>
      <c r="F190" s="235">
        <f t="shared" si="28"/>
        <v>3.3134498801094397E-2</v>
      </c>
      <c r="G190" s="235">
        <f t="shared" si="28"/>
        <v>3.3553851421095383E-2</v>
      </c>
      <c r="H190" s="235">
        <f t="shared" si="28"/>
        <v>3.3403698161445748E-2</v>
      </c>
      <c r="I190" s="235">
        <f t="shared" si="28"/>
        <v>3.2525856487615704E-2</v>
      </c>
      <c r="J190" s="235">
        <f t="shared" si="28"/>
        <v>3.266648548228001E-2</v>
      </c>
      <c r="K190" s="235">
        <f t="shared" si="28"/>
        <v>3.1776814043614043E-2</v>
      </c>
      <c r="L190" s="235">
        <f t="shared" si="28"/>
        <v>3.2153432303560325E-2</v>
      </c>
      <c r="M190" s="235">
        <f t="shared" si="28"/>
        <v>3.1888174773039381E-2</v>
      </c>
      <c r="N190" s="235">
        <f t="shared" si="28"/>
        <v>3.1584337170241672E-2</v>
      </c>
      <c r="O190" s="235">
        <f t="shared" si="28"/>
        <v>3.1357936100912268E-2</v>
      </c>
      <c r="P190" s="235">
        <f t="shared" si="28"/>
        <v>3.1304917998651365E-2</v>
      </c>
      <c r="Q190" s="235">
        <f t="shared" si="28"/>
        <v>3.1461448279621024E-2</v>
      </c>
      <c r="R190" s="235">
        <f t="shared" si="28"/>
        <v>3.1333950998694689E-2</v>
      </c>
      <c r="S190" s="235">
        <f t="shared" si="28"/>
        <v>3.115598480589726E-2</v>
      </c>
      <c r="T190" s="235">
        <f t="shared" si="28"/>
        <v>3.1349430454007544E-2</v>
      </c>
      <c r="U190" s="235">
        <f t="shared" si="28"/>
        <v>3.1446423325757589E-2</v>
      </c>
      <c r="V190" s="235">
        <f t="shared" si="28"/>
        <v>3.131151029070018E-2</v>
      </c>
      <c r="W190" s="235">
        <f t="shared" si="28"/>
        <v>3.1469574750298782E-2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6.4274640945524383E-4</v>
      </c>
      <c r="C191" s="235">
        <f t="shared" si="29"/>
        <v>6.4236753799183091E-4</v>
      </c>
      <c r="D191" s="235">
        <f t="shared" si="29"/>
        <v>6.4855615032355428E-4</v>
      </c>
      <c r="E191" s="235">
        <f t="shared" si="29"/>
        <v>6.350065057257482E-4</v>
      </c>
      <c r="F191" s="235">
        <f t="shared" si="29"/>
        <v>6.2957280753310485E-4</v>
      </c>
      <c r="G191" s="235">
        <f t="shared" si="29"/>
        <v>6.3754072664681349E-4</v>
      </c>
      <c r="H191" s="235">
        <f t="shared" si="29"/>
        <v>6.3468773617892217E-4</v>
      </c>
      <c r="I191" s="235">
        <f t="shared" si="29"/>
        <v>6.1800828523927249E-4</v>
      </c>
      <c r="J191" s="235">
        <f t="shared" si="29"/>
        <v>6.2068030969097314E-4</v>
      </c>
      <c r="K191" s="235">
        <f t="shared" si="29"/>
        <v>6.0377608703212759E-4</v>
      </c>
      <c r="L191" s="235">
        <f t="shared" si="29"/>
        <v>6.1093203095347591E-4</v>
      </c>
      <c r="M191" s="235">
        <f t="shared" si="29"/>
        <v>6.0589199913612833E-4</v>
      </c>
      <c r="N191" s="235">
        <f t="shared" si="29"/>
        <v>6.0011892576701672E-4</v>
      </c>
      <c r="O191" s="235">
        <f t="shared" si="29"/>
        <v>5.9581718703537439E-4</v>
      </c>
      <c r="P191" s="235">
        <f t="shared" si="29"/>
        <v>5.9480981536239844E-4</v>
      </c>
      <c r="Q191" s="235">
        <f t="shared" si="29"/>
        <v>5.9778397257073863E-4</v>
      </c>
      <c r="R191" s="235">
        <f t="shared" si="29"/>
        <v>5.9536145754832983E-4</v>
      </c>
      <c r="S191" s="235">
        <f t="shared" si="29"/>
        <v>5.9198000680365343E-4</v>
      </c>
      <c r="T191" s="235">
        <f t="shared" si="29"/>
        <v>5.9565557529548242E-4</v>
      </c>
      <c r="U191" s="235">
        <f t="shared" si="29"/>
        <v>5.9749849058884333E-4</v>
      </c>
      <c r="V191" s="235">
        <f t="shared" si="29"/>
        <v>5.949350723592875E-4</v>
      </c>
      <c r="W191" s="235">
        <f t="shared" si="29"/>
        <v>5.9793837976399814E-4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5.4839906762585277E-3</v>
      </c>
      <c r="C192" s="302">
        <f t="shared" si="30"/>
        <v>5.5080163082840338E-3</v>
      </c>
      <c r="D192" s="302">
        <f t="shared" si="30"/>
        <v>5.5746426664576125E-3</v>
      </c>
      <c r="E192" s="302">
        <f t="shared" si="30"/>
        <v>5.4477014036319899E-3</v>
      </c>
      <c r="F192" s="302">
        <f t="shared" si="30"/>
        <v>5.3788938588286636E-3</v>
      </c>
      <c r="G192" s="302">
        <f t="shared" si="30"/>
        <v>5.4212271128247069E-3</v>
      </c>
      <c r="H192" s="302">
        <f t="shared" si="30"/>
        <v>5.388801421518063E-3</v>
      </c>
      <c r="I192" s="302">
        <f t="shared" si="30"/>
        <v>5.2467387248529736E-3</v>
      </c>
      <c r="J192" s="302">
        <f t="shared" si="30"/>
        <v>5.3646597039721799E-3</v>
      </c>
      <c r="K192" s="302">
        <f t="shared" si="30"/>
        <v>4.2857372430913599E-3</v>
      </c>
      <c r="L192" s="302">
        <f t="shared" si="30"/>
        <v>4.6361907161942724E-3</v>
      </c>
      <c r="M192" s="302">
        <f t="shared" si="30"/>
        <v>4.4987026615502619E-3</v>
      </c>
      <c r="N192" s="302">
        <f t="shared" si="30"/>
        <v>4.182231470746184E-3</v>
      </c>
      <c r="O192" s="302">
        <f t="shared" si="30"/>
        <v>4.2327346385395885E-3</v>
      </c>
      <c r="P192" s="302">
        <f t="shared" si="30"/>
        <v>4.2606563624827971E-3</v>
      </c>
      <c r="Q192" s="302">
        <f t="shared" si="30"/>
        <v>4.2179693621887627E-3</v>
      </c>
      <c r="R192" s="302">
        <f t="shared" si="30"/>
        <v>3.833749149323717E-3</v>
      </c>
      <c r="S192" s="302">
        <f t="shared" si="30"/>
        <v>3.9481387995172401E-3</v>
      </c>
      <c r="T192" s="302">
        <f t="shared" si="30"/>
        <v>3.9107583949771537E-3</v>
      </c>
      <c r="U192" s="302">
        <f t="shared" si="30"/>
        <v>3.8708062997410532E-3</v>
      </c>
      <c r="V192" s="302">
        <f t="shared" si="30"/>
        <v>3.822736033419582E-3</v>
      </c>
      <c r="W192" s="302">
        <f t="shared" si="30"/>
        <v>3.8536796105396146E-3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0.28781844265215312</v>
      </c>
      <c r="C193" s="303">
        <f t="shared" si="31"/>
        <v>0.28841269657972646</v>
      </c>
      <c r="D193" s="303">
        <f t="shared" si="31"/>
        <v>0.28852798436618365</v>
      </c>
      <c r="E193" s="303">
        <f t="shared" si="31"/>
        <v>0.28943123750415345</v>
      </c>
      <c r="F193" s="303">
        <f t="shared" si="31"/>
        <v>0.2884613098525729</v>
      </c>
      <c r="G193" s="303">
        <f t="shared" si="31"/>
        <v>0.28930367429438664</v>
      </c>
      <c r="H193" s="303">
        <f t="shared" si="31"/>
        <v>0.28933337490110311</v>
      </c>
      <c r="I193" s="303">
        <f t="shared" si="31"/>
        <v>0.28969288320153208</v>
      </c>
      <c r="J193" s="303">
        <f t="shared" si="31"/>
        <v>0.29177795041074595</v>
      </c>
      <c r="K193" s="303">
        <f t="shared" si="31"/>
        <v>0.23424975309306498</v>
      </c>
      <c r="L193" s="303">
        <f t="shared" si="31"/>
        <v>0.2530254019149607</v>
      </c>
      <c r="M193" s="303">
        <f t="shared" si="31"/>
        <v>0.24841972664323111</v>
      </c>
      <c r="N193" s="303">
        <f t="shared" si="31"/>
        <v>0.23246947419830918</v>
      </c>
      <c r="O193" s="303">
        <f t="shared" si="31"/>
        <v>0.23643168345151794</v>
      </c>
      <c r="P193" s="303">
        <f t="shared" si="31"/>
        <v>0.24116797914839941</v>
      </c>
      <c r="Q193" s="303">
        <f t="shared" si="31"/>
        <v>0.23938458341680893</v>
      </c>
      <c r="R193" s="303">
        <f t="shared" si="31"/>
        <v>0.21734341087310372</v>
      </c>
      <c r="S193" s="303">
        <f t="shared" si="31"/>
        <v>0.22572606124983252</v>
      </c>
      <c r="T193" s="303">
        <f t="shared" si="31"/>
        <v>0.2228131903767902</v>
      </c>
      <c r="U193" s="303">
        <f t="shared" si="31"/>
        <v>0.22092784323540141</v>
      </c>
      <c r="V193" s="303">
        <f t="shared" si="31"/>
        <v>0.21922561059925036</v>
      </c>
      <c r="W193" s="303">
        <f t="shared" si="31"/>
        <v>0.22041437525687829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0.10495347850271008</v>
      </c>
      <c r="C194" s="304">
        <f t="shared" si="32"/>
        <v>0.10435002797773449</v>
      </c>
      <c r="D194" s="304">
        <f t="shared" si="32"/>
        <v>0.11285001843741302</v>
      </c>
      <c r="E194" s="304">
        <f t="shared" si="32"/>
        <v>9.5562135149331581E-2</v>
      </c>
      <c r="F194" s="304">
        <f t="shared" si="32"/>
        <v>8.6758421172095909E-2</v>
      </c>
      <c r="G194" s="304">
        <f t="shared" si="32"/>
        <v>0.1054333218171804</v>
      </c>
      <c r="H194" s="304">
        <f t="shared" si="32"/>
        <v>0.10243391964657807</v>
      </c>
      <c r="I194" s="304">
        <f t="shared" si="32"/>
        <v>7.8729747961299751E-2</v>
      </c>
      <c r="J194" s="304">
        <f t="shared" si="32"/>
        <v>8.5769411023226563E-2</v>
      </c>
      <c r="K194" s="304">
        <f t="shared" si="32"/>
        <v>7.3968749471725118E-2</v>
      </c>
      <c r="L194" s="304">
        <f t="shared" si="32"/>
        <v>8.3633439631394524E-2</v>
      </c>
      <c r="M194" s="304">
        <f t="shared" si="32"/>
        <v>7.990662639331636E-2</v>
      </c>
      <c r="N194" s="304">
        <f t="shared" si="32"/>
        <v>7.4654700016355199E-2</v>
      </c>
      <c r="O194" s="304">
        <f t="shared" si="32"/>
        <v>6.750437763829413E-2</v>
      </c>
      <c r="P194" s="304">
        <f t="shared" si="32"/>
        <v>6.9809929719321998E-2</v>
      </c>
      <c r="Q194" s="304">
        <f t="shared" si="32"/>
        <v>7.8950196574351678E-2</v>
      </c>
      <c r="R194" s="304">
        <f t="shared" si="32"/>
        <v>7.7456949833836344E-2</v>
      </c>
      <c r="S194" s="304">
        <f t="shared" si="32"/>
        <v>7.0651162482403718E-2</v>
      </c>
      <c r="T194" s="304">
        <f t="shared" si="32"/>
        <v>7.6660659731369221E-2</v>
      </c>
      <c r="U194" s="304">
        <f t="shared" si="32"/>
        <v>8.0773791477807055E-2</v>
      </c>
      <c r="V194" s="304">
        <f t="shared" si="32"/>
        <v>7.6504237951557391E-2</v>
      </c>
      <c r="W194" s="304">
        <f t="shared" si="32"/>
        <v>8.0542818974101316E-2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0.18286496414944287</v>
      </c>
      <c r="C195" s="304">
        <f t="shared" si="33"/>
        <v>0.18406266860199194</v>
      </c>
      <c r="D195" s="304">
        <f t="shared" si="33"/>
        <v>0.17567796592877075</v>
      </c>
      <c r="E195" s="304">
        <f t="shared" si="33"/>
        <v>0.19386910235482185</v>
      </c>
      <c r="F195" s="304">
        <f t="shared" si="33"/>
        <v>0.201702888680477</v>
      </c>
      <c r="G195" s="304">
        <f t="shared" si="33"/>
        <v>0.18387035247720621</v>
      </c>
      <c r="H195" s="304">
        <f t="shared" si="33"/>
        <v>0.18689945525452495</v>
      </c>
      <c r="I195" s="304">
        <f t="shared" si="33"/>
        <v>0.2109631352402323</v>
      </c>
      <c r="J195" s="304">
        <f t="shared" si="33"/>
        <v>0.20600853938751934</v>
      </c>
      <c r="K195" s="304">
        <f t="shared" si="33"/>
        <v>0.1602810036213399</v>
      </c>
      <c r="L195" s="304">
        <f t="shared" si="33"/>
        <v>0.16939196228356623</v>
      </c>
      <c r="M195" s="304">
        <f t="shared" si="33"/>
        <v>0.16851310024991467</v>
      </c>
      <c r="N195" s="304">
        <f t="shared" si="33"/>
        <v>0.15781477418195394</v>
      </c>
      <c r="O195" s="304">
        <f t="shared" si="33"/>
        <v>0.16892730581322382</v>
      </c>
      <c r="P195" s="304">
        <f t="shared" si="33"/>
        <v>0.17135804942907737</v>
      </c>
      <c r="Q195" s="304">
        <f t="shared" si="33"/>
        <v>0.16043438684245726</v>
      </c>
      <c r="R195" s="304">
        <f t="shared" si="33"/>
        <v>0.13988646103926738</v>
      </c>
      <c r="S195" s="304">
        <f t="shared" si="33"/>
        <v>0.15507489876742889</v>
      </c>
      <c r="T195" s="304">
        <f t="shared" si="33"/>
        <v>0.14615253064542091</v>
      </c>
      <c r="U195" s="304">
        <f t="shared" si="33"/>
        <v>0.14015405175759432</v>
      </c>
      <c r="V195" s="304">
        <f t="shared" si="33"/>
        <v>0.1427213726476928</v>
      </c>
      <c r="W195" s="304">
        <f t="shared" si="33"/>
        <v>0.13987155628277706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0.56825144318182685</v>
      </c>
      <c r="C196" s="303">
        <f t="shared" si="34"/>
        <v>0.5694247024380733</v>
      </c>
      <c r="D196" s="303">
        <f t="shared" si="34"/>
        <v>0.56965231971802188</v>
      </c>
      <c r="E196" s="303">
        <f t="shared" si="34"/>
        <v>0.57143564845290129</v>
      </c>
      <c r="F196" s="303">
        <f t="shared" si="34"/>
        <v>0.56952068156365776</v>
      </c>
      <c r="G196" s="303">
        <f t="shared" si="34"/>
        <v>0.5711837953145863</v>
      </c>
      <c r="H196" s="303">
        <f t="shared" si="34"/>
        <v>0.57124243440829559</v>
      </c>
      <c r="I196" s="303">
        <f t="shared" si="34"/>
        <v>0.57195222600007911</v>
      </c>
      <c r="J196" s="303">
        <f t="shared" si="34"/>
        <v>0.57606885744262637</v>
      </c>
      <c r="K196" s="303">
        <f t="shared" si="34"/>
        <v>0.46248864052466598</v>
      </c>
      <c r="L196" s="303">
        <f t="shared" si="34"/>
        <v>0.49955815365733164</v>
      </c>
      <c r="M196" s="303">
        <f t="shared" si="34"/>
        <v>0.4904649850755316</v>
      </c>
      <c r="N196" s="303">
        <f t="shared" si="34"/>
        <v>0.45897376482077024</v>
      </c>
      <c r="O196" s="303">
        <f t="shared" si="34"/>
        <v>0.46679651275025374</v>
      </c>
      <c r="P196" s="303">
        <f t="shared" si="34"/>
        <v>0.47614757045277056</v>
      </c>
      <c r="Q196" s="303">
        <f t="shared" si="34"/>
        <v>0.4726265410534648</v>
      </c>
      <c r="R196" s="303">
        <f t="shared" si="34"/>
        <v>0.42910977405282719</v>
      </c>
      <c r="S196" s="303">
        <f t="shared" si="34"/>
        <v>0.44565997538937513</v>
      </c>
      <c r="T196" s="303">
        <f t="shared" si="34"/>
        <v>0.43990897812124979</v>
      </c>
      <c r="U196" s="303">
        <f t="shared" si="34"/>
        <v>0.43618666198292044</v>
      </c>
      <c r="V196" s="303">
        <f t="shared" si="34"/>
        <v>0.43282587612357543</v>
      </c>
      <c r="W196" s="303">
        <f t="shared" si="34"/>
        <v>0.43517290165146028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0.20721384313164595</v>
      </c>
      <c r="C197" s="304">
        <f t="shared" si="35"/>
        <v>0.20602242666595186</v>
      </c>
      <c r="D197" s="304">
        <f t="shared" si="35"/>
        <v>0.22280429721335651</v>
      </c>
      <c r="E197" s="304">
        <f t="shared" si="35"/>
        <v>0.18867213897676982</v>
      </c>
      <c r="F197" s="304">
        <f t="shared" si="35"/>
        <v>0.17129061496174935</v>
      </c>
      <c r="G197" s="304">
        <f t="shared" si="35"/>
        <v>0.20816121694631995</v>
      </c>
      <c r="H197" s="304">
        <f t="shared" si="35"/>
        <v>0.20223937748244863</v>
      </c>
      <c r="I197" s="304">
        <f t="shared" si="35"/>
        <v>0.1554392848773043</v>
      </c>
      <c r="J197" s="304">
        <f t="shared" si="35"/>
        <v>0.16933797273619294</v>
      </c>
      <c r="K197" s="304">
        <f t="shared" si="35"/>
        <v>0.14603945546485417</v>
      </c>
      <c r="L197" s="304">
        <f t="shared" si="35"/>
        <v>0.1651208391334287</v>
      </c>
      <c r="M197" s="304">
        <f t="shared" si="35"/>
        <v>0.15776284295537801</v>
      </c>
      <c r="N197" s="304">
        <f t="shared" si="35"/>
        <v>0.14739375501336674</v>
      </c>
      <c r="O197" s="304">
        <f t="shared" si="35"/>
        <v>0.13327658804829104</v>
      </c>
      <c r="P197" s="304">
        <f t="shared" si="35"/>
        <v>0.13782853157665745</v>
      </c>
      <c r="Q197" s="304">
        <f t="shared" si="35"/>
        <v>0.15587452537600155</v>
      </c>
      <c r="R197" s="304">
        <f t="shared" si="35"/>
        <v>0.15292634871468208</v>
      </c>
      <c r="S197" s="304">
        <f t="shared" si="35"/>
        <v>0.1394894110090806</v>
      </c>
      <c r="T197" s="304">
        <f t="shared" si="35"/>
        <v>0.15135420137155575</v>
      </c>
      <c r="U197" s="304">
        <f t="shared" si="35"/>
        <v>0.15947492160537013</v>
      </c>
      <c r="V197" s="304">
        <f t="shared" si="35"/>
        <v>0.15104537160615197</v>
      </c>
      <c r="W197" s="304">
        <f t="shared" si="35"/>
        <v>0.15901890336916305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0.36103760005018093</v>
      </c>
      <c r="C198" s="304">
        <f t="shared" si="36"/>
        <v>0.36340227577212147</v>
      </c>
      <c r="D198" s="304">
        <f t="shared" si="36"/>
        <v>0.34684802250466545</v>
      </c>
      <c r="E198" s="304">
        <f t="shared" si="36"/>
        <v>0.38276350947613169</v>
      </c>
      <c r="F198" s="304">
        <f t="shared" si="36"/>
        <v>0.39823006660190835</v>
      </c>
      <c r="G198" s="304">
        <f t="shared" si="36"/>
        <v>0.3630225783682664</v>
      </c>
      <c r="H198" s="304">
        <f t="shared" si="36"/>
        <v>0.36900305692584701</v>
      </c>
      <c r="I198" s="304">
        <f t="shared" si="36"/>
        <v>0.41651294112277482</v>
      </c>
      <c r="J198" s="304">
        <f t="shared" si="36"/>
        <v>0.40673088470643348</v>
      </c>
      <c r="K198" s="304">
        <f t="shared" si="36"/>
        <v>0.31644918505981173</v>
      </c>
      <c r="L198" s="304">
        <f t="shared" si="36"/>
        <v>0.33443731452390302</v>
      </c>
      <c r="M198" s="304">
        <f t="shared" si="36"/>
        <v>0.3327021421201537</v>
      </c>
      <c r="N198" s="304">
        <f t="shared" si="36"/>
        <v>0.31158000980740352</v>
      </c>
      <c r="O198" s="304">
        <f t="shared" si="36"/>
        <v>0.33351992470196268</v>
      </c>
      <c r="P198" s="304">
        <f t="shared" si="36"/>
        <v>0.33831903887611314</v>
      </c>
      <c r="Q198" s="304">
        <f t="shared" si="36"/>
        <v>0.31675201567746325</v>
      </c>
      <c r="R198" s="304">
        <f t="shared" si="36"/>
        <v>0.27618342533814511</v>
      </c>
      <c r="S198" s="304">
        <f t="shared" si="36"/>
        <v>0.3061705643802945</v>
      </c>
      <c r="T198" s="304">
        <f t="shared" si="36"/>
        <v>0.2885547767496941</v>
      </c>
      <c r="U198" s="304">
        <f t="shared" si="36"/>
        <v>0.27671174037755031</v>
      </c>
      <c r="V198" s="304">
        <f t="shared" si="36"/>
        <v>0.28178050451742331</v>
      </c>
      <c r="W198" s="304">
        <f t="shared" si="36"/>
        <v>0.27615399828229736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0.10176641769251218</v>
      </c>
      <c r="C199" s="303">
        <f t="shared" si="37"/>
        <v>9.9996499991321597E-2</v>
      </c>
      <c r="D199" s="303">
        <f t="shared" si="37"/>
        <v>9.9233802098160726E-2</v>
      </c>
      <c r="E199" s="303">
        <f t="shared" si="37"/>
        <v>9.7447401089624436E-2</v>
      </c>
      <c r="F199" s="303">
        <f t="shared" si="37"/>
        <v>0.10071118884537832</v>
      </c>
      <c r="G199" s="303">
        <f t="shared" si="37"/>
        <v>9.7708670962932689E-2</v>
      </c>
      <c r="H199" s="303">
        <f t="shared" si="37"/>
        <v>9.7815568988957047E-2</v>
      </c>
      <c r="I199" s="303">
        <f t="shared" si="37"/>
        <v>9.784018052305811E-2</v>
      </c>
      <c r="J199" s="303">
        <f t="shared" si="37"/>
        <v>9.1368076071835502E-2</v>
      </c>
      <c r="K199" s="303">
        <f t="shared" si="37"/>
        <v>0.2645200885794341</v>
      </c>
      <c r="L199" s="303">
        <f t="shared" si="37"/>
        <v>0.20791610382620765</v>
      </c>
      <c r="M199" s="303">
        <f t="shared" si="37"/>
        <v>0.2220400559863962</v>
      </c>
      <c r="N199" s="303">
        <f t="shared" si="37"/>
        <v>0.27012745272113114</v>
      </c>
      <c r="O199" s="303">
        <f t="shared" si="37"/>
        <v>0.25853748034035162</v>
      </c>
      <c r="P199" s="303">
        <f t="shared" si="37"/>
        <v>0.2444796930474358</v>
      </c>
      <c r="Q199" s="303">
        <f t="shared" si="37"/>
        <v>0.24965707850292321</v>
      </c>
      <c r="R199" s="303">
        <f t="shared" si="37"/>
        <v>0.31573748428843129</v>
      </c>
      <c r="S199" s="303">
        <f t="shared" si="37"/>
        <v>0.29088321268201944</v>
      </c>
      <c r="T199" s="303">
        <f t="shared" si="37"/>
        <v>0.29937470700905772</v>
      </c>
      <c r="U199" s="303">
        <f t="shared" si="37"/>
        <v>0.30491715246042261</v>
      </c>
      <c r="V199" s="303">
        <f t="shared" si="37"/>
        <v>0.31017452819500602</v>
      </c>
      <c r="W199" s="303">
        <f t="shared" si="37"/>
        <v>0.30643640423803969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3.2794890481765517E-3</v>
      </c>
      <c r="C200" s="304">
        <f t="shared" si="38"/>
        <v>3.1091107051763088E-3</v>
      </c>
      <c r="D200" s="304">
        <f t="shared" si="38"/>
        <v>3.2391611931181707E-3</v>
      </c>
      <c r="E200" s="304">
        <f t="shared" si="38"/>
        <v>3.284628541577273E-3</v>
      </c>
      <c r="F200" s="304">
        <f t="shared" si="38"/>
        <v>2.7139204039134568E-3</v>
      </c>
      <c r="G200" s="304">
        <f t="shared" si="38"/>
        <v>4.5226885281290157E-3</v>
      </c>
      <c r="H200" s="304">
        <f t="shared" si="38"/>
        <v>4.6168475163295827E-3</v>
      </c>
      <c r="I200" s="304">
        <f t="shared" si="38"/>
        <v>3.8403784708288809E-3</v>
      </c>
      <c r="J200" s="304">
        <f t="shared" si="38"/>
        <v>3.7870878958988588E-3</v>
      </c>
      <c r="K200" s="304">
        <f t="shared" si="38"/>
        <v>4.3234902872599902E-3</v>
      </c>
      <c r="L200" s="304">
        <f t="shared" si="38"/>
        <v>4.7963600057682769E-3</v>
      </c>
      <c r="M200" s="304">
        <f t="shared" si="38"/>
        <v>5.1894540114621017E-3</v>
      </c>
      <c r="N200" s="304">
        <f t="shared" si="38"/>
        <v>5.4824139409643865E-3</v>
      </c>
      <c r="O200" s="304">
        <f t="shared" si="38"/>
        <v>4.8943505683979637E-3</v>
      </c>
      <c r="P200" s="304">
        <f t="shared" si="38"/>
        <v>5.6517998184537109E-3</v>
      </c>
      <c r="Q200" s="304">
        <f t="shared" si="38"/>
        <v>6.7442515844916267E-3</v>
      </c>
      <c r="R200" s="304">
        <f t="shared" si="38"/>
        <v>7.2474599279536136E-3</v>
      </c>
      <c r="S200" s="304">
        <f t="shared" si="38"/>
        <v>6.6217834566772906E-3</v>
      </c>
      <c r="T200" s="304">
        <f t="shared" si="38"/>
        <v>7.2165609748000526E-3</v>
      </c>
      <c r="U200" s="304">
        <f t="shared" si="38"/>
        <v>7.7250677452947083E-3</v>
      </c>
      <c r="V200" s="304">
        <f t="shared" si="38"/>
        <v>7.5434524036746822E-3</v>
      </c>
      <c r="W200" s="304">
        <f t="shared" si="38"/>
        <v>7.7936729851247758E-3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7.5391487909511209E-2</v>
      </c>
      <c r="C201" s="304">
        <f t="shared" si="39"/>
        <v>7.359547796832723E-2</v>
      </c>
      <c r="D201" s="304">
        <f t="shared" si="39"/>
        <v>7.2610192139514571E-2</v>
      </c>
      <c r="E201" s="304">
        <f t="shared" si="39"/>
        <v>7.1455431438903219E-2</v>
      </c>
      <c r="F201" s="304">
        <f t="shared" si="39"/>
        <v>7.4728985065531356E-2</v>
      </c>
      <c r="G201" s="304">
        <f t="shared" si="39"/>
        <v>7.1851979706165955E-2</v>
      </c>
      <c r="H201" s="304">
        <f t="shared" si="39"/>
        <v>7.2101469127815385E-2</v>
      </c>
      <c r="I201" s="304">
        <f t="shared" si="39"/>
        <v>7.2619176501364499E-2</v>
      </c>
      <c r="J201" s="304">
        <f t="shared" si="39"/>
        <v>6.6021155187983141E-2</v>
      </c>
      <c r="K201" s="304">
        <f t="shared" si="39"/>
        <v>0.24005953839828678</v>
      </c>
      <c r="L201" s="304">
        <f t="shared" si="39"/>
        <v>0.18327390901645257</v>
      </c>
      <c r="M201" s="304">
        <f t="shared" si="39"/>
        <v>0.19770262860601223</v>
      </c>
      <c r="N201" s="304">
        <f t="shared" si="39"/>
        <v>0.24610852783794412</v>
      </c>
      <c r="O201" s="304">
        <f t="shared" si="39"/>
        <v>0.2345352556038518</v>
      </c>
      <c r="P201" s="304">
        <f t="shared" si="39"/>
        <v>0.22071809654126559</v>
      </c>
      <c r="Q201" s="304">
        <f t="shared" si="39"/>
        <v>0.22601895493453869</v>
      </c>
      <c r="R201" s="304">
        <f t="shared" si="39"/>
        <v>0.29232555613898359</v>
      </c>
      <c r="S201" s="304">
        <f t="shared" si="39"/>
        <v>0.26746106615761867</v>
      </c>
      <c r="T201" s="304">
        <f t="shared" si="39"/>
        <v>0.27595163669094636</v>
      </c>
      <c r="U201" s="304">
        <f t="shared" si="39"/>
        <v>0.28153723269757486</v>
      </c>
      <c r="V201" s="304">
        <f t="shared" si="39"/>
        <v>0.28685092500129455</v>
      </c>
      <c r="W201" s="304">
        <f t="shared" si="39"/>
        <v>0.28304522131962118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2.3095440734824418E-2</v>
      </c>
      <c r="C202" s="305">
        <f t="shared" si="40"/>
        <v>2.3291911317818055E-2</v>
      </c>
      <c r="D202" s="305">
        <f t="shared" si="40"/>
        <v>2.3384448765527983E-2</v>
      </c>
      <c r="E202" s="305">
        <f t="shared" si="40"/>
        <v>2.270734110914395E-2</v>
      </c>
      <c r="F202" s="305">
        <f t="shared" si="40"/>
        <v>2.3268283375933504E-2</v>
      </c>
      <c r="G202" s="305">
        <f t="shared" si="40"/>
        <v>2.1334002728637707E-2</v>
      </c>
      <c r="H202" s="305">
        <f t="shared" si="40"/>
        <v>2.1097252344812079E-2</v>
      </c>
      <c r="I202" s="305">
        <f t="shared" si="40"/>
        <v>2.1380625550864722E-2</v>
      </c>
      <c r="J202" s="305">
        <f t="shared" si="40"/>
        <v>2.1559832987953501E-2</v>
      </c>
      <c r="K202" s="305">
        <f t="shared" si="40"/>
        <v>2.0137059893887359E-2</v>
      </c>
      <c r="L202" s="305">
        <f t="shared" si="40"/>
        <v>1.98458348039868E-2</v>
      </c>
      <c r="M202" s="305">
        <f t="shared" si="40"/>
        <v>1.9147973368921867E-2</v>
      </c>
      <c r="N202" s="305">
        <f t="shared" si="40"/>
        <v>1.8536510942222632E-2</v>
      </c>
      <c r="O202" s="305">
        <f t="shared" si="40"/>
        <v>1.9107874168101849E-2</v>
      </c>
      <c r="P202" s="305">
        <f t="shared" si="40"/>
        <v>1.8109796687716527E-2</v>
      </c>
      <c r="Q202" s="305">
        <f t="shared" si="40"/>
        <v>1.6893871983892878E-2</v>
      </c>
      <c r="R202" s="305">
        <f t="shared" si="40"/>
        <v>1.6164468221494126E-2</v>
      </c>
      <c r="S202" s="305">
        <f t="shared" si="40"/>
        <v>1.6800363067723562E-2</v>
      </c>
      <c r="T202" s="305">
        <f t="shared" si="40"/>
        <v>1.6206509343311332E-2</v>
      </c>
      <c r="U202" s="305">
        <f t="shared" si="40"/>
        <v>1.565485201755305E-2</v>
      </c>
      <c r="V202" s="305">
        <f t="shared" si="40"/>
        <v>1.5780150790036817E-2</v>
      </c>
      <c r="W202" s="305">
        <f t="shared" si="40"/>
        <v>1.5597509933293747E-2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0.99999999999999989</v>
      </c>
      <c r="D204" s="234">
        <f t="shared" si="41"/>
        <v>1</v>
      </c>
      <c r="E204" s="234">
        <f t="shared" si="41"/>
        <v>0.99999999999999989</v>
      </c>
      <c r="F204" s="234">
        <f t="shared" si="41"/>
        <v>1</v>
      </c>
      <c r="G204" s="234">
        <f t="shared" si="41"/>
        <v>1</v>
      </c>
      <c r="H204" s="234">
        <f t="shared" si="41"/>
        <v>1.0000000000000002</v>
      </c>
      <c r="I204" s="234">
        <f t="shared" si="41"/>
        <v>1</v>
      </c>
      <c r="J204" s="234">
        <f t="shared" si="41"/>
        <v>1.0000000000000004</v>
      </c>
      <c r="K204" s="234">
        <f t="shared" si="41"/>
        <v>0.99999999999999989</v>
      </c>
      <c r="L204" s="234">
        <f t="shared" si="41"/>
        <v>0.99999999999999978</v>
      </c>
      <c r="M204" s="234">
        <f t="shared" si="41"/>
        <v>0.99999999999999989</v>
      </c>
      <c r="N204" s="234">
        <f t="shared" si="41"/>
        <v>1.0000000000000002</v>
      </c>
      <c r="O204" s="234">
        <f t="shared" si="41"/>
        <v>0.99999999999999989</v>
      </c>
      <c r="P204" s="234">
        <f t="shared" si="41"/>
        <v>0.99999999999999989</v>
      </c>
      <c r="Q204" s="234">
        <f t="shared" si="41"/>
        <v>1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</v>
      </c>
      <c r="U204" s="234">
        <f t="shared" si="41"/>
        <v>1</v>
      </c>
      <c r="V204" s="234">
        <f t="shared" si="41"/>
        <v>1.0000000000000002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2.1848703420652006E-3</v>
      </c>
      <c r="C205" s="301">
        <f t="shared" si="42"/>
        <v>2.1640976495096238E-3</v>
      </c>
      <c r="D205" s="301">
        <f t="shared" si="42"/>
        <v>2.1634063053126338E-3</v>
      </c>
      <c r="E205" s="301">
        <f t="shared" si="42"/>
        <v>2.1201978611308909E-3</v>
      </c>
      <c r="F205" s="301">
        <f t="shared" si="42"/>
        <v>2.1458229101255681E-3</v>
      </c>
      <c r="G205" s="301">
        <f t="shared" si="42"/>
        <v>2.1227623717578448E-3</v>
      </c>
      <c r="H205" s="301">
        <f t="shared" si="42"/>
        <v>2.1185084503552642E-3</v>
      </c>
      <c r="I205" s="301">
        <f t="shared" si="42"/>
        <v>2.0928783578733345E-3</v>
      </c>
      <c r="J205" s="301">
        <f t="shared" si="42"/>
        <v>1.9843276439655351E-3</v>
      </c>
      <c r="K205" s="301">
        <f t="shared" si="42"/>
        <v>1.9200271563840549E-3</v>
      </c>
      <c r="L205" s="301">
        <f t="shared" si="42"/>
        <v>1.947367751776647E-3</v>
      </c>
      <c r="M205" s="301">
        <f t="shared" si="42"/>
        <v>1.9286776122954467E-3</v>
      </c>
      <c r="N205" s="301">
        <f t="shared" si="42"/>
        <v>1.9037378118661632E-3</v>
      </c>
      <c r="O205" s="301">
        <f t="shared" si="42"/>
        <v>1.8893370329665035E-3</v>
      </c>
      <c r="P205" s="301">
        <f t="shared" si="42"/>
        <v>1.8891646221476676E-3</v>
      </c>
      <c r="Q205" s="301">
        <f t="shared" si="42"/>
        <v>1.8993948914505156E-3</v>
      </c>
      <c r="R205" s="301">
        <f t="shared" si="42"/>
        <v>1.8831321489980474E-3</v>
      </c>
      <c r="S205" s="301">
        <f t="shared" si="42"/>
        <v>1.8735757212779648E-3</v>
      </c>
      <c r="T205" s="301">
        <f t="shared" si="42"/>
        <v>1.8849163034925774E-3</v>
      </c>
      <c r="U205" s="301">
        <f t="shared" si="42"/>
        <v>1.8895843184189747E-3</v>
      </c>
      <c r="V205" s="301">
        <f t="shared" si="42"/>
        <v>1.8777400966304286E-3</v>
      </c>
      <c r="W205" s="301">
        <f t="shared" si="42"/>
        <v>1.8885511042756686E-3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2.8301816936835962E-4</v>
      </c>
      <c r="C206" s="235">
        <f t="shared" si="43"/>
        <v>2.803273692294488E-4</v>
      </c>
      <c r="D206" s="235">
        <f t="shared" si="43"/>
        <v>2.8023781564575614E-4</v>
      </c>
      <c r="E206" s="235">
        <f t="shared" si="43"/>
        <v>2.7464079025796441E-4</v>
      </c>
      <c r="F206" s="235">
        <f t="shared" si="43"/>
        <v>2.7796014258602686E-4</v>
      </c>
      <c r="G206" s="235">
        <f t="shared" si="43"/>
        <v>2.7497298530358911E-4</v>
      </c>
      <c r="H206" s="235">
        <f t="shared" si="43"/>
        <v>2.7442195166794704E-4</v>
      </c>
      <c r="I206" s="235">
        <f t="shared" si="43"/>
        <v>2.7110194602947914E-4</v>
      </c>
      <c r="J206" s="235">
        <f t="shared" si="43"/>
        <v>2.570407801367815E-4</v>
      </c>
      <c r="K206" s="235">
        <f t="shared" si="43"/>
        <v>2.4871158735383488E-4</v>
      </c>
      <c r="L206" s="235">
        <f t="shared" si="43"/>
        <v>2.5225316376158559E-4</v>
      </c>
      <c r="M206" s="235">
        <f t="shared" si="43"/>
        <v>2.4983212807842977E-4</v>
      </c>
      <c r="N206" s="235">
        <f t="shared" si="43"/>
        <v>2.4660153973366043E-4</v>
      </c>
      <c r="O206" s="235">
        <f t="shared" si="43"/>
        <v>2.4473612831624533E-4</v>
      </c>
      <c r="P206" s="235">
        <f t="shared" si="43"/>
        <v>2.4471379500273603E-4</v>
      </c>
      <c r="Q206" s="235">
        <f t="shared" si="43"/>
        <v>2.4603897757054959E-4</v>
      </c>
      <c r="R206" s="235">
        <f t="shared" si="43"/>
        <v>2.4393237586096882E-4</v>
      </c>
      <c r="S206" s="235">
        <f t="shared" si="43"/>
        <v>2.4269447966778683E-4</v>
      </c>
      <c r="T206" s="235">
        <f t="shared" si="43"/>
        <v>2.4416348712152767E-4</v>
      </c>
      <c r="U206" s="235">
        <f t="shared" si="43"/>
        <v>2.44768160549336E-4</v>
      </c>
      <c r="V206" s="235">
        <f t="shared" si="43"/>
        <v>2.4323391391526842E-4</v>
      </c>
      <c r="W206" s="235">
        <f t="shared" si="43"/>
        <v>2.4463432268730166E-4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3.9540248349141112E-2</v>
      </c>
      <c r="C207" s="235">
        <f t="shared" si="44"/>
        <v>3.9164318754274854E-2</v>
      </c>
      <c r="D207" s="235">
        <f t="shared" si="44"/>
        <v>3.9151807292739836E-2</v>
      </c>
      <c r="E207" s="235">
        <f t="shared" si="44"/>
        <v>3.8369851228421986E-2</v>
      </c>
      <c r="F207" s="235">
        <f t="shared" si="44"/>
        <v>3.8833595360831585E-2</v>
      </c>
      <c r="G207" s="235">
        <f t="shared" si="44"/>
        <v>3.8416261939909754E-2</v>
      </c>
      <c r="H207" s="235">
        <f t="shared" si="44"/>
        <v>3.833927745919373E-2</v>
      </c>
      <c r="I207" s="235">
        <f t="shared" si="44"/>
        <v>3.7875442053295433E-2</v>
      </c>
      <c r="J207" s="235">
        <f t="shared" si="44"/>
        <v>3.5910967501302626E-2</v>
      </c>
      <c r="K207" s="235">
        <f t="shared" si="44"/>
        <v>3.4747302454918472E-2</v>
      </c>
      <c r="L207" s="235">
        <f t="shared" si="44"/>
        <v>3.5242093340685468E-2</v>
      </c>
      <c r="M207" s="235">
        <f t="shared" si="44"/>
        <v>3.4903852328146377E-2</v>
      </c>
      <c r="N207" s="235">
        <f t="shared" si="44"/>
        <v>3.4452509342814013E-2</v>
      </c>
      <c r="O207" s="235">
        <f t="shared" si="44"/>
        <v>3.4191894164352046E-2</v>
      </c>
      <c r="P207" s="235">
        <f t="shared" si="44"/>
        <v>3.4188773994489496E-2</v>
      </c>
      <c r="Q207" s="235">
        <f t="shared" si="44"/>
        <v>3.4373914220490652E-2</v>
      </c>
      <c r="R207" s="235">
        <f t="shared" si="44"/>
        <v>3.4079602533875472E-2</v>
      </c>
      <c r="S207" s="235">
        <f t="shared" si="44"/>
        <v>3.3878518382678399E-2</v>
      </c>
      <c r="T207" s="235">
        <f t="shared" si="44"/>
        <v>3.411189090836101E-2</v>
      </c>
      <c r="U207" s="235">
        <f t="shared" si="44"/>
        <v>3.419636936272677E-2</v>
      </c>
      <c r="V207" s="235">
        <f t="shared" si="44"/>
        <v>3.398202095861106E-2</v>
      </c>
      <c r="W207" s="235">
        <f t="shared" si="44"/>
        <v>3.4177670979102993E-2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7.2162188928826226E-4</v>
      </c>
      <c r="C208" s="235">
        <f t="shared" si="45"/>
        <v>7.1476105669835658E-4</v>
      </c>
      <c r="D208" s="235">
        <f t="shared" si="45"/>
        <v>7.1453271861532473E-4</v>
      </c>
      <c r="E208" s="235">
        <f t="shared" si="45"/>
        <v>7.0026177606860866E-4</v>
      </c>
      <c r="F208" s="235">
        <f t="shared" si="45"/>
        <v>7.0872525141203139E-4</v>
      </c>
      <c r="G208" s="235">
        <f t="shared" si="45"/>
        <v>7.0110878605729888E-4</v>
      </c>
      <c r="H208" s="235">
        <f t="shared" si="45"/>
        <v>6.9970379522543485E-4</v>
      </c>
      <c r="I208" s="235">
        <f t="shared" si="45"/>
        <v>6.9123865411231937E-4</v>
      </c>
      <c r="J208" s="235">
        <f t="shared" si="45"/>
        <v>6.5538637961089804E-4</v>
      </c>
      <c r="K208" s="235">
        <f t="shared" si="45"/>
        <v>6.3414912885173113E-4</v>
      </c>
      <c r="L208" s="235">
        <f t="shared" si="45"/>
        <v>6.4317921714649926E-4</v>
      </c>
      <c r="M208" s="235">
        <f t="shared" si="45"/>
        <v>6.3700621296230715E-4</v>
      </c>
      <c r="N208" s="235">
        <f t="shared" si="45"/>
        <v>6.2876906242858731E-4</v>
      </c>
      <c r="O208" s="235">
        <f t="shared" si="45"/>
        <v>6.2401275397553193E-4</v>
      </c>
      <c r="P208" s="235">
        <f t="shared" si="45"/>
        <v>6.2395580990044102E-4</v>
      </c>
      <c r="Q208" s="235">
        <f t="shared" si="45"/>
        <v>6.2733467688403982E-4</v>
      </c>
      <c r="R208" s="235">
        <f t="shared" si="45"/>
        <v>6.2196339662652785E-4</v>
      </c>
      <c r="S208" s="235">
        <f t="shared" si="45"/>
        <v>6.1880708693920136E-4</v>
      </c>
      <c r="T208" s="235">
        <f t="shared" si="45"/>
        <v>6.2255266955148659E-4</v>
      </c>
      <c r="U208" s="235">
        <f t="shared" si="45"/>
        <v>6.2409442774443726E-4</v>
      </c>
      <c r="V208" s="235">
        <f t="shared" si="45"/>
        <v>6.201825023822565E-4</v>
      </c>
      <c r="W208" s="235">
        <f t="shared" si="45"/>
        <v>6.2375317639977933E-4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5.7847780832824122E-3</v>
      </c>
      <c r="C209" s="302">
        <f t="shared" si="46"/>
        <v>5.8290773855798287E-3</v>
      </c>
      <c r="D209" s="302">
        <f t="shared" si="46"/>
        <v>5.8992454690256959E-3</v>
      </c>
      <c r="E209" s="302">
        <f t="shared" si="46"/>
        <v>5.7833092111801388E-3</v>
      </c>
      <c r="F209" s="302">
        <f t="shared" si="46"/>
        <v>5.7051174688834824E-3</v>
      </c>
      <c r="G209" s="302">
        <f t="shared" si="46"/>
        <v>5.7511763445594177E-3</v>
      </c>
      <c r="H209" s="302">
        <f t="shared" si="46"/>
        <v>5.7165513599166098E-3</v>
      </c>
      <c r="I209" s="302">
        <f t="shared" si="46"/>
        <v>5.5855743475414213E-3</v>
      </c>
      <c r="J209" s="302">
        <f t="shared" si="46"/>
        <v>5.6526138580654545E-3</v>
      </c>
      <c r="K209" s="302">
        <f t="shared" si="46"/>
        <v>4.954490644506114E-3</v>
      </c>
      <c r="L209" s="302">
        <f t="shared" si="46"/>
        <v>5.1919580861634141E-3</v>
      </c>
      <c r="M209" s="302">
        <f t="shared" si="46"/>
        <v>5.0770878147377938E-3</v>
      </c>
      <c r="N209" s="302">
        <f t="shared" si="46"/>
        <v>4.8485391341454151E-3</v>
      </c>
      <c r="O209" s="302">
        <f t="shared" si="46"/>
        <v>4.8751912790699096E-3</v>
      </c>
      <c r="P209" s="302">
        <f t="shared" si="46"/>
        <v>4.8701476622454443E-3</v>
      </c>
      <c r="Q209" s="302">
        <f t="shared" si="46"/>
        <v>4.8350800191337548E-3</v>
      </c>
      <c r="R209" s="302">
        <f t="shared" si="46"/>
        <v>4.563462232995418E-3</v>
      </c>
      <c r="S209" s="302">
        <f t="shared" si="46"/>
        <v>4.6349312524941776E-3</v>
      </c>
      <c r="T209" s="302">
        <f t="shared" si="46"/>
        <v>4.6123465599009882E-3</v>
      </c>
      <c r="U209" s="302">
        <f t="shared" si="46"/>
        <v>4.5792141829918056E-3</v>
      </c>
      <c r="V209" s="302">
        <f t="shared" si="46"/>
        <v>4.536300809507874E-3</v>
      </c>
      <c r="W209" s="302">
        <f t="shared" si="46"/>
        <v>4.5631708050947375E-3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0.53432063054989543</v>
      </c>
      <c r="C210" s="303">
        <f t="shared" si="47"/>
        <v>0.53352985593602054</v>
      </c>
      <c r="D210" s="303">
        <f t="shared" si="47"/>
        <v>0.53379386209905311</v>
      </c>
      <c r="E210" s="303">
        <f t="shared" si="47"/>
        <v>0.53314638860352348</v>
      </c>
      <c r="F210" s="303">
        <f t="shared" si="47"/>
        <v>0.5325682181181477</v>
      </c>
      <c r="G210" s="303">
        <f t="shared" si="47"/>
        <v>0.53341020401661399</v>
      </c>
      <c r="H210" s="303">
        <f t="shared" si="47"/>
        <v>0.53342715222615567</v>
      </c>
      <c r="I210" s="303">
        <f t="shared" si="47"/>
        <v>0.53204468374475833</v>
      </c>
      <c r="J210" s="303">
        <f t="shared" si="47"/>
        <v>0.53924604819976263</v>
      </c>
      <c r="K210" s="303">
        <f t="shared" si="47"/>
        <v>0.47532947094773542</v>
      </c>
      <c r="L210" s="303">
        <f t="shared" si="47"/>
        <v>0.49767729278816708</v>
      </c>
      <c r="M210" s="303">
        <f t="shared" si="47"/>
        <v>0.49241047453482373</v>
      </c>
      <c r="N210" s="303">
        <f t="shared" si="47"/>
        <v>0.47335022794531945</v>
      </c>
      <c r="O210" s="303">
        <f t="shared" si="47"/>
        <v>0.47828868850321238</v>
      </c>
      <c r="P210" s="303">
        <f t="shared" si="47"/>
        <v>0.48380984352137102</v>
      </c>
      <c r="Q210" s="303">
        <f t="shared" si="47"/>
        <v>0.48159436879926776</v>
      </c>
      <c r="R210" s="303">
        <f t="shared" si="47"/>
        <v>0.45405300146015565</v>
      </c>
      <c r="S210" s="303">
        <f t="shared" si="47"/>
        <v>0.46492708052565257</v>
      </c>
      <c r="T210" s="303">
        <f t="shared" si="47"/>
        <v>0.46103479085212168</v>
      </c>
      <c r="U210" s="303">
        <f t="shared" si="47"/>
        <v>0.45867971759226756</v>
      </c>
      <c r="V210" s="303">
        <f t="shared" si="47"/>
        <v>0.45658387172284298</v>
      </c>
      <c r="W210" s="303">
        <f t="shared" si="47"/>
        <v>0.45808322438330212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0.3198081317154442</v>
      </c>
      <c r="C211" s="304">
        <f t="shared" si="48"/>
        <v>0.30083828416526343</v>
      </c>
      <c r="D211" s="304">
        <f t="shared" si="48"/>
        <v>0.29572724464215189</v>
      </c>
      <c r="E211" s="304">
        <f t="shared" si="48"/>
        <v>0.26709865426158425</v>
      </c>
      <c r="F211" s="304">
        <f t="shared" si="48"/>
        <v>0.29380491431002059</v>
      </c>
      <c r="G211" s="304">
        <f t="shared" si="48"/>
        <v>0.27629294994282255</v>
      </c>
      <c r="H211" s="304">
        <f t="shared" si="48"/>
        <v>0.27551124766277962</v>
      </c>
      <c r="I211" s="304">
        <f t="shared" si="48"/>
        <v>0.26271736252473404</v>
      </c>
      <c r="J211" s="304">
        <f t="shared" si="48"/>
        <v>0.16218981846737654</v>
      </c>
      <c r="K211" s="304">
        <f t="shared" si="48"/>
        <v>0.15212011616807056</v>
      </c>
      <c r="L211" s="304">
        <f t="shared" si="48"/>
        <v>0.16449915110224356</v>
      </c>
      <c r="M211" s="304">
        <f t="shared" si="48"/>
        <v>0.15838862860242142</v>
      </c>
      <c r="N211" s="304">
        <f t="shared" si="48"/>
        <v>0.15201057855788017</v>
      </c>
      <c r="O211" s="304">
        <f t="shared" si="48"/>
        <v>0.13655775646272841</v>
      </c>
      <c r="P211" s="304">
        <f t="shared" si="48"/>
        <v>0.14206987863493706</v>
      </c>
      <c r="Q211" s="304">
        <f t="shared" si="48"/>
        <v>0.1609318277018548</v>
      </c>
      <c r="R211" s="304">
        <f t="shared" si="48"/>
        <v>0.16388795579570825</v>
      </c>
      <c r="S211" s="304">
        <f t="shared" si="48"/>
        <v>0.14828173906706785</v>
      </c>
      <c r="T211" s="304">
        <f t="shared" si="48"/>
        <v>0.16161791125756386</v>
      </c>
      <c r="U211" s="304">
        <f t="shared" si="48"/>
        <v>0.16985035127558848</v>
      </c>
      <c r="V211" s="304">
        <f t="shared" si="48"/>
        <v>0.16117085189916619</v>
      </c>
      <c r="W211" s="304">
        <f t="shared" si="48"/>
        <v>0.16921768822603583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0.21451249883445131</v>
      </c>
      <c r="C212" s="304">
        <f t="shared" si="49"/>
        <v>0.23269157177075694</v>
      </c>
      <c r="D212" s="304">
        <f t="shared" si="49"/>
        <v>0.23806661745690119</v>
      </c>
      <c r="E212" s="304">
        <f t="shared" si="49"/>
        <v>0.26604773434193923</v>
      </c>
      <c r="F212" s="304">
        <f t="shared" si="49"/>
        <v>0.23876330380812708</v>
      </c>
      <c r="G212" s="304">
        <f t="shared" si="49"/>
        <v>0.25711725407379138</v>
      </c>
      <c r="H212" s="304">
        <f t="shared" si="49"/>
        <v>0.25791590456337599</v>
      </c>
      <c r="I212" s="304">
        <f t="shared" si="49"/>
        <v>0.26932732122002423</v>
      </c>
      <c r="J212" s="304">
        <f t="shared" si="49"/>
        <v>0.37705622973238589</v>
      </c>
      <c r="K212" s="304">
        <f t="shared" si="49"/>
        <v>0.32320935477966495</v>
      </c>
      <c r="L212" s="304">
        <f t="shared" si="49"/>
        <v>0.33317814168592352</v>
      </c>
      <c r="M212" s="304">
        <f t="shared" si="49"/>
        <v>0.33402184593240225</v>
      </c>
      <c r="N212" s="304">
        <f t="shared" si="49"/>
        <v>0.32133964938743925</v>
      </c>
      <c r="O212" s="304">
        <f t="shared" si="49"/>
        <v>0.34173093204048399</v>
      </c>
      <c r="P212" s="304">
        <f t="shared" si="49"/>
        <v>0.34173996488643399</v>
      </c>
      <c r="Q212" s="304">
        <f t="shared" si="49"/>
        <v>0.32066254109741288</v>
      </c>
      <c r="R212" s="304">
        <f t="shared" si="49"/>
        <v>0.29016504566444745</v>
      </c>
      <c r="S212" s="304">
        <f t="shared" si="49"/>
        <v>0.31664534145858481</v>
      </c>
      <c r="T212" s="304">
        <f t="shared" si="49"/>
        <v>0.29941687959455793</v>
      </c>
      <c r="U212" s="304">
        <f t="shared" si="49"/>
        <v>0.2888293663166791</v>
      </c>
      <c r="V212" s="304">
        <f t="shared" si="49"/>
        <v>0.29541301982367674</v>
      </c>
      <c r="W212" s="304">
        <f t="shared" si="49"/>
        <v>0.28886553615726629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0.36431984951897617</v>
      </c>
      <c r="C213" s="303">
        <f t="shared" si="50"/>
        <v>0.36626312636458241</v>
      </c>
      <c r="D213" s="303">
        <f t="shared" si="50"/>
        <v>0.36638829818745428</v>
      </c>
      <c r="E213" s="303">
        <f t="shared" si="50"/>
        <v>0.36870815113520466</v>
      </c>
      <c r="F213" s="303">
        <f t="shared" si="50"/>
        <v>0.36714144030368345</v>
      </c>
      <c r="G213" s="303">
        <f t="shared" si="50"/>
        <v>0.36828773137248932</v>
      </c>
      <c r="H213" s="303">
        <f t="shared" si="50"/>
        <v>0.36831099353794688</v>
      </c>
      <c r="I213" s="303">
        <f t="shared" si="50"/>
        <v>0.37007559386840566</v>
      </c>
      <c r="J213" s="303">
        <f t="shared" si="50"/>
        <v>0.3689213839238869</v>
      </c>
      <c r="K213" s="303">
        <f t="shared" si="50"/>
        <v>0.32495770055326917</v>
      </c>
      <c r="L213" s="303">
        <f t="shared" si="50"/>
        <v>0.34002294753973322</v>
      </c>
      <c r="M213" s="303">
        <f t="shared" si="50"/>
        <v>0.33642455337425919</v>
      </c>
      <c r="N213" s="303">
        <f t="shared" si="50"/>
        <v>0.32340221677158038</v>
      </c>
      <c r="O213" s="303">
        <f t="shared" si="50"/>
        <v>0.32677627047974955</v>
      </c>
      <c r="P213" s="303">
        <f t="shared" si="50"/>
        <v>0.330795417617884</v>
      </c>
      <c r="Q213" s="303">
        <f t="shared" si="50"/>
        <v>0.32928401054317091</v>
      </c>
      <c r="R213" s="303">
        <f t="shared" si="50"/>
        <v>0.31044985832018479</v>
      </c>
      <c r="S213" s="303">
        <f t="shared" si="50"/>
        <v>0.31798512729970452</v>
      </c>
      <c r="T213" s="303">
        <f t="shared" si="50"/>
        <v>0.31533782086256101</v>
      </c>
      <c r="U213" s="303">
        <f t="shared" si="50"/>
        <v>0.3136275391631983</v>
      </c>
      <c r="V213" s="303">
        <f t="shared" si="50"/>
        <v>0.31217135054957151</v>
      </c>
      <c r="W213" s="303">
        <f t="shared" si="50"/>
        <v>0.3131881021475944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0.13284984500041874</v>
      </c>
      <c r="C214" s="304">
        <f t="shared" si="51"/>
        <v>0.1325169381812967</v>
      </c>
      <c r="D214" s="304">
        <f t="shared" si="51"/>
        <v>0.14330300160150625</v>
      </c>
      <c r="E214" s="304">
        <f t="shared" si="51"/>
        <v>0.12173716449295484</v>
      </c>
      <c r="F214" s="304">
        <f t="shared" si="51"/>
        <v>0.11042247476403727</v>
      </c>
      <c r="G214" s="304">
        <f t="shared" si="51"/>
        <v>0.13421813254816439</v>
      </c>
      <c r="H214" s="304">
        <f t="shared" si="51"/>
        <v>0.13039470033456396</v>
      </c>
      <c r="I214" s="304">
        <f t="shared" si="51"/>
        <v>0.10057533312483465</v>
      </c>
      <c r="J214" s="304">
        <f t="shared" si="51"/>
        <v>0.1084460623857343</v>
      </c>
      <c r="K214" s="304">
        <f t="shared" si="51"/>
        <v>0.10261148378492888</v>
      </c>
      <c r="L214" s="304">
        <f t="shared" si="51"/>
        <v>0.11238906624051365</v>
      </c>
      <c r="M214" s="304">
        <f t="shared" si="51"/>
        <v>0.10821423668428204</v>
      </c>
      <c r="N214" s="304">
        <f t="shared" si="51"/>
        <v>0.10385662703014024</v>
      </c>
      <c r="O214" s="304">
        <f t="shared" si="51"/>
        <v>9.3298954030506212E-2</v>
      </c>
      <c r="P214" s="304">
        <f t="shared" si="51"/>
        <v>9.5754025625302469E-2</v>
      </c>
      <c r="Q214" s="304">
        <f t="shared" si="51"/>
        <v>0.10859946363341626</v>
      </c>
      <c r="R214" s="304">
        <f t="shared" si="51"/>
        <v>0.11063827058400101</v>
      </c>
      <c r="S214" s="304">
        <f t="shared" si="51"/>
        <v>9.952780273330504E-2</v>
      </c>
      <c r="T214" s="304">
        <f t="shared" si="51"/>
        <v>0.10849449866364101</v>
      </c>
      <c r="U214" s="304">
        <f t="shared" si="51"/>
        <v>0.11466587949746762</v>
      </c>
      <c r="V214" s="304">
        <f t="shared" si="51"/>
        <v>0.10893996928014552</v>
      </c>
      <c r="W214" s="304">
        <f t="shared" si="51"/>
        <v>0.11444377249314129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0.23147000451855726</v>
      </c>
      <c r="C215" s="304">
        <f t="shared" si="52"/>
        <v>0.2337461881832856</v>
      </c>
      <c r="D215" s="304">
        <f t="shared" si="52"/>
        <v>0.22308529658594806</v>
      </c>
      <c r="E215" s="304">
        <f t="shared" si="52"/>
        <v>0.24697098664224978</v>
      </c>
      <c r="F215" s="304">
        <f t="shared" si="52"/>
        <v>0.25671896553964602</v>
      </c>
      <c r="G215" s="304">
        <f t="shared" si="52"/>
        <v>0.23406959882432493</v>
      </c>
      <c r="H215" s="304">
        <f t="shared" si="52"/>
        <v>0.23791629320338298</v>
      </c>
      <c r="I215" s="304">
        <f t="shared" si="52"/>
        <v>0.26950026074357103</v>
      </c>
      <c r="J215" s="304">
        <f t="shared" si="52"/>
        <v>0.26047532153815273</v>
      </c>
      <c r="K215" s="304">
        <f t="shared" si="52"/>
        <v>0.22234621676834024</v>
      </c>
      <c r="L215" s="304">
        <f t="shared" si="52"/>
        <v>0.2276338812992196</v>
      </c>
      <c r="M215" s="304">
        <f t="shared" si="52"/>
        <v>0.2282103166899771</v>
      </c>
      <c r="N215" s="304">
        <f t="shared" si="52"/>
        <v>0.21954558974144014</v>
      </c>
      <c r="O215" s="304">
        <f t="shared" si="52"/>
        <v>0.23347731644924336</v>
      </c>
      <c r="P215" s="304">
        <f t="shared" si="52"/>
        <v>0.23504139199258148</v>
      </c>
      <c r="Q215" s="304">
        <f t="shared" si="52"/>
        <v>0.22068454690975459</v>
      </c>
      <c r="R215" s="304">
        <f t="shared" si="52"/>
        <v>0.19981158773618388</v>
      </c>
      <c r="S215" s="304">
        <f t="shared" si="52"/>
        <v>0.21845732456639957</v>
      </c>
      <c r="T215" s="304">
        <f t="shared" si="52"/>
        <v>0.20684332219891999</v>
      </c>
      <c r="U215" s="304">
        <f t="shared" si="52"/>
        <v>0.19896165966573068</v>
      </c>
      <c r="V215" s="304">
        <f t="shared" si="52"/>
        <v>0.20323138126942608</v>
      </c>
      <c r="W215" s="304">
        <f t="shared" si="52"/>
        <v>0.19874432965445307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5.2844983097983272E-2</v>
      </c>
      <c r="C216" s="303">
        <f t="shared" si="53"/>
        <v>5.205443548410494E-2</v>
      </c>
      <c r="D216" s="303">
        <f t="shared" si="53"/>
        <v>5.1608610112153425E-2</v>
      </c>
      <c r="E216" s="303">
        <f t="shared" si="53"/>
        <v>5.0897199394212167E-2</v>
      </c>
      <c r="F216" s="303">
        <f t="shared" si="53"/>
        <v>5.2619120444330293E-2</v>
      </c>
      <c r="G216" s="303">
        <f t="shared" si="53"/>
        <v>5.1035782183308703E-2</v>
      </c>
      <c r="H216" s="303">
        <f t="shared" si="53"/>
        <v>5.1113391219538611E-2</v>
      </c>
      <c r="I216" s="303">
        <f t="shared" si="53"/>
        <v>5.1363487027984024E-2</v>
      </c>
      <c r="J216" s="303">
        <f t="shared" si="53"/>
        <v>4.7372231713269305E-2</v>
      </c>
      <c r="K216" s="303">
        <f t="shared" si="53"/>
        <v>0.15720814752698126</v>
      </c>
      <c r="L216" s="303">
        <f t="shared" si="53"/>
        <v>0.11902290811256584</v>
      </c>
      <c r="M216" s="303">
        <f t="shared" si="53"/>
        <v>0.12836851599469665</v>
      </c>
      <c r="N216" s="303">
        <f t="shared" si="53"/>
        <v>0.16116739839211255</v>
      </c>
      <c r="O216" s="303">
        <f t="shared" si="53"/>
        <v>0.15310986965835763</v>
      </c>
      <c r="P216" s="303">
        <f t="shared" si="53"/>
        <v>0.14357798297695928</v>
      </c>
      <c r="Q216" s="303">
        <f t="shared" si="53"/>
        <v>0.1471398578720319</v>
      </c>
      <c r="R216" s="303">
        <f t="shared" si="53"/>
        <v>0.19410504753130273</v>
      </c>
      <c r="S216" s="303">
        <f t="shared" si="53"/>
        <v>0.17583926525158541</v>
      </c>
      <c r="T216" s="303">
        <f t="shared" si="53"/>
        <v>0.18215151835688978</v>
      </c>
      <c r="U216" s="303">
        <f t="shared" si="53"/>
        <v>0.1861587127921028</v>
      </c>
      <c r="V216" s="303">
        <f t="shared" si="53"/>
        <v>0.18998529944653872</v>
      </c>
      <c r="W216" s="303">
        <f t="shared" si="53"/>
        <v>0.18723089308154303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1.3155122109896815E-3</v>
      </c>
      <c r="C217" s="304">
        <f t="shared" si="54"/>
        <v>1.2555569771517797E-3</v>
      </c>
      <c r="D217" s="304">
        <f t="shared" si="54"/>
        <v>1.3106079577518098E-3</v>
      </c>
      <c r="E217" s="304">
        <f t="shared" si="54"/>
        <v>1.3372643822647517E-3</v>
      </c>
      <c r="F217" s="304">
        <f t="shared" si="54"/>
        <v>1.0962381903118061E-3</v>
      </c>
      <c r="G217" s="304">
        <f t="shared" si="54"/>
        <v>1.8410152568047711E-3</v>
      </c>
      <c r="H217" s="304">
        <f t="shared" si="54"/>
        <v>1.8787324194043519E-3</v>
      </c>
      <c r="I217" s="304">
        <f t="shared" si="54"/>
        <v>1.5648616736649976E-3</v>
      </c>
      <c r="J217" s="304">
        <f t="shared" si="54"/>
        <v>1.5538938139931283E-3</v>
      </c>
      <c r="K217" s="304">
        <f t="shared" si="54"/>
        <v>1.6048656442622425E-3</v>
      </c>
      <c r="L217" s="304">
        <f t="shared" si="54"/>
        <v>1.8488948421951264E-3</v>
      </c>
      <c r="M217" s="304">
        <f t="shared" si="54"/>
        <v>1.9817653172714369E-3</v>
      </c>
      <c r="N217" s="304">
        <f t="shared" si="54"/>
        <v>2.0254461042544481E-3</v>
      </c>
      <c r="O217" s="304">
        <f t="shared" si="54"/>
        <v>1.8196922884049409E-3</v>
      </c>
      <c r="P217" s="304">
        <f t="shared" si="54"/>
        <v>2.121985570806886E-3</v>
      </c>
      <c r="Q217" s="304">
        <f t="shared" si="54"/>
        <v>2.5267657542163849E-3</v>
      </c>
      <c r="R217" s="304">
        <f t="shared" si="54"/>
        <v>2.5872783645804788E-3</v>
      </c>
      <c r="S217" s="304">
        <f t="shared" si="54"/>
        <v>2.4021954121579963E-3</v>
      </c>
      <c r="T217" s="304">
        <f t="shared" si="54"/>
        <v>2.6029553310213875E-3</v>
      </c>
      <c r="U217" s="304">
        <f t="shared" si="54"/>
        <v>2.7758724480106672E-3</v>
      </c>
      <c r="V217" s="304">
        <f t="shared" si="54"/>
        <v>2.6926383441867722E-3</v>
      </c>
      <c r="W217" s="304">
        <f t="shared" si="54"/>
        <v>2.7916140738564461E-3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4.2265120904869662E-2</v>
      </c>
      <c r="C218" s="304">
        <f t="shared" si="55"/>
        <v>4.139286999217158E-2</v>
      </c>
      <c r="D218" s="304">
        <f t="shared" si="55"/>
        <v>4.0836341306879111E-2</v>
      </c>
      <c r="E218" s="304">
        <f t="shared" si="55"/>
        <v>4.031513971871379E-2</v>
      </c>
      <c r="F218" s="304">
        <f t="shared" si="55"/>
        <v>4.2124087498316053E-2</v>
      </c>
      <c r="G218" s="304">
        <f t="shared" si="55"/>
        <v>4.0510502187100186E-2</v>
      </c>
      <c r="H218" s="304">
        <f t="shared" si="55"/>
        <v>4.0649560028653969E-2</v>
      </c>
      <c r="I218" s="304">
        <f t="shared" si="55"/>
        <v>4.1086535715844023E-2</v>
      </c>
      <c r="J218" s="304">
        <f t="shared" si="55"/>
        <v>3.6972044379924324E-2</v>
      </c>
      <c r="K218" s="304">
        <f t="shared" si="55"/>
        <v>0.14812847022525327</v>
      </c>
      <c r="L218" s="304">
        <f t="shared" si="55"/>
        <v>0.10952386574932986</v>
      </c>
      <c r="M218" s="304">
        <f t="shared" si="55"/>
        <v>0.11907446128537121</v>
      </c>
      <c r="N218" s="304">
        <f t="shared" si="55"/>
        <v>0.15229374558937039</v>
      </c>
      <c r="O218" s="304">
        <f t="shared" si="55"/>
        <v>0.14418597615150824</v>
      </c>
      <c r="P218" s="304">
        <f t="shared" si="55"/>
        <v>0.13465661871334961</v>
      </c>
      <c r="Q218" s="304">
        <f t="shared" si="55"/>
        <v>0.138283723076605</v>
      </c>
      <c r="R218" s="304">
        <f t="shared" si="55"/>
        <v>0.18574719860542641</v>
      </c>
      <c r="S218" s="304">
        <f t="shared" si="55"/>
        <v>0.16734237415088477</v>
      </c>
      <c r="T218" s="304">
        <f t="shared" si="55"/>
        <v>0.17370300583599252</v>
      </c>
      <c r="U218" s="304">
        <f t="shared" si="55"/>
        <v>0.17775753402627009</v>
      </c>
      <c r="V218" s="304">
        <f t="shared" si="55"/>
        <v>0.18165992998395794</v>
      </c>
      <c r="W218" s="304">
        <f t="shared" si="55"/>
        <v>0.17885241023220622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9.264349982123922E-3</v>
      </c>
      <c r="C219" s="305">
        <f t="shared" si="56"/>
        <v>9.4060085147815876E-3</v>
      </c>
      <c r="D219" s="305">
        <f t="shared" si="56"/>
        <v>9.4616608475224986E-3</v>
      </c>
      <c r="E219" s="305">
        <f t="shared" si="56"/>
        <v>9.2447952932336198E-3</v>
      </c>
      <c r="F219" s="305">
        <f t="shared" si="56"/>
        <v>9.3987947557024366E-3</v>
      </c>
      <c r="G219" s="305">
        <f t="shared" si="56"/>
        <v>8.6842647394037419E-3</v>
      </c>
      <c r="H219" s="305">
        <f t="shared" si="56"/>
        <v>8.5850987714802904E-3</v>
      </c>
      <c r="I219" s="305">
        <f t="shared" si="56"/>
        <v>8.7120896384750065E-3</v>
      </c>
      <c r="J219" s="305">
        <f t="shared" si="56"/>
        <v>8.8462935193518548E-3</v>
      </c>
      <c r="K219" s="305">
        <f t="shared" si="56"/>
        <v>7.4748116574657412E-3</v>
      </c>
      <c r="L219" s="305">
        <f t="shared" si="56"/>
        <v>7.6501475210408636E-3</v>
      </c>
      <c r="M219" s="305">
        <f t="shared" si="56"/>
        <v>7.3122893920540069E-3</v>
      </c>
      <c r="N219" s="305">
        <f t="shared" si="56"/>
        <v>6.8482066984877216E-3</v>
      </c>
      <c r="O219" s="305">
        <f t="shared" si="56"/>
        <v>7.104201218444412E-3</v>
      </c>
      <c r="P219" s="305">
        <f t="shared" si="56"/>
        <v>6.7993786928027839E-3</v>
      </c>
      <c r="Q219" s="305">
        <f t="shared" si="56"/>
        <v>6.3293690412105016E-3</v>
      </c>
      <c r="R219" s="305">
        <f t="shared" si="56"/>
        <v>5.7705705612958458E-3</v>
      </c>
      <c r="S219" s="305">
        <f t="shared" si="56"/>
        <v>6.0946956885426576E-3</v>
      </c>
      <c r="T219" s="305">
        <f t="shared" si="56"/>
        <v>5.8455571898758793E-3</v>
      </c>
      <c r="U219" s="305">
        <f t="shared" si="56"/>
        <v>5.6253063178220613E-3</v>
      </c>
      <c r="V219" s="305">
        <f t="shared" si="56"/>
        <v>5.6327311183939893E-3</v>
      </c>
      <c r="W219" s="305">
        <f t="shared" si="56"/>
        <v>5.5868687754803735E-3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0.38123437483257466</v>
      </c>
      <c r="C243" s="306">
        <f>IF(C$72=0,0,C$72/NFM_fec!C$72)</f>
        <v>0.38145922870137033</v>
      </c>
      <c r="D243" s="306">
        <f>IF(D$72=0,0,D$72/NFM_fec!D$72)</f>
        <v>0.37781929207697379</v>
      </c>
      <c r="E243" s="306">
        <f>IF(E$72=0,0,E$72/NFM_fec!E$72)</f>
        <v>0.38588112622004223</v>
      </c>
      <c r="F243" s="306">
        <f>IF(F$72=0,0,F$72/NFM_fec!F$72)</f>
        <v>0.38921157752117364</v>
      </c>
      <c r="G243" s="306">
        <f>IF(G$72=0,0,G$72/NFM_fec!G$72)</f>
        <v>0.38434725084022614</v>
      </c>
      <c r="H243" s="306">
        <f>IF(H$72=0,0,H$72/NFM_fec!H$72)</f>
        <v>0.38607493357598571</v>
      </c>
      <c r="I243" s="306">
        <f>IF(I$72=0,0,I$72/NFM_fec!I$72)</f>
        <v>0.40094836908926146</v>
      </c>
      <c r="J243" s="306">
        <f>IF(J$72=0,0,J$72/NFM_fec!J$72)</f>
        <v>0.39922228911900026</v>
      </c>
      <c r="K243" s="306">
        <f>IF(K$72=0,0,K$72/NFM_fec!K$72)</f>
        <v>0.41039951625675952</v>
      </c>
      <c r="L243" s="306">
        <f>IF(L$72=0,0,L$72/NFM_fec!L$72)</f>
        <v>0.40559244153375074</v>
      </c>
      <c r="M243" s="306">
        <f>IF(M$72=0,0,M$72/NFM_fec!M$72)</f>
        <v>0.41587171320239114</v>
      </c>
      <c r="N243" s="306">
        <f>IF(N$72=0,0,N$72/NFM_fec!N$72)</f>
        <v>0.41987235009302765</v>
      </c>
      <c r="O243" s="306">
        <f>IF(O$72=0,0,O$72/NFM_fec!O$72)</f>
        <v>0.42290378522164229</v>
      </c>
      <c r="P243" s="306">
        <f>IF(P$72=0,0,P$72/NFM_fec!P$72)</f>
        <v>0.43317951941552757</v>
      </c>
      <c r="Q243" s="306">
        <f>IF(Q$72=0,0,Q$72/NFM_fec!Q$72)</f>
        <v>0.43102431946135217</v>
      </c>
      <c r="R243" s="306">
        <f>IF(R$72=0,0,R$72/NFM_fec!R$72)</f>
        <v>0.43277814963537242</v>
      </c>
      <c r="S243" s="306">
        <f>IF(S$72=0,0,S$72/NFM_fec!S$72)</f>
        <v>0.43525022298262211</v>
      </c>
      <c r="T243" s="306">
        <f>IF(T$72=0,0,T$72/NFM_fec!T$72)</f>
        <v>0.4325644561197674</v>
      </c>
      <c r="U243" s="306">
        <f>IF(U$72=0,0,U$72/NFM_fec!U$72)</f>
        <v>0.43123026086368466</v>
      </c>
      <c r="V243" s="306">
        <f>IF(V$72=0,0,V$72/NFM_fec!V$72)</f>
        <v>0.43308831826015631</v>
      </c>
      <c r="W243" s="306">
        <f>IF(W$72=0,0,W$72/NFM_fec!W$72)</f>
        <v>0.43091301492289785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0.35521501549974521</v>
      </c>
      <c r="C244" s="307">
        <f>IF(C$73=0,0,C$73/NFM_fec!C$73)</f>
        <v>0.35521501549974516</v>
      </c>
      <c r="D244" s="307">
        <f>IF(D$73=0,0,D$73/NFM_fec!D$73)</f>
        <v>0.35521501549974527</v>
      </c>
      <c r="E244" s="307">
        <f>IF(E$73=0,0,E$73/NFM_fec!E$73)</f>
        <v>0.35521501549974499</v>
      </c>
      <c r="F244" s="307">
        <f>IF(F$73=0,0,F$73/NFM_fec!F$73)</f>
        <v>0.35521501549974532</v>
      </c>
      <c r="G244" s="307">
        <f>IF(G$73=0,0,G$73/NFM_fec!G$73)</f>
        <v>0.35521501549974527</v>
      </c>
      <c r="H244" s="307">
        <f>IF(H$73=0,0,H$73/NFM_fec!H$73)</f>
        <v>0.35521501549974532</v>
      </c>
      <c r="I244" s="307">
        <f>IF(I$73=0,0,I$73/NFM_fec!I$73)</f>
        <v>0.35920498276549923</v>
      </c>
      <c r="J244" s="307">
        <f>IF(J$73=0,0,J$73/NFM_fec!J$73)</f>
        <v>0.35920498276549911</v>
      </c>
      <c r="K244" s="307">
        <f>IF(K$73=0,0,K$73/NFM_fec!K$73)</f>
        <v>0.35920498276549906</v>
      </c>
      <c r="L244" s="307">
        <f>IF(L$73=0,0,L$73/NFM_fec!L$73)</f>
        <v>0.35920498276549928</v>
      </c>
      <c r="M244" s="307">
        <f>IF(M$73=0,0,M$73/NFM_fec!M$73)</f>
        <v>0.36527016671992146</v>
      </c>
      <c r="N244" s="307">
        <f>IF(N$73=0,0,N$73/NFM_fec!N$73)</f>
        <v>0.36527016671992152</v>
      </c>
      <c r="O244" s="307">
        <f>IF(O$73=0,0,O$73/NFM_fec!O$73)</f>
        <v>0.36527016671992141</v>
      </c>
      <c r="P244" s="307">
        <f>IF(P$73=0,0,P$73/NFM_fec!P$73)</f>
        <v>0.3735129341794825</v>
      </c>
      <c r="Q244" s="307">
        <f>IF(Q$73=0,0,Q$73/NFM_fec!Q$73)</f>
        <v>0.37351293417948239</v>
      </c>
      <c r="R244" s="307">
        <f>IF(R$73=0,0,R$73/NFM_fec!R$73)</f>
        <v>0.37351293417948239</v>
      </c>
      <c r="S244" s="307">
        <f>IF(S$73=0,0,S$73/NFM_fec!S$73)</f>
        <v>0.37351293417948239</v>
      </c>
      <c r="T244" s="307">
        <f>IF(T$73=0,0,T$73/NFM_fec!T$73)</f>
        <v>0.37351293417948239</v>
      </c>
      <c r="U244" s="307">
        <f>IF(U$73=0,0,U$73/NFM_fec!U$73)</f>
        <v>0.37351293417948239</v>
      </c>
      <c r="V244" s="307">
        <f>IF(V$73=0,0,V$73/NFM_fec!V$73)</f>
        <v>0.37351293417948261</v>
      </c>
      <c r="W244" s="307">
        <f>IF(W$73=0,0,W$73/NFM_fec!W$73)</f>
        <v>0.37351293417948239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9.2194187942435363E-2</v>
      </c>
      <c r="C245" s="308">
        <f>IF(C$74=0,0,C$74/NFM_fec!C$74)</f>
        <v>9.2194187942435363E-2</v>
      </c>
      <c r="D245" s="308">
        <f>IF(D$74=0,0,D$74/NFM_fec!D$74)</f>
        <v>9.2194187942435363E-2</v>
      </c>
      <c r="E245" s="308">
        <f>IF(E$74=0,0,E$74/NFM_fec!E$74)</f>
        <v>9.2194187942435391E-2</v>
      </c>
      <c r="F245" s="308">
        <f>IF(F$74=0,0,F$74/NFM_fec!F$74)</f>
        <v>9.2194187942435391E-2</v>
      </c>
      <c r="G245" s="308">
        <f>IF(G$74=0,0,G$74/NFM_fec!G$74)</f>
        <v>9.2194187942435335E-2</v>
      </c>
      <c r="H245" s="308">
        <f>IF(H$74=0,0,H$74/NFM_fec!H$74)</f>
        <v>9.2194187942435335E-2</v>
      </c>
      <c r="I245" s="308">
        <f>IF(I$74=0,0,I$74/NFM_fec!I$74)</f>
        <v>9.3229762948929859E-2</v>
      </c>
      <c r="J245" s="308">
        <f>IF(J$74=0,0,J$74/NFM_fec!J$74)</f>
        <v>9.3229762948929873E-2</v>
      </c>
      <c r="K245" s="308">
        <f>IF(K$74=0,0,K$74/NFM_fec!K$74)</f>
        <v>9.3229762948929845E-2</v>
      </c>
      <c r="L245" s="308">
        <f>IF(L$74=0,0,L$74/NFM_fec!L$74)</f>
        <v>9.3229762948929873E-2</v>
      </c>
      <c r="M245" s="308">
        <f>IF(M$74=0,0,M$74/NFM_fec!M$74)</f>
        <v>9.4803949526073211E-2</v>
      </c>
      <c r="N245" s="308">
        <f>IF(N$74=0,0,N$74/NFM_fec!N$74)</f>
        <v>9.4803949526073197E-2</v>
      </c>
      <c r="O245" s="308">
        <f>IF(O$74=0,0,O$74/NFM_fec!O$74)</f>
        <v>9.4803949526073183E-2</v>
      </c>
      <c r="P245" s="308">
        <f>IF(P$74=0,0,P$74/NFM_fec!P$74)</f>
        <v>9.6943316442371516E-2</v>
      </c>
      <c r="Q245" s="308">
        <f>IF(Q$74=0,0,Q$74/NFM_fec!Q$74)</f>
        <v>9.6943316442371461E-2</v>
      </c>
      <c r="R245" s="308">
        <f>IF(R$74=0,0,R$74/NFM_fec!R$74)</f>
        <v>9.694331644237153E-2</v>
      </c>
      <c r="S245" s="308">
        <f>IF(S$74=0,0,S$74/NFM_fec!S$74)</f>
        <v>9.6943316442371488E-2</v>
      </c>
      <c r="T245" s="308">
        <f>IF(T$74=0,0,T$74/NFM_fec!T$74)</f>
        <v>9.6943316442371502E-2</v>
      </c>
      <c r="U245" s="308">
        <f>IF(U$74=0,0,U$74/NFM_fec!U$74)</f>
        <v>9.6943316442371488E-2</v>
      </c>
      <c r="V245" s="308">
        <f>IF(V$74=0,0,V$74/NFM_fec!V$74)</f>
        <v>9.6943316442371488E-2</v>
      </c>
      <c r="W245" s="308">
        <f>IF(W$74=0,0,W$74/NFM_fec!W$74)</f>
        <v>9.6943316442371488E-2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0.50705404199293147</v>
      </c>
      <c r="C246" s="308">
        <f>IF(C$75=0,0,C$75/NFM_fec!C$75)</f>
        <v>0.50705404199293147</v>
      </c>
      <c r="D246" s="308">
        <f>IF(D$75=0,0,D$75/NFM_fec!D$75)</f>
        <v>0.50705404199293158</v>
      </c>
      <c r="E246" s="308">
        <f>IF(E$75=0,0,E$75/NFM_fec!E$75)</f>
        <v>0.50705404199293136</v>
      </c>
      <c r="F246" s="308">
        <f>IF(F$75=0,0,F$75/NFM_fec!F$75)</f>
        <v>0.50705404199293158</v>
      </c>
      <c r="G246" s="308">
        <f>IF(G$75=0,0,G$75/NFM_fec!G$75)</f>
        <v>0.50705404199293158</v>
      </c>
      <c r="H246" s="308">
        <f>IF(H$75=0,0,H$75/NFM_fec!H$75)</f>
        <v>0.50705404199293158</v>
      </c>
      <c r="I246" s="308">
        <f>IF(I$75=0,0,I$75/NFM_fec!I$75)</f>
        <v>0.51274954736641276</v>
      </c>
      <c r="J246" s="308">
        <f>IF(J$75=0,0,J$75/NFM_fec!J$75)</f>
        <v>0.51274954736641287</v>
      </c>
      <c r="K246" s="308">
        <f>IF(K$75=0,0,K$75/NFM_fec!K$75)</f>
        <v>0.51274954736641276</v>
      </c>
      <c r="L246" s="308">
        <f>IF(L$75=0,0,L$75/NFM_fec!L$75)</f>
        <v>0.51274954736641276</v>
      </c>
      <c r="M246" s="308">
        <f>IF(M$75=0,0,M$75/NFM_fec!M$75)</f>
        <v>0.52140733463701527</v>
      </c>
      <c r="N246" s="308">
        <f>IF(N$75=0,0,N$75/NFM_fec!N$75)</f>
        <v>0.52140733463701505</v>
      </c>
      <c r="O246" s="308">
        <f>IF(O$75=0,0,O$75/NFM_fec!O$75)</f>
        <v>0.52140733463701516</v>
      </c>
      <c r="P246" s="308">
        <f>IF(P$75=0,0,P$75/NFM_fec!P$75)</f>
        <v>0.53317352799935958</v>
      </c>
      <c r="Q246" s="308">
        <f>IF(Q$75=0,0,Q$75/NFM_fec!Q$75)</f>
        <v>0.53317352799935958</v>
      </c>
      <c r="R246" s="308">
        <f>IF(R$75=0,0,R$75/NFM_fec!R$75)</f>
        <v>0.53317352799935969</v>
      </c>
      <c r="S246" s="308">
        <f>IF(S$75=0,0,S$75/NFM_fec!S$75)</f>
        <v>0.53317352799935946</v>
      </c>
      <c r="T246" s="308">
        <f>IF(T$75=0,0,T$75/NFM_fec!T$75)</f>
        <v>0.53317352799935946</v>
      </c>
      <c r="U246" s="308">
        <f>IF(U$75=0,0,U$75/NFM_fec!U$75)</f>
        <v>0.53317352799935946</v>
      </c>
      <c r="V246" s="308">
        <f>IF(V$75=0,0,V$75/NFM_fec!V$75)</f>
        <v>0.53317352799935946</v>
      </c>
      <c r="W246" s="308">
        <f>IF(W$75=0,0,W$75/NFM_fec!W$75)</f>
        <v>0.53317352799935958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0.35190796234427907</v>
      </c>
      <c r="C247" s="308">
        <f>IF(C$76=0,0,C$76/NFM_fec!C$76)</f>
        <v>0.35190796234427879</v>
      </c>
      <c r="D247" s="308">
        <f>IF(D$76=0,0,D$76/NFM_fec!D$76)</f>
        <v>0.35190796234427896</v>
      </c>
      <c r="E247" s="308">
        <f>IF(E$76=0,0,E$76/NFM_fec!E$76)</f>
        <v>0.3519079623442789</v>
      </c>
      <c r="F247" s="308">
        <f>IF(F$76=0,0,F$76/NFM_fec!F$76)</f>
        <v>0.35190796234427879</v>
      </c>
      <c r="G247" s="308">
        <f>IF(G$76=0,0,G$76/NFM_fec!G$76)</f>
        <v>0.3519079623442789</v>
      </c>
      <c r="H247" s="308">
        <f>IF(H$76=0,0,H$76/NFM_fec!H$76)</f>
        <v>0.35190796234427896</v>
      </c>
      <c r="I247" s="308">
        <f>IF(I$76=0,0,I$76/NFM_fec!I$76)</f>
        <v>0.35586078299949925</v>
      </c>
      <c r="J247" s="308">
        <f>IF(J$76=0,0,J$76/NFM_fec!J$76)</f>
        <v>0.35586078299949947</v>
      </c>
      <c r="K247" s="308">
        <f>IF(K$76=0,0,K$76/NFM_fec!K$76)</f>
        <v>0.35586078299949941</v>
      </c>
      <c r="L247" s="308">
        <f>IF(L$76=0,0,L$76/NFM_fec!L$76)</f>
        <v>0.35586078299949941</v>
      </c>
      <c r="M247" s="308">
        <f>IF(M$76=0,0,M$76/NFM_fec!M$76)</f>
        <v>0.36186950006806462</v>
      </c>
      <c r="N247" s="308">
        <f>IF(N$76=0,0,N$76/NFM_fec!N$76)</f>
        <v>0.36186950006806456</v>
      </c>
      <c r="O247" s="308">
        <f>IF(O$76=0,0,O$76/NFM_fec!O$76)</f>
        <v>0.36186950006806451</v>
      </c>
      <c r="P247" s="308">
        <f>IF(P$76=0,0,P$76/NFM_fec!P$76)</f>
        <v>0.37003552733099104</v>
      </c>
      <c r="Q247" s="308">
        <f>IF(Q$76=0,0,Q$76/NFM_fec!Q$76)</f>
        <v>0.37003552733099121</v>
      </c>
      <c r="R247" s="308">
        <f>IF(R$76=0,0,R$76/NFM_fec!R$76)</f>
        <v>0.37003552733099104</v>
      </c>
      <c r="S247" s="308">
        <f>IF(S$76=0,0,S$76/NFM_fec!S$76)</f>
        <v>0.37003552733099104</v>
      </c>
      <c r="T247" s="308">
        <f>IF(T$76=0,0,T$76/NFM_fec!T$76)</f>
        <v>0.37003552733099115</v>
      </c>
      <c r="U247" s="308">
        <f>IF(U$76=0,0,U$76/NFM_fec!U$76)</f>
        <v>0.37003552733099127</v>
      </c>
      <c r="V247" s="308">
        <f>IF(V$76=0,0,V$76/NFM_fec!V$76)</f>
        <v>0.3700355273309911</v>
      </c>
      <c r="W247" s="308">
        <f>IF(W$76=0,0,W$76/NFM_fec!W$76)</f>
        <v>0.37003552733099099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0.61330627951277639</v>
      </c>
      <c r="C248" s="309">
        <f>IF(C$77=0,0,C$77/NFM_fec!C$77)</f>
        <v>0.61417581443736025</v>
      </c>
      <c r="D248" s="309">
        <f>IF(D$77=0,0,D$77/NFM_fec!D$77)</f>
        <v>0.61448572057110684</v>
      </c>
      <c r="E248" s="309">
        <f>IF(E$77=0,0,E$77/NFM_fec!E$77)</f>
        <v>0.61131803514861349</v>
      </c>
      <c r="F248" s="309">
        <f>IF(F$77=0,0,F$77/NFM_fec!F$77)</f>
        <v>0.61300199885907114</v>
      </c>
      <c r="G248" s="309">
        <f>IF(G$77=0,0,G$77/NFM_fec!G$77)</f>
        <v>0.60562054440950108</v>
      </c>
      <c r="H248" s="309">
        <f>IF(H$77=0,0,H$77/NFM_fec!H$77)</f>
        <v>0.60486559058449185</v>
      </c>
      <c r="I248" s="309">
        <f>IF(I$77=0,0,I$77/NFM_fec!I$77)</f>
        <v>0.61287757572328705</v>
      </c>
      <c r="J248" s="309">
        <f>IF(J$77=0,0,J$77/NFM_fec!J$77)</f>
        <v>0.6132923076889909</v>
      </c>
      <c r="K248" s="309">
        <f>IF(K$77=0,0,K$77/NFM_fec!K$77)</f>
        <v>0.61102534347971593</v>
      </c>
      <c r="L248" s="309">
        <f>IF(L$77=0,0,L$77/NFM_fec!L$77)</f>
        <v>0.60936554151945022</v>
      </c>
      <c r="M248" s="309">
        <f>IF(M$77=0,0,M$77/NFM_fec!M$77)</f>
        <v>0.61673302327753365</v>
      </c>
      <c r="N248" s="309">
        <f>IF(N$77=0,0,N$77/NFM_fec!N$77)</f>
        <v>0.61473299536233128</v>
      </c>
      <c r="O248" s="309">
        <f>IF(O$77=0,0,O$77/NFM_fec!O$77)</f>
        <v>0.61857443852273786</v>
      </c>
      <c r="P248" s="309">
        <f>IF(P$77=0,0,P$77/NFM_fec!P$77)</f>
        <v>0.62674850177411212</v>
      </c>
      <c r="Q248" s="309">
        <f>IF(Q$77=0,0,Q$77/NFM_fec!Q$77)</f>
        <v>0.62049757531886263</v>
      </c>
      <c r="R248" s="309">
        <f>IF(R$77=0,0,R$77/NFM_fec!R$77)</f>
        <v>0.6172095424065942</v>
      </c>
      <c r="S248" s="309">
        <f>IF(S$77=0,0,S$77/NFM_fec!S$77)</f>
        <v>0.62030861721764374</v>
      </c>
      <c r="T248" s="309">
        <f>IF(T$77=0,0,T$77/NFM_fec!T$77)</f>
        <v>0.61709145660384512</v>
      </c>
      <c r="U248" s="309">
        <f>IF(U$77=0,0,U$77/NFM_fec!U$77)</f>
        <v>0.61301398795738193</v>
      </c>
      <c r="V248" s="309">
        <f>IF(V$77=0,0,V$77/NFM_fec!V$77)</f>
        <v>0.61392616773184172</v>
      </c>
      <c r="W248" s="309">
        <f>IF(W$77=0,0,W$77/NFM_fec!W$77)</f>
        <v>0.61231767751599686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0.37046795774518004</v>
      </c>
      <c r="C249" s="310">
        <f>IF(C$83=0,0,C$83/NFM_fec!C$83)</f>
        <v>0.37055813138526911</v>
      </c>
      <c r="D249" s="310">
        <f>IF(D$83=0,0,D$83/NFM_fec!D$83)</f>
        <v>0.3662993543167522</v>
      </c>
      <c r="E249" s="310">
        <f>IF(E$83=0,0,E$83/NFM_fec!E$83)</f>
        <v>0.37536517009565484</v>
      </c>
      <c r="F249" s="310">
        <f>IF(F$83=0,0,F$83/NFM_fec!F$83)</f>
        <v>0.37951783241437625</v>
      </c>
      <c r="G249" s="310">
        <f>IF(G$83=0,0,G$83/NFM_fec!G$83)</f>
        <v>0.37341403019813141</v>
      </c>
      <c r="H249" s="310">
        <f>IF(H$83=0,0,H$83/NFM_fec!H$83)</f>
        <v>0.37537633430908351</v>
      </c>
      <c r="I249" s="310">
        <f>IF(I$83=0,0,I$83/NFM_fec!I$83)</f>
        <v>0.39174362778351063</v>
      </c>
      <c r="J249" s="310">
        <f>IF(J$83=0,0,J$83/NFM_fec!J$83)</f>
        <v>0.38778484963998266</v>
      </c>
      <c r="K249" s="310">
        <f>IF(K$83=0,0,K$83/NFM_fec!K$83)</f>
        <v>0.38552881672393613</v>
      </c>
      <c r="L249" s="310">
        <f>IF(L$83=0,0,L$83/NFM_fec!L$83)</f>
        <v>0.38422764247847718</v>
      </c>
      <c r="M249" s="310">
        <f>IF(M$83=0,0,M$83/NFM_fec!M$83)</f>
        <v>0.39367413480643182</v>
      </c>
      <c r="N249" s="310">
        <f>IF(N$83=0,0,N$83/NFM_fec!N$83)</f>
        <v>0.3949035636315818</v>
      </c>
      <c r="O249" s="310">
        <f>IF(O$83=0,0,O$83/NFM_fec!O$83)</f>
        <v>0.39961765474209621</v>
      </c>
      <c r="P249" s="310">
        <f>IF(P$83=0,0,P$83/NFM_fec!P$83)</f>
        <v>0.41066257523936578</v>
      </c>
      <c r="Q249" s="310">
        <f>IF(Q$83=0,0,Q$83/NFM_fec!Q$83)</f>
        <v>0.40762427885474067</v>
      </c>
      <c r="R249" s="310">
        <f>IF(R$83=0,0,R$83/NFM_fec!R$83)</f>
        <v>0.40480174674673158</v>
      </c>
      <c r="S249" s="310">
        <f>IF(S$83=0,0,S$83/NFM_fec!S$83)</f>
        <v>0.41064724470593339</v>
      </c>
      <c r="T249" s="310">
        <f>IF(T$83=0,0,T$83/NFM_fec!T$83)</f>
        <v>0.40693778185992907</v>
      </c>
      <c r="U249" s="310">
        <f>IF(U$83=0,0,U$83/NFM_fec!U$83)</f>
        <v>0.40499330375404419</v>
      </c>
      <c r="V249" s="310">
        <f>IF(V$83=0,0,V$83/NFM_fec!V$83)</f>
        <v>0.40769916734188416</v>
      </c>
      <c r="W249" s="310">
        <f>IF(W$83=0,0,W$83/NFM_fec!W$83)</f>
        <v>0.40545990062960513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0.38136407414945001</v>
      </c>
      <c r="C250" s="310">
        <f>IF(C$90=0,0,C$90/NFM_fec!C$90)</f>
        <v>0.38145689995542409</v>
      </c>
      <c r="D250" s="310">
        <f>IF(D$90=0,0,D$90/NFM_fec!D$90)</f>
        <v>0.37707286473783308</v>
      </c>
      <c r="E250" s="310">
        <f>IF(E$90=0,0,E$90/NFM_fec!E$90)</f>
        <v>0.38640532215729168</v>
      </c>
      <c r="F250" s="310">
        <f>IF(F$90=0,0,F$90/NFM_fec!F$90)</f>
        <v>0.39068012160303434</v>
      </c>
      <c r="G250" s="310">
        <f>IF(G$90=0,0,G$90/NFM_fec!G$90)</f>
        <v>0.38439679579219388</v>
      </c>
      <c r="H250" s="310">
        <f>IF(H$90=0,0,H$90/NFM_fec!H$90)</f>
        <v>0.38641681472993872</v>
      </c>
      <c r="I250" s="310">
        <f>IF(I$90=0,0,I$90/NFM_fec!I$90)</f>
        <v>0.40326549918890803</v>
      </c>
      <c r="J250" s="310">
        <f>IF(J$90=0,0,J$90/NFM_fec!J$90)</f>
        <v>0.39919028639409987</v>
      </c>
      <c r="K250" s="310">
        <f>IF(K$90=0,0,K$90/NFM_fec!K$90)</f>
        <v>0.39686789956875784</v>
      </c>
      <c r="L250" s="310">
        <f>IF(L$90=0,0,L$90/NFM_fec!L$90)</f>
        <v>0.39552845549255</v>
      </c>
      <c r="M250" s="310">
        <f>IF(M$90=0,0,M$90/NFM_fec!M$90)</f>
        <v>0.40525278583015029</v>
      </c>
      <c r="N250" s="310">
        <f>IF(N$90=0,0,N$90/NFM_fec!N$90)</f>
        <v>0.4065183743266283</v>
      </c>
      <c r="O250" s="310">
        <f>IF(O$90=0,0,O$90/NFM_fec!O$90)</f>
        <v>0.41137111517568731</v>
      </c>
      <c r="P250" s="310">
        <f>IF(P$90=0,0,P$90/NFM_fec!P$90)</f>
        <v>0.42274088627581763</v>
      </c>
      <c r="Q250" s="310">
        <f>IF(Q$90=0,0,Q$90/NFM_fec!Q$90)</f>
        <v>0.41961322823282116</v>
      </c>
      <c r="R250" s="310">
        <f>IF(R$90=0,0,R$90/NFM_fec!R$90)</f>
        <v>0.41670768047457662</v>
      </c>
      <c r="S250" s="310">
        <f>IF(S$90=0,0,S$90/NFM_fec!S$90)</f>
        <v>0.42272510484434339</v>
      </c>
      <c r="T250" s="310">
        <f>IF(T$90=0,0,T$90/NFM_fec!T$90)</f>
        <v>0.41890654014992679</v>
      </c>
      <c r="U250" s="310">
        <f>IF(U$90=0,0,U$90/NFM_fec!U$90)</f>
        <v>0.4169048715115159</v>
      </c>
      <c r="V250" s="310">
        <f>IF(V$90=0,0,V$90/NFM_fec!V$90)</f>
        <v>0.41969031932252782</v>
      </c>
      <c r="W250" s="310">
        <f>IF(W$90=0,0,W$90/NFM_fec!W$90)</f>
        <v>0.41738519182459338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0.37650644242745629</v>
      </c>
      <c r="C251" s="311">
        <f>IF(C$97=0,0,C$97/NFM_fec!C$97)</f>
        <v>0.37786398932125553</v>
      </c>
      <c r="D251" s="311">
        <f>IF(D$97=0,0,D$97/NFM_fec!D$97)</f>
        <v>0.37915307679475346</v>
      </c>
      <c r="E251" s="311">
        <f>IF(E$97=0,0,E$97/NFM_fec!E$97)</f>
        <v>0.37961694970985321</v>
      </c>
      <c r="F251" s="311">
        <f>IF(F$97=0,0,F$97/NFM_fec!F$97)</f>
        <v>0.37665006653152777</v>
      </c>
      <c r="G251" s="311">
        <f>IF(G$97=0,0,G$97/NFM_fec!G$97)</f>
        <v>0.38176552361358562</v>
      </c>
      <c r="H251" s="311">
        <f>IF(H$97=0,0,H$97/NFM_fec!H$97)</f>
        <v>0.3816947775813172</v>
      </c>
      <c r="I251" s="311">
        <f>IF(I$97=0,0,I$97/NFM_fec!I$97)</f>
        <v>0.38423396313579072</v>
      </c>
      <c r="J251" s="311">
        <f>IF(J$97=0,0,J$97/NFM_fec!J$97)</f>
        <v>0.40214767065682905</v>
      </c>
      <c r="K251" s="311">
        <f>IF(K$97=0,0,K$97/NFM_fec!K$97)</f>
        <v>0.45195827208234568</v>
      </c>
      <c r="L251" s="311">
        <f>IF(L$97=0,0,L$97/NFM_fec!L$97)</f>
        <v>0.44797670143137774</v>
      </c>
      <c r="M251" s="311">
        <f>IF(M$97=0,0,M$97/NFM_fec!M$97)</f>
        <v>0.45731749842939556</v>
      </c>
      <c r="N251" s="311">
        <f>IF(N$97=0,0,N$97/NFM_fec!N$97)</f>
        <v>0.45989589109983253</v>
      </c>
      <c r="O251" s="311">
        <f>IF(O$97=0,0,O$97/NFM_fec!O$97)</f>
        <v>0.45995995123878469</v>
      </c>
      <c r="P251" s="311">
        <f>IF(P$97=0,0,P$97/NFM_fec!P$97)</f>
        <v>0.46973651267968669</v>
      </c>
      <c r="Q251" s="311">
        <f>IF(Q$97=0,0,Q$97/NFM_fec!Q$97)</f>
        <v>0.4695803548645181</v>
      </c>
      <c r="R251" s="311">
        <f>IF(R$97=0,0,R$97/NFM_fec!R$97)</f>
        <v>0.47121430283260701</v>
      </c>
      <c r="S251" s="311">
        <f>IF(S$97=0,0,S$97/NFM_fec!S$97)</f>
        <v>0.4692458502343208</v>
      </c>
      <c r="T251" s="311">
        <f>IF(T$97=0,0,T$97/NFM_fec!T$97)</f>
        <v>0.46774702449630928</v>
      </c>
      <c r="U251" s="311">
        <f>IF(U$97=0,0,U$97/NFM_fec!U$97)</f>
        <v>0.46700944504874181</v>
      </c>
      <c r="V251" s="311">
        <f>IF(V$97=0,0,V$97/NFM_fec!V$97)</f>
        <v>0.46566315480666631</v>
      </c>
      <c r="W251" s="311">
        <f>IF(W$97=0,0,W$97/NFM_fec!W$97)</f>
        <v>0.46421366026448352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0.28554514757045757</v>
      </c>
      <c r="C253" s="306">
        <f>IF(C$115=0,0,C$115/NFM_fec!C$115)</f>
        <v>0.28828603200443642</v>
      </c>
      <c r="D253" s="306">
        <f>IF(D$115=0,0,D$115/NFM_fec!D$115)</f>
        <v>0.28837815749857593</v>
      </c>
      <c r="E253" s="306">
        <f>IF(E$115=0,0,E$115/NFM_fec!E$115)</f>
        <v>0.2942551427319523</v>
      </c>
      <c r="F253" s="306">
        <f>IF(F$115=0,0,F$115/NFM_fec!F$115)</f>
        <v>0.2921515320628888</v>
      </c>
      <c r="G253" s="306">
        <f>IF(G$115=0,0,G$115/NFM_fec!G$115)</f>
        <v>0.29532530775429722</v>
      </c>
      <c r="H253" s="306">
        <f>IF(H$115=0,0,H$115/NFM_fec!H$115)</f>
        <v>0.29974936924361839</v>
      </c>
      <c r="I253" s="306">
        <f>IF(I$115=0,0,I$115/NFM_fec!I$115)</f>
        <v>0.30342020086476007</v>
      </c>
      <c r="J253" s="306">
        <f>IF(J$115=0,0,J$115/NFM_fec!J$115)</f>
        <v>0.32001850786193675</v>
      </c>
      <c r="K253" s="306">
        <f>IF(K$115=0,0,K$115/NFM_fec!K$115)</f>
        <v>0.33373575759561769</v>
      </c>
      <c r="L253" s="306">
        <f>IF(L$115=0,0,L$115/NFM_fec!L$115)</f>
        <v>0.33198612632110652</v>
      </c>
      <c r="M253" s="306">
        <f>IF(M$115=0,0,M$115/NFM_fec!M$115)</f>
        <v>0.33835393379191886</v>
      </c>
      <c r="N253" s="306">
        <f>IF(N$115=0,0,N$115/NFM_fec!N$115)</f>
        <v>0.34278651874697719</v>
      </c>
      <c r="O253" s="306">
        <f>IF(O$115=0,0,O$115/NFM_fec!O$115)</f>
        <v>0.34539928332001391</v>
      </c>
      <c r="P253" s="306">
        <f>IF(P$115=0,0,P$115/NFM_fec!P$115)</f>
        <v>0.34543080549259314</v>
      </c>
      <c r="Q253" s="306">
        <f>IF(Q$115=0,0,Q$115/NFM_fec!Q$115)</f>
        <v>0.34851512586975314</v>
      </c>
      <c r="R253" s="306">
        <f>IF(R$115=0,0,R$115/NFM_fec!R$115)</f>
        <v>0.35152490494224325</v>
      </c>
      <c r="S253" s="306">
        <f>IF(S$115=0,0,S$115/NFM_fec!S$115)</f>
        <v>0.36793664681940347</v>
      </c>
      <c r="T253" s="306">
        <f>IF(T$115=0,0,T$115/NFM_fec!T$115)</f>
        <v>0.36980337715228334</v>
      </c>
      <c r="U253" s="306">
        <f>IF(U$115=0,0,U$115/NFM_fec!U$115)</f>
        <v>0.37311030270762696</v>
      </c>
      <c r="V253" s="306">
        <f>IF(V$115=0,0,V$115/NFM_fec!V$115)</f>
        <v>0.37961273578440635</v>
      </c>
      <c r="W253" s="306">
        <f>IF(W$115=0,0,W$115/NFM_fec!W$115)</f>
        <v>0.377439643311825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0.36030228939356962</v>
      </c>
      <c r="C254" s="307">
        <f>IF(C$116=0,0,C$116/NFM_fec!C$116)</f>
        <v>0.36030228939356967</v>
      </c>
      <c r="D254" s="307">
        <f>IF(D$116=0,0,D$116/NFM_fec!D$116)</f>
        <v>0.36030228939356979</v>
      </c>
      <c r="E254" s="307">
        <f>IF(E$116=0,0,E$116/NFM_fec!E$116)</f>
        <v>0.36030228939356967</v>
      </c>
      <c r="F254" s="307">
        <f>IF(F$116=0,0,F$116/NFM_fec!F$116)</f>
        <v>0.36205005160798753</v>
      </c>
      <c r="G254" s="307">
        <f>IF(G$116=0,0,G$116/NFM_fec!G$116)</f>
        <v>0.36205005160798759</v>
      </c>
      <c r="H254" s="307">
        <f>IF(H$116=0,0,H$116/NFM_fec!H$116)</f>
        <v>0.36673726883436181</v>
      </c>
      <c r="I254" s="307">
        <f>IF(I$116=0,0,I$116/NFM_fec!I$116)</f>
        <v>0.36673726883436175</v>
      </c>
      <c r="J254" s="307">
        <f>IF(J$116=0,0,J$116/NFM_fec!J$116)</f>
        <v>0.36673726883436186</v>
      </c>
      <c r="K254" s="307">
        <f>IF(K$116=0,0,K$116/NFM_fec!K$116)</f>
        <v>0.37006386476825459</v>
      </c>
      <c r="L254" s="307">
        <f>IF(L$116=0,0,L$116/NFM_fec!L$116)</f>
        <v>0.37336575031472963</v>
      </c>
      <c r="M254" s="307">
        <f>IF(M$116=0,0,M$116/NFM_fec!M$116)</f>
        <v>0.37687509347653309</v>
      </c>
      <c r="N254" s="307">
        <f>IF(N$116=0,0,N$116/NFM_fec!N$116)</f>
        <v>0.37687509347653303</v>
      </c>
      <c r="O254" s="307">
        <f>IF(O$116=0,0,O$116/NFM_fec!O$116)</f>
        <v>0.37687509347653286</v>
      </c>
      <c r="P254" s="307">
        <f>IF(P$116=0,0,P$116/NFM_fec!P$116)</f>
        <v>0.37687509347653297</v>
      </c>
      <c r="Q254" s="307">
        <f>IF(Q$116=0,0,Q$116/NFM_fec!Q$116)</f>
        <v>0.38229926675110054</v>
      </c>
      <c r="R254" s="307">
        <f>IF(R$116=0,0,R$116/NFM_fec!R$116)</f>
        <v>0.38229926675110043</v>
      </c>
      <c r="S254" s="307">
        <f>IF(S$116=0,0,S$116/NFM_fec!S$116)</f>
        <v>0.39811712934253524</v>
      </c>
      <c r="T254" s="307">
        <f>IF(T$116=0,0,T$116/NFM_fec!T$116)</f>
        <v>0.40255897315148664</v>
      </c>
      <c r="U254" s="307">
        <f>IF(U$116=0,0,U$116/NFM_fec!U$116)</f>
        <v>0.40716466852258959</v>
      </c>
      <c r="V254" s="307">
        <f>IF(V$116=0,0,V$116/NFM_fec!V$116)</f>
        <v>0.41166393618458813</v>
      </c>
      <c r="W254" s="307">
        <f>IF(W$116=0,0,W$116/NFM_fec!W$116)</f>
        <v>0.41166393618458813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9.3504503162451069E-2</v>
      </c>
      <c r="C255" s="308">
        <f>IF(C$117=0,0,C$117/NFM_fec!C$117)</f>
        <v>9.3504503162451111E-2</v>
      </c>
      <c r="D255" s="308">
        <f>IF(D$117=0,0,D$117/NFM_fec!D$117)</f>
        <v>9.3504503162451055E-2</v>
      </c>
      <c r="E255" s="308">
        <f>IF(E$117=0,0,E$117/NFM_fec!E$117)</f>
        <v>9.3504503162451041E-2</v>
      </c>
      <c r="F255" s="308">
        <f>IF(F$117=0,0,F$117/NFM_fec!F$117)</f>
        <v>9.395807684853652E-2</v>
      </c>
      <c r="G255" s="308">
        <f>IF(G$117=0,0,G$117/NFM_fec!G$117)</f>
        <v>9.3958076848536437E-2</v>
      </c>
      <c r="H255" s="308">
        <f>IF(H$117=0,0,H$117/NFM_fec!H$117)</f>
        <v>9.5174488541907284E-2</v>
      </c>
      <c r="I255" s="308">
        <f>IF(I$117=0,0,I$117/NFM_fec!I$117)</f>
        <v>9.5174488541907284E-2</v>
      </c>
      <c r="J255" s="308">
        <f>IF(J$117=0,0,J$117/NFM_fec!J$117)</f>
        <v>9.517448854190734E-2</v>
      </c>
      <c r="K255" s="308">
        <f>IF(K$117=0,0,K$117/NFM_fec!K$117)</f>
        <v>9.6037796128834896E-2</v>
      </c>
      <c r="L255" s="308">
        <f>IF(L$117=0,0,L$117/NFM_fec!L$117)</f>
        <v>9.6894690954682589E-2</v>
      </c>
      <c r="M255" s="308">
        <f>IF(M$117=0,0,M$117/NFM_fec!M$117)</f>
        <v>9.7805424520442788E-2</v>
      </c>
      <c r="N255" s="308">
        <f>IF(N$117=0,0,N$117/NFM_fec!N$117)</f>
        <v>9.7805424520442774E-2</v>
      </c>
      <c r="O255" s="308">
        <f>IF(O$117=0,0,O$117/NFM_fec!O$117)</f>
        <v>9.7805424520442816E-2</v>
      </c>
      <c r="P255" s="308">
        <f>IF(P$117=0,0,P$117/NFM_fec!P$117)</f>
        <v>9.7805424520442816E-2</v>
      </c>
      <c r="Q255" s="308">
        <f>IF(Q$117=0,0,Q$117/NFM_fec!Q$117)</f>
        <v>9.9213088701425797E-2</v>
      </c>
      <c r="R255" s="308">
        <f>IF(R$117=0,0,R$117/NFM_fec!R$117)</f>
        <v>9.9213088701425714E-2</v>
      </c>
      <c r="S255" s="308">
        <f>IF(S$117=0,0,S$117/NFM_fec!S$117)</f>
        <v>0.10331809004680557</v>
      </c>
      <c r="T255" s="308">
        <f>IF(T$117=0,0,T$117/NFM_fec!T$117)</f>
        <v>0.10447082321200492</v>
      </c>
      <c r="U255" s="308">
        <f>IF(U$117=0,0,U$117/NFM_fec!U$117)</f>
        <v>0.10566607861301117</v>
      </c>
      <c r="V255" s="308">
        <f>IF(V$117=0,0,V$117/NFM_fec!V$117)</f>
        <v>0.10683371423375099</v>
      </c>
      <c r="W255" s="308">
        <f>IF(W$117=0,0,W$117/NFM_fec!W$117)</f>
        <v>0.10683371423375097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0.51389162678187883</v>
      </c>
      <c r="C256" s="308">
        <f>IF(C$118=0,0,C$118/NFM_fec!C$118)</f>
        <v>0.51389162678187894</v>
      </c>
      <c r="D256" s="308">
        <f>IF(D$118=0,0,D$118/NFM_fec!D$118)</f>
        <v>0.51389162678187883</v>
      </c>
      <c r="E256" s="308">
        <f>IF(E$118=0,0,E$118/NFM_fec!E$118)</f>
        <v>0.51389162678187894</v>
      </c>
      <c r="F256" s="308">
        <f>IF(F$118=0,0,F$118/NFM_fec!F$118)</f>
        <v>0.51638442350850211</v>
      </c>
      <c r="G256" s="308">
        <f>IF(G$118=0,0,G$118/NFM_fec!G$118)</f>
        <v>0.51638442350850189</v>
      </c>
      <c r="H256" s="308">
        <f>IF(H$118=0,0,H$118/NFM_fec!H$118)</f>
        <v>0.52306970349824522</v>
      </c>
      <c r="I256" s="308">
        <f>IF(I$118=0,0,I$118/NFM_fec!I$118)</f>
        <v>0.52306970349824522</v>
      </c>
      <c r="J256" s="308">
        <f>IF(J$118=0,0,J$118/NFM_fec!J$118)</f>
        <v>0.52306970349824555</v>
      </c>
      <c r="K256" s="308">
        <f>IF(K$118=0,0,K$118/NFM_fec!K$118)</f>
        <v>0.52781435776894514</v>
      </c>
      <c r="L256" s="308">
        <f>IF(L$118=0,0,L$118/NFM_fec!L$118)</f>
        <v>0.53252376813039881</v>
      </c>
      <c r="M256" s="308">
        <f>IF(M$118=0,0,M$118/NFM_fec!M$118)</f>
        <v>0.53752907095373192</v>
      </c>
      <c r="N256" s="308">
        <f>IF(N$118=0,0,N$118/NFM_fec!N$118)</f>
        <v>0.53752907095373215</v>
      </c>
      <c r="O256" s="308">
        <f>IF(O$118=0,0,O$118/NFM_fec!O$118)</f>
        <v>0.53752907095373215</v>
      </c>
      <c r="P256" s="308">
        <f>IF(P$118=0,0,P$118/NFM_fec!P$118)</f>
        <v>0.53752907095373215</v>
      </c>
      <c r="Q256" s="308">
        <f>IF(Q$118=0,0,Q$118/NFM_fec!Q$118)</f>
        <v>0.54526545595618614</v>
      </c>
      <c r="R256" s="308">
        <f>IF(R$118=0,0,R$118/NFM_fec!R$118)</f>
        <v>0.54526545595618603</v>
      </c>
      <c r="S256" s="308">
        <f>IF(S$118=0,0,S$118/NFM_fec!S$118)</f>
        <v>0.5673549122763003</v>
      </c>
      <c r="T256" s="308">
        <f>IF(T$118=0,0,T$118/NFM_fec!T$118)</f>
        <v>0.57416145186490231</v>
      </c>
      <c r="U256" s="308">
        <f>IF(U$118=0,0,U$118/NFM_fec!U$118)</f>
        <v>0.58073045893588582</v>
      </c>
      <c r="V256" s="308">
        <f>IF(V$118=0,0,V$118/NFM_fec!V$118)</f>
        <v>0.58714767038919935</v>
      </c>
      <c r="W256" s="308">
        <f>IF(W$118=0,0,W$118/NFM_fec!W$118)</f>
        <v>0.58714767038919935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0.35700336140950956</v>
      </c>
      <c r="C257" s="308">
        <f>IF(C$119=0,0,C$119/NFM_fec!C$119)</f>
        <v>0.35700336140950967</v>
      </c>
      <c r="D257" s="308">
        <f>IF(D$119=0,0,D$119/NFM_fec!D$119)</f>
        <v>0.35700336140950967</v>
      </c>
      <c r="E257" s="308">
        <f>IF(E$119=0,0,E$119/NFM_fec!E$119)</f>
        <v>0.35700336140950967</v>
      </c>
      <c r="F257" s="308">
        <f>IF(F$119=0,0,F$119/NFM_fec!F$119)</f>
        <v>0.35873512111201367</v>
      </c>
      <c r="G257" s="308">
        <f>IF(G$119=0,0,G$119/NFM_fec!G$119)</f>
        <v>0.35873512111201356</v>
      </c>
      <c r="H257" s="308">
        <f>IF(H$119=0,0,H$119/NFM_fec!H$119)</f>
        <v>0.36337942217457037</v>
      </c>
      <c r="I257" s="308">
        <f>IF(I$119=0,0,I$119/NFM_fec!I$119)</f>
        <v>0.36337942217457025</v>
      </c>
      <c r="J257" s="308">
        <f>IF(J$119=0,0,J$119/NFM_fec!J$119)</f>
        <v>0.36337942217457031</v>
      </c>
      <c r="K257" s="308">
        <f>IF(K$119=0,0,K$119/NFM_fec!K$119)</f>
        <v>0.36667555979403899</v>
      </c>
      <c r="L257" s="308">
        <f>IF(L$119=0,0,L$119/NFM_fec!L$119)</f>
        <v>0.36994721327441282</v>
      </c>
      <c r="M257" s="308">
        <f>IF(M$119=0,0,M$119/NFM_fec!M$119)</f>
        <v>0.37342442488806071</v>
      </c>
      <c r="N257" s="308">
        <f>IF(N$119=0,0,N$119/NFM_fec!N$119)</f>
        <v>0.37342442488806082</v>
      </c>
      <c r="O257" s="308">
        <f>IF(O$119=0,0,O$119/NFM_fec!O$119)</f>
        <v>0.37342442488806082</v>
      </c>
      <c r="P257" s="308">
        <f>IF(P$119=0,0,P$119/NFM_fec!P$119)</f>
        <v>0.37342442488806088</v>
      </c>
      <c r="Q257" s="308">
        <f>IF(Q$119=0,0,Q$119/NFM_fec!Q$119)</f>
        <v>0.37879893442877854</v>
      </c>
      <c r="R257" s="308">
        <f>IF(R$119=0,0,R$119/NFM_fec!R$119)</f>
        <v>0.37879893442877854</v>
      </c>
      <c r="S257" s="308">
        <f>IF(S$119=0,0,S$119/NFM_fec!S$119)</f>
        <v>0.39447196866056355</v>
      </c>
      <c r="T257" s="308">
        <f>IF(T$119=0,0,T$119/NFM_fec!T$119)</f>
        <v>0.39887314294485871</v>
      </c>
      <c r="U257" s="308">
        <f>IF(U$119=0,0,U$119/NFM_fec!U$119)</f>
        <v>0.40343666856630161</v>
      </c>
      <c r="V257" s="308">
        <f>IF(V$119=0,0,V$119/NFM_fec!V$119)</f>
        <v>0.40789474093080974</v>
      </c>
      <c r="W257" s="308">
        <f>IF(W$119=0,0,W$119/NFM_fec!W$119)</f>
        <v>0.40789474093080957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0.62176531871568208</v>
      </c>
      <c r="C258" s="309">
        <f>IF(C$120=0,0,C$120/NFM_fec!C$120)</f>
        <v>0.6226468467182128</v>
      </c>
      <c r="D258" s="309">
        <f>IF(D$120=0,0,D$120/NFM_fec!D$120)</f>
        <v>0.62296102723854541</v>
      </c>
      <c r="E258" s="309">
        <f>IF(E$120=0,0,E$120/NFM_fec!E$120)</f>
        <v>0.61974965145111327</v>
      </c>
      <c r="F258" s="309">
        <f>IF(F$120=0,0,F$120/NFM_fec!F$120)</f>
        <v>0.62447141768320658</v>
      </c>
      <c r="G258" s="309">
        <f>IF(G$120=0,0,G$120/NFM_fec!G$120)</f>
        <v>0.61695185439749711</v>
      </c>
      <c r="H258" s="309">
        <f>IF(H$120=0,0,H$120/NFM_fec!H$120)</f>
        <v>0.62416007697266906</v>
      </c>
      <c r="I258" s="309">
        <f>IF(I$120=0,0,I$120/NFM_fec!I$120)</f>
        <v>0.62540277246724496</v>
      </c>
      <c r="J258" s="309">
        <f>IF(J$120=0,0,J$120/NFM_fec!J$120)</f>
        <v>0.62582598018678948</v>
      </c>
      <c r="K258" s="309">
        <f>IF(K$120=0,0,K$120/NFM_fec!K$120)</f>
        <v>0.6291684379587752</v>
      </c>
      <c r="L258" s="309">
        <f>IF(L$120=0,0,L$120/NFM_fec!L$120)</f>
        <v>0.63305784203839333</v>
      </c>
      <c r="M258" s="309">
        <f>IF(M$120=0,0,M$120/NFM_fec!M$120)</f>
        <v>0.63599516592356864</v>
      </c>
      <c r="N258" s="309">
        <f>IF(N$120=0,0,N$120/NFM_fec!N$120)</f>
        <v>0.6339326720440922</v>
      </c>
      <c r="O258" s="309">
        <f>IF(O$120=0,0,O$120/NFM_fec!O$120)</f>
        <v>0.63789409325550228</v>
      </c>
      <c r="P258" s="309">
        <f>IF(P$120=0,0,P$120/NFM_fec!P$120)</f>
        <v>0.63206024194585109</v>
      </c>
      <c r="Q258" s="309">
        <f>IF(Q$120=0,0,Q$120/NFM_fec!Q$120)</f>
        <v>0.63476253402035687</v>
      </c>
      <c r="R258" s="309">
        <f>IF(R$120=0,0,R$120/NFM_fec!R$120)</f>
        <v>0.63139891071810417</v>
      </c>
      <c r="S258" s="309">
        <f>IF(S$120=0,0,S$120/NFM_fec!S$120)</f>
        <v>0.66082491631043316</v>
      </c>
      <c r="T258" s="309">
        <f>IF(T$120=0,0,T$120/NFM_fec!T$120)</f>
        <v>0.66473229196897798</v>
      </c>
      <c r="U258" s="309">
        <f>IF(U$120=0,0,U$120/NFM_fec!U$120)</f>
        <v>0.6678950137709353</v>
      </c>
      <c r="V258" s="309">
        <f>IF(V$120=0,0,V$120/NFM_fec!V$120)</f>
        <v>0.6762802408474291</v>
      </c>
      <c r="W258" s="309">
        <f>IF(W$120=0,0,W$120/NFM_fec!W$120)</f>
        <v>0.67450838258865653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0.2394793995658509</v>
      </c>
      <c r="C259" s="310">
        <f>IF(C$126=0,0,C$126/NFM_fec!C$126)</f>
        <v>0.24293523402052122</v>
      </c>
      <c r="D259" s="310">
        <f>IF(D$126=0,0,D$126/NFM_fec!D$126)</f>
        <v>0.24436493280859181</v>
      </c>
      <c r="E259" s="310">
        <f>IF(E$126=0,0,E$126/NFM_fec!E$126)</f>
        <v>0.2493668886162258</v>
      </c>
      <c r="F259" s="310">
        <f>IF(F$126=0,0,F$126/NFM_fec!F$126)</f>
        <v>0.24462499852882624</v>
      </c>
      <c r="G259" s="310">
        <f>IF(G$126=0,0,G$126/NFM_fec!G$126)</f>
        <v>0.25065781305619883</v>
      </c>
      <c r="H259" s="310">
        <f>IF(H$126=0,0,H$126/NFM_fec!H$126)</f>
        <v>0.2540907735188222</v>
      </c>
      <c r="I259" s="310">
        <f>IF(I$126=0,0,I$126/NFM_fec!I$126)</f>
        <v>0.255134352835934</v>
      </c>
      <c r="J259" s="310">
        <f>IF(J$126=0,0,J$126/NFM_fec!J$126)</f>
        <v>0.27959388982572175</v>
      </c>
      <c r="K259" s="310">
        <f>IF(K$126=0,0,K$126/NFM_fec!K$126)</f>
        <v>0.28083763616648089</v>
      </c>
      <c r="L259" s="310">
        <f>IF(L$126=0,0,L$126/NFM_fec!L$126)</f>
        <v>0.28298830463544256</v>
      </c>
      <c r="M259" s="310">
        <f>IF(M$126=0,0,M$126/NFM_fec!M$126)</f>
        <v>0.28781132117838121</v>
      </c>
      <c r="N259" s="310">
        <f>IF(N$126=0,0,N$126/NFM_fec!N$126)</f>
        <v>0.28871014460409389</v>
      </c>
      <c r="O259" s="310">
        <f>IF(O$126=0,0,O$126/NFM_fec!O$126)</f>
        <v>0.29215657064714479</v>
      </c>
      <c r="P259" s="310">
        <f>IF(P$126=0,0,P$126/NFM_fec!P$126)</f>
        <v>0.2929600535144003</v>
      </c>
      <c r="Q259" s="310">
        <f>IF(Q$126=0,0,Q$126/NFM_fec!Q$126)</f>
        <v>0.29492902331829907</v>
      </c>
      <c r="R259" s="310">
        <f>IF(R$126=0,0,R$126/NFM_fec!R$126)</f>
        <v>0.29284403669218417</v>
      </c>
      <c r="S259" s="310">
        <f>IF(S$126=0,0,S$126/NFM_fec!S$126)</f>
        <v>0.30914199943469223</v>
      </c>
      <c r="T259" s="310">
        <f>IF(T$126=0,0,T$126/NFM_fec!T$126)</f>
        <v>0.30966002941491444</v>
      </c>
      <c r="U259" s="310">
        <f>IF(U$126=0,0,U$126/NFM_fec!U$126)</f>
        <v>0.312003719980393</v>
      </c>
      <c r="V259" s="310">
        <f>IF(V$126=0,0,V$126/NFM_fec!V$126)</f>
        <v>0.31767909658121807</v>
      </c>
      <c r="W259" s="310">
        <f>IF(W$126=0,0,W$126/NFM_fec!W$126)</f>
        <v>0.3159360946969475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0.3550200254291212</v>
      </c>
      <c r="C260" s="310">
        <f>IF(C$134=0,0,C$134/NFM_fec!C$134)</f>
        <v>0.35510643896996369</v>
      </c>
      <c r="D260" s="310">
        <f>IF(D$134=0,0,D$134/NFM_fec!D$134)</f>
        <v>0.35102524622022035</v>
      </c>
      <c r="E260" s="310">
        <f>IF(E$134=0,0,E$134/NFM_fec!E$134)</f>
        <v>0.35971303171171376</v>
      </c>
      <c r="F260" s="310">
        <f>IF(F$134=0,0,F$134/NFM_fec!F$134)</f>
        <v>0.36545674221972985</v>
      </c>
      <c r="G260" s="310">
        <f>IF(G$134=0,0,G$134/NFM_fec!G$134)</f>
        <v>0.35957908514387771</v>
      </c>
      <c r="H260" s="310">
        <f>IF(H$134=0,0,H$134/NFM_fec!H$134)</f>
        <v>0.36614837680327234</v>
      </c>
      <c r="I260" s="310">
        <f>IF(I$134=0,0,I$134/NFM_fec!I$134)</f>
        <v>0.37786888181642359</v>
      </c>
      <c r="J260" s="310">
        <f>IF(J$134=0,0,J$134/NFM_fec!J$134)</f>
        <v>0.37405031537561612</v>
      </c>
      <c r="K260" s="310">
        <f>IF(K$134=0,0,K$134/NFM_fec!K$134)</f>
        <v>0.37524737828502719</v>
      </c>
      <c r="L260" s="310">
        <f>IF(L$134=0,0,L$134/NFM_fec!L$134)</f>
        <v>0.37731773951392339</v>
      </c>
      <c r="M260" s="310">
        <f>IF(M$134=0,0,M$134/NFM_fec!M$134)</f>
        <v>0.38374842823784155</v>
      </c>
      <c r="N260" s="310">
        <f>IF(N$134=0,0,N$134/NFM_fec!N$134)</f>
        <v>0.38494685947212526</v>
      </c>
      <c r="O260" s="310">
        <f>IF(O$134=0,0,O$134/NFM_fec!O$134)</f>
        <v>0.38954209419619307</v>
      </c>
      <c r="P260" s="310">
        <f>IF(P$134=0,0,P$134/NFM_fec!P$134)</f>
        <v>0.39147444019893129</v>
      </c>
      <c r="Q260" s="310">
        <f>IF(Q$134=0,0,Q$134/NFM_fec!Q$134)</f>
        <v>0.3941707165264246</v>
      </c>
      <c r="R260" s="310">
        <f>IF(R$134=0,0,R$134/NFM_fec!R$134)</f>
        <v>0.39144134155749816</v>
      </c>
      <c r="S260" s="310">
        <f>IF(S$134=0,0,S$134/NFM_fec!S$134)</f>
        <v>0.41352390983235415</v>
      </c>
      <c r="T260" s="310">
        <f>IF(T$134=0,0,T$134/NFM_fec!T$134)</f>
        <v>0.41436052382231442</v>
      </c>
      <c r="U260" s="310">
        <f>IF(U$134=0,0,U$134/NFM_fec!U$134)</f>
        <v>0.41709864228475296</v>
      </c>
      <c r="V260" s="310">
        <f>IF(V$134=0,0,V$134/NFM_fec!V$134)</f>
        <v>0.42452521936787474</v>
      </c>
      <c r="W260" s="310">
        <f>IF(W$134=0,0,W$134/NFM_fec!W$134)</f>
        <v>0.42219353643005753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0.35865155738162624</v>
      </c>
      <c r="C261" s="311">
        <f>IF(C$141=0,0,C$141/NFM_fec!C$141)</f>
        <v>0.35999328753689563</v>
      </c>
      <c r="D261" s="311">
        <f>IF(D$141=0,0,D$141/NFM_fec!D$141)</f>
        <v>0.36132751747780567</v>
      </c>
      <c r="E261" s="311">
        <f>IF(E$141=0,0,E$141/NFM_fec!E$141)</f>
        <v>0.36193600232382006</v>
      </c>
      <c r="F261" s="311">
        <f>IF(F$141=0,0,F$141/NFM_fec!F$141)</f>
        <v>0.36042550139741569</v>
      </c>
      <c r="G261" s="311">
        <f>IF(G$141=0,0,G$141/NFM_fec!G$141)</f>
        <v>0.36617497490888012</v>
      </c>
      <c r="H261" s="311">
        <f>IF(H$141=0,0,H$141/NFM_fec!H$141)</f>
        <v>0.37088033850461422</v>
      </c>
      <c r="I261" s="311">
        <f>IF(I$141=0,0,I$141/NFM_fec!I$141)</f>
        <v>0.36889995192858127</v>
      </c>
      <c r="J261" s="311">
        <f>IF(J$141=0,0,J$141/NFM_fec!J$141)</f>
        <v>0.38749192023073398</v>
      </c>
      <c r="K261" s="311">
        <f>IF(K$141=0,0,K$141/NFM_fec!K$141)</f>
        <v>0.44328515198418567</v>
      </c>
      <c r="L261" s="311">
        <f>IF(L$141=0,0,L$141/NFM_fec!L$141)</f>
        <v>0.44340749598236012</v>
      </c>
      <c r="M261" s="311">
        <f>IF(M$141=0,0,M$141/NFM_fec!M$141)</f>
        <v>0.44942065604516862</v>
      </c>
      <c r="N261" s="311">
        <f>IF(N$141=0,0,N$141/NFM_fec!N$141)</f>
        <v>0.45194006534752468</v>
      </c>
      <c r="O261" s="311">
        <f>IF(O$141=0,0,O$141/NFM_fec!O$141)</f>
        <v>0.45192947165558961</v>
      </c>
      <c r="P261" s="311">
        <f>IF(P$141=0,0,P$141/NFM_fec!P$141)</f>
        <v>0.45151828318835863</v>
      </c>
      <c r="Q261" s="311">
        <f>IF(Q$141=0,0,Q$141/NFM_fec!Q$141)</f>
        <v>0.45801820504346019</v>
      </c>
      <c r="R261" s="311">
        <f>IF(R$141=0,0,R$141/NFM_fec!R$141)</f>
        <v>0.45952324408850886</v>
      </c>
      <c r="S261" s="311">
        <f>IF(S$141=0,0,S$141/NFM_fec!S$141)</f>
        <v>0.47573385480999025</v>
      </c>
      <c r="T261" s="311">
        <f>IF(T$141=0,0,T$141/NFM_fec!T$141)</f>
        <v>0.48017438317793459</v>
      </c>
      <c r="U261" s="311">
        <f>IF(U$141=0,0,U$141/NFM_fec!U$141)</f>
        <v>0.48492626180113579</v>
      </c>
      <c r="V261" s="311">
        <f>IF(V$141=0,0,V$141/NFM_fec!V$141)</f>
        <v>0.4887335009626898</v>
      </c>
      <c r="W261" s="311">
        <f>IF(W$141=0,0,W$141/NFM_fec!W$141)</f>
        <v>0.48718291202614994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BG: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2.547507187870182</v>
      </c>
      <c r="C72" s="225">
        <v>0.63489822893258907</v>
      </c>
      <c r="D72" s="225">
        <v>0.6224016623125519</v>
      </c>
      <c r="E72" s="225">
        <v>0.68026107959476512</v>
      </c>
      <c r="F72" s="225">
        <v>1.043810532332595</v>
      </c>
      <c r="G72" s="225">
        <v>1.461695550535326</v>
      </c>
      <c r="H72" s="225">
        <v>3.768802122422823</v>
      </c>
      <c r="I72" s="225">
        <v>3.470980348950429</v>
      </c>
      <c r="J72" s="225">
        <v>2.863875434828508</v>
      </c>
      <c r="K72" s="225">
        <v>1.3321986339849079</v>
      </c>
      <c r="L72" s="225">
        <v>2.6152338927373062</v>
      </c>
      <c r="M72" s="225">
        <v>2.616940872295757</v>
      </c>
      <c r="N72" s="225">
        <v>2.3899532569148469</v>
      </c>
      <c r="O72" s="225">
        <v>2.190769275103821</v>
      </c>
      <c r="P72" s="225">
        <v>1.955830139344549</v>
      </c>
      <c r="Q72" s="225">
        <v>2.0847219074203331</v>
      </c>
      <c r="R72" s="225">
        <v>1.7196737855539299</v>
      </c>
      <c r="S72" s="225">
        <v>1.962280425642251</v>
      </c>
      <c r="T72" s="225">
        <v>2.1719506689843242</v>
      </c>
      <c r="U72" s="225">
        <v>2.0837707553512148</v>
      </c>
      <c r="V72" s="225">
        <v>1.4045887462712301</v>
      </c>
      <c r="W72" s="225">
        <v>1.5745430445287161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1.6874251747757941E-3</v>
      </c>
      <c r="C77" s="262">
        <v>4.0184274773451809E-4</v>
      </c>
      <c r="D77" s="262">
        <v>3.6646276497953129E-4</v>
      </c>
      <c r="E77" s="262">
        <v>5.4918684922721872E-4</v>
      </c>
      <c r="F77" s="262">
        <v>8.1389101739406543E-4</v>
      </c>
      <c r="G77" s="262">
        <v>1.5439859558995419E-3</v>
      </c>
      <c r="H77" s="262">
        <v>4.2204000982028539E-3</v>
      </c>
      <c r="I77" s="262">
        <v>4.4663333527733074E-3</v>
      </c>
      <c r="J77" s="262">
        <v>3.7312632427923711E-3</v>
      </c>
      <c r="K77" s="262">
        <v>2.0681354116269929E-3</v>
      </c>
      <c r="L77" s="262">
        <v>4.1264874000375134E-3</v>
      </c>
      <c r="M77" s="262">
        <v>4.8675404660790296E-3</v>
      </c>
      <c r="N77" s="262">
        <v>4.9109666837301811E-3</v>
      </c>
      <c r="O77" s="262">
        <v>4.4595543056751624E-3</v>
      </c>
      <c r="P77" s="262">
        <v>4.9118498723262566E-3</v>
      </c>
      <c r="Q77" s="262">
        <v>5.6862922927544829E-3</v>
      </c>
      <c r="R77" s="262">
        <v>4.786481865087967E-3</v>
      </c>
      <c r="S77" s="262">
        <v>5.6327343628724599E-3</v>
      </c>
      <c r="T77" s="262">
        <v>5.9952478203677906E-3</v>
      </c>
      <c r="U77" s="262">
        <v>5.9292920309383856E-3</v>
      </c>
      <c r="V77" s="262">
        <v>4.0706042342847602E-3</v>
      </c>
      <c r="W77" s="262">
        <v>4.4337187997210816E-3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1.4586094430512459E-4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1.5448678061983411E-4</v>
      </c>
      <c r="L78" s="228">
        <v>2.69913941672491E-4</v>
      </c>
      <c r="M78" s="228">
        <v>2.6882336765217662E-4</v>
      </c>
      <c r="N78" s="228">
        <v>2.7738899198385437E-4</v>
      </c>
      <c r="O78" s="228">
        <v>0</v>
      </c>
      <c r="P78" s="228">
        <v>2.190421980340077E-4</v>
      </c>
      <c r="Q78" s="228">
        <v>0</v>
      </c>
      <c r="R78" s="228">
        <v>0</v>
      </c>
      <c r="S78" s="228">
        <v>5.517432014119512E-5</v>
      </c>
      <c r="T78" s="228">
        <v>1.155330374650841E-4</v>
      </c>
      <c r="U78" s="228">
        <v>1.650979165878E-4</v>
      </c>
      <c r="V78" s="228">
        <v>7.1554447874084119E-5</v>
      </c>
      <c r="W78" s="228">
        <v>8.3380380177323086E-5</v>
      </c>
      <c r="DA78" s="69" t="s">
        <v>860</v>
      </c>
    </row>
    <row r="79" spans="1:105" ht="12" customHeight="1" x14ac:dyDescent="0.25">
      <c r="A79" s="37" t="s">
        <v>162</v>
      </c>
      <c r="B79" s="228">
        <v>1.6874251747757941E-3</v>
      </c>
      <c r="C79" s="228">
        <v>4.0184274773451809E-4</v>
      </c>
      <c r="D79" s="228">
        <v>3.6646276497953129E-4</v>
      </c>
      <c r="E79" s="228">
        <v>4.0332590492209408E-4</v>
      </c>
      <c r="F79" s="228">
        <v>8.1389101739406543E-4</v>
      </c>
      <c r="G79" s="228">
        <v>1.5439859558995419E-3</v>
      </c>
      <c r="H79" s="228">
        <v>4.2204000982028539E-3</v>
      </c>
      <c r="I79" s="228">
        <v>4.4663333527733074E-3</v>
      </c>
      <c r="J79" s="228">
        <v>3.7312632427923711E-3</v>
      </c>
      <c r="K79" s="228">
        <v>1.9136486310071591E-3</v>
      </c>
      <c r="L79" s="228">
        <v>3.856573458365022E-3</v>
      </c>
      <c r="M79" s="228">
        <v>4.5987170984268539E-3</v>
      </c>
      <c r="N79" s="228">
        <v>4.6335776917463267E-3</v>
      </c>
      <c r="O79" s="228">
        <v>4.4595543056751624E-3</v>
      </c>
      <c r="P79" s="228">
        <v>4.692807674292249E-3</v>
      </c>
      <c r="Q79" s="228">
        <v>5.6862922927544829E-3</v>
      </c>
      <c r="R79" s="228">
        <v>4.786481865087967E-3</v>
      </c>
      <c r="S79" s="228">
        <v>5.5775600427312643E-3</v>
      </c>
      <c r="T79" s="228">
        <v>5.8797147829027074E-3</v>
      </c>
      <c r="U79" s="228">
        <v>5.7641941143505857E-3</v>
      </c>
      <c r="V79" s="228">
        <v>3.9990497864106763E-3</v>
      </c>
      <c r="W79" s="228">
        <v>4.3503384195437596E-3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0.68373871433790179</v>
      </c>
      <c r="C83" s="263">
        <v>0.17188734091177471</v>
      </c>
      <c r="D83" s="263">
        <v>0.1727472778773419</v>
      </c>
      <c r="E83" s="263">
        <v>0.18220340492276549</v>
      </c>
      <c r="F83" s="263">
        <v>0.26825824365472251</v>
      </c>
      <c r="G83" s="263">
        <v>0.39763092215710533</v>
      </c>
      <c r="H83" s="263">
        <v>1.014350068373542</v>
      </c>
      <c r="I83" s="263">
        <v>0.85664028343491849</v>
      </c>
      <c r="J83" s="263">
        <v>0.79830083070083568</v>
      </c>
      <c r="K83" s="263">
        <v>0.43158127901117721</v>
      </c>
      <c r="L83" s="263">
        <v>0.83258037193549495</v>
      </c>
      <c r="M83" s="263">
        <v>0.83519179568973501</v>
      </c>
      <c r="N83" s="263">
        <v>0.77238739277429058</v>
      </c>
      <c r="O83" s="263">
        <v>0.70405344420546823</v>
      </c>
      <c r="P83" s="263">
        <v>0.6227096126018199</v>
      </c>
      <c r="Q83" s="263">
        <v>0.6659931312619054</v>
      </c>
      <c r="R83" s="263">
        <v>0.55730818694670059</v>
      </c>
      <c r="S83" s="263">
        <v>0.61055734067482237</v>
      </c>
      <c r="T83" s="263">
        <v>0.66491076692320017</v>
      </c>
      <c r="U83" s="263">
        <v>0.63341983743489039</v>
      </c>
      <c r="V83" s="263">
        <v>0.41607877319668851</v>
      </c>
      <c r="W83" s="263">
        <v>0.46219945642929672</v>
      </c>
      <c r="DA83" s="70" t="s">
        <v>865</v>
      </c>
    </row>
    <row r="84" spans="1:105" ht="12" customHeight="1" x14ac:dyDescent="0.25">
      <c r="A84" s="60" t="s">
        <v>562</v>
      </c>
      <c r="B84" s="264">
        <v>0.68373871433790179</v>
      </c>
      <c r="C84" s="264">
        <v>0.17188734091177471</v>
      </c>
      <c r="D84" s="264">
        <v>0.1727472778773419</v>
      </c>
      <c r="E84" s="264">
        <v>0.18220340492276549</v>
      </c>
      <c r="F84" s="264">
        <v>0.26825824365472251</v>
      </c>
      <c r="G84" s="264">
        <v>0.39763092215710533</v>
      </c>
      <c r="H84" s="264">
        <v>1.014350068373542</v>
      </c>
      <c r="I84" s="264">
        <v>0.85664028343491849</v>
      </c>
      <c r="J84" s="264">
        <v>0.79830083070083568</v>
      </c>
      <c r="K84" s="264">
        <v>0.43158127901117721</v>
      </c>
      <c r="L84" s="264">
        <v>0.83258037193549495</v>
      </c>
      <c r="M84" s="264">
        <v>0.83519179568973501</v>
      </c>
      <c r="N84" s="264">
        <v>0.77238739277429058</v>
      </c>
      <c r="O84" s="264">
        <v>0.70405344420546823</v>
      </c>
      <c r="P84" s="264">
        <v>0.6227096126018199</v>
      </c>
      <c r="Q84" s="264">
        <v>0.6659931312619054</v>
      </c>
      <c r="R84" s="264">
        <v>0.55730818694670059</v>
      </c>
      <c r="S84" s="264">
        <v>0.61055734067482237</v>
      </c>
      <c r="T84" s="264">
        <v>0.66491076692320017</v>
      </c>
      <c r="U84" s="264">
        <v>0.63341983743489039</v>
      </c>
      <c r="V84" s="264">
        <v>0.41607877319668851</v>
      </c>
      <c r="W84" s="264">
        <v>0.46219945642929672</v>
      </c>
      <c r="DA84" s="72" t="s">
        <v>866</v>
      </c>
    </row>
    <row r="85" spans="1:105" ht="12" customHeight="1" x14ac:dyDescent="0.25">
      <c r="A85" s="59" t="s">
        <v>33</v>
      </c>
      <c r="B85" s="232">
        <v>2.6516656867338579E-2</v>
      </c>
      <c r="C85" s="232">
        <v>6.4240720907008317E-3</v>
      </c>
      <c r="D85" s="232">
        <v>7.2554053684688782E-3</v>
      </c>
      <c r="E85" s="232">
        <v>8.0939174265971369E-3</v>
      </c>
      <c r="F85" s="232">
        <v>0</v>
      </c>
      <c r="G85" s="232">
        <v>1.6284965581582569E-2</v>
      </c>
      <c r="H85" s="232">
        <v>4.3068900249779787E-2</v>
      </c>
      <c r="I85" s="232">
        <v>0</v>
      </c>
      <c r="J85" s="232">
        <v>0</v>
      </c>
      <c r="K85" s="232">
        <v>1.8973324139239259E-2</v>
      </c>
      <c r="L85" s="232">
        <v>4.9269416155855179E-2</v>
      </c>
      <c r="M85" s="232">
        <v>5.1565278267196493E-2</v>
      </c>
      <c r="N85" s="232">
        <v>5.4506806960026813E-2</v>
      </c>
      <c r="O85" s="232">
        <v>5.1024717496185937E-2</v>
      </c>
      <c r="P85" s="232">
        <v>4.6648248431461897E-2</v>
      </c>
      <c r="Q85" s="232">
        <v>4.9895791381980741E-2</v>
      </c>
      <c r="R85" s="232">
        <v>4.2045214728867762E-2</v>
      </c>
      <c r="S85" s="232">
        <v>4.2631383755003603E-2</v>
      </c>
      <c r="T85" s="232">
        <v>5.295201915728965E-2</v>
      </c>
      <c r="U85" s="232">
        <v>3.5728825609914028E-2</v>
      </c>
      <c r="V85" s="232">
        <v>2.2269672790058599E-2</v>
      </c>
      <c r="W85" s="232">
        <v>2.0562816669902052E-2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8.5966321219483732E-3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1.0203803241022911E-2</v>
      </c>
      <c r="L86" s="232">
        <v>1.7665246370089292E-2</v>
      </c>
      <c r="M86" s="232">
        <v>1.8491740779635991E-2</v>
      </c>
      <c r="N86" s="232">
        <v>1.9547813693205639E-2</v>
      </c>
      <c r="O86" s="232">
        <v>0</v>
      </c>
      <c r="P86" s="232">
        <v>1.6734293253606269E-2</v>
      </c>
      <c r="Q86" s="232">
        <v>0</v>
      </c>
      <c r="R86" s="232">
        <v>0</v>
      </c>
      <c r="S86" s="232">
        <v>4.3817782373722983E-3</v>
      </c>
      <c r="T86" s="232">
        <v>8.9931036005119827E-3</v>
      </c>
      <c r="U86" s="232">
        <v>1.2955217992192991E-2</v>
      </c>
      <c r="V86" s="232">
        <v>5.7456789039794067E-3</v>
      </c>
      <c r="W86" s="232">
        <v>6.6170256685680658E-3</v>
      </c>
      <c r="DA86" s="71" t="s">
        <v>868</v>
      </c>
    </row>
    <row r="87" spans="1:105" ht="12" customHeight="1" x14ac:dyDescent="0.25">
      <c r="A87" s="59" t="s">
        <v>70</v>
      </c>
      <c r="B87" s="232">
        <v>0.56425632884266541</v>
      </c>
      <c r="C87" s="232">
        <v>0.14342145510129489</v>
      </c>
      <c r="D87" s="232">
        <v>0.14657960227274941</v>
      </c>
      <c r="E87" s="232">
        <v>0.14174196559707661</v>
      </c>
      <c r="F87" s="232">
        <v>0.2177163567192871</v>
      </c>
      <c r="G87" s="232">
        <v>0.28941085928600208</v>
      </c>
      <c r="H87" s="232">
        <v>0.71269308891787586</v>
      </c>
      <c r="I87" s="232">
        <v>0.5425262083260024</v>
      </c>
      <c r="J87" s="232">
        <v>0.54851917741429845</v>
      </c>
      <c r="K87" s="232">
        <v>0.27600826180198967</v>
      </c>
      <c r="L87" s="232">
        <v>0.51324185111226417</v>
      </c>
      <c r="M87" s="232">
        <v>0.44879961111883271</v>
      </c>
      <c r="N87" s="232">
        <v>0.37180102043379948</v>
      </c>
      <c r="O87" s="232">
        <v>0.32963190684849492</v>
      </c>
      <c r="P87" s="232">
        <v>0.20080793392293811</v>
      </c>
      <c r="Q87" s="232">
        <v>0.17898576648851669</v>
      </c>
      <c r="R87" s="232">
        <v>0.15084026438415479</v>
      </c>
      <c r="S87" s="232">
        <v>0.1205911681091516</v>
      </c>
      <c r="T87" s="232">
        <v>0.14528803657989661</v>
      </c>
      <c r="U87" s="232">
        <v>0.13242002362732261</v>
      </c>
      <c r="V87" s="232">
        <v>6.6947730215691892E-2</v>
      </c>
      <c r="W87" s="232">
        <v>8.9778912047255216E-2</v>
      </c>
      <c r="DA87" s="71" t="s">
        <v>869</v>
      </c>
    </row>
    <row r="88" spans="1:105" ht="12" customHeight="1" x14ac:dyDescent="0.25">
      <c r="A88" s="59" t="s">
        <v>162</v>
      </c>
      <c r="B88" s="232">
        <v>9.2965728627897731E-2</v>
      </c>
      <c r="C88" s="232">
        <v>2.20418137197789E-2</v>
      </c>
      <c r="D88" s="232">
        <v>1.891227023612356E-2</v>
      </c>
      <c r="E88" s="232">
        <v>2.3770889777143381E-2</v>
      </c>
      <c r="F88" s="232">
        <v>5.0541886935435459E-2</v>
      </c>
      <c r="G88" s="232">
        <v>9.193509728952054E-2</v>
      </c>
      <c r="H88" s="232">
        <v>0.25858807920588672</v>
      </c>
      <c r="I88" s="232">
        <v>0.31411407510891609</v>
      </c>
      <c r="J88" s="232">
        <v>0.2497816532865372</v>
      </c>
      <c r="K88" s="232">
        <v>0.1263958898289253</v>
      </c>
      <c r="L88" s="232">
        <v>0.25240385829728618</v>
      </c>
      <c r="M88" s="232">
        <v>0.31633516552406987</v>
      </c>
      <c r="N88" s="232">
        <v>0.32653175168725862</v>
      </c>
      <c r="O88" s="232">
        <v>0.32339681986078739</v>
      </c>
      <c r="P88" s="232">
        <v>0.35851913699381371</v>
      </c>
      <c r="Q88" s="232">
        <v>0.43711157339140788</v>
      </c>
      <c r="R88" s="232">
        <v>0.36442270783367797</v>
      </c>
      <c r="S88" s="232">
        <v>0.44295301057329489</v>
      </c>
      <c r="T88" s="232">
        <v>0.45767760758550191</v>
      </c>
      <c r="U88" s="232">
        <v>0.45231577020546082</v>
      </c>
      <c r="V88" s="232">
        <v>0.3211156912869586</v>
      </c>
      <c r="W88" s="232">
        <v>0.34524070204357132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1.311363139549605</v>
      </c>
      <c r="C90" s="296">
        <v>0.32966792474983769</v>
      </c>
      <c r="D90" s="296">
        <v>0.33131722383929008</v>
      </c>
      <c r="E90" s="296">
        <v>0.34945341561873999</v>
      </c>
      <c r="F90" s="296">
        <v>0.51450059098930767</v>
      </c>
      <c r="G90" s="296">
        <v>0.76262836011396706</v>
      </c>
      <c r="H90" s="296">
        <v>1.945452644951903</v>
      </c>
      <c r="I90" s="296">
        <v>1.6429762831810539</v>
      </c>
      <c r="J90" s="296">
        <v>1.531085284042508</v>
      </c>
      <c r="K90" s="296">
        <v>0.82774277534215424</v>
      </c>
      <c r="L90" s="296">
        <v>1.5968310519406039</v>
      </c>
      <c r="M90" s="296">
        <v>1.601839580463625</v>
      </c>
      <c r="N90" s="296">
        <v>1.4813851184627591</v>
      </c>
      <c r="O90" s="296">
        <v>1.3503253737768</v>
      </c>
      <c r="P90" s="296">
        <v>1.194313581321768</v>
      </c>
      <c r="Q90" s="296">
        <v>1.2773283495813179</v>
      </c>
      <c r="R90" s="296">
        <v>1.0688782109388459</v>
      </c>
      <c r="S90" s="296">
        <v>1.171006371809316</v>
      </c>
      <c r="T90" s="296">
        <v>1.2752524503122309</v>
      </c>
      <c r="U90" s="296">
        <v>1.2148550451409961</v>
      </c>
      <c r="V90" s="296">
        <v>0.7980100510288034</v>
      </c>
      <c r="W90" s="296">
        <v>0.88646630294756834</v>
      </c>
      <c r="DA90" s="70" t="s">
        <v>872</v>
      </c>
    </row>
    <row r="91" spans="1:105" ht="12" customHeight="1" x14ac:dyDescent="0.25">
      <c r="A91" s="60" t="s">
        <v>521</v>
      </c>
      <c r="B91" s="264">
        <v>1.311363139549605</v>
      </c>
      <c r="C91" s="264">
        <v>0.32966792474983769</v>
      </c>
      <c r="D91" s="264">
        <v>0.33131722383929008</v>
      </c>
      <c r="E91" s="264">
        <v>0.34945341561873999</v>
      </c>
      <c r="F91" s="264">
        <v>0.51450059098930767</v>
      </c>
      <c r="G91" s="264">
        <v>0.76262836011396706</v>
      </c>
      <c r="H91" s="264">
        <v>1.945452644951903</v>
      </c>
      <c r="I91" s="264">
        <v>1.6429762831810539</v>
      </c>
      <c r="J91" s="264">
        <v>1.531085284042508</v>
      </c>
      <c r="K91" s="264">
        <v>0.82774277534215424</v>
      </c>
      <c r="L91" s="264">
        <v>1.5968310519406039</v>
      </c>
      <c r="M91" s="264">
        <v>1.601839580463625</v>
      </c>
      <c r="N91" s="264">
        <v>1.4813851184627591</v>
      </c>
      <c r="O91" s="264">
        <v>1.3503253737768</v>
      </c>
      <c r="P91" s="264">
        <v>1.194313581321768</v>
      </c>
      <c r="Q91" s="264">
        <v>1.2773283495813179</v>
      </c>
      <c r="R91" s="264">
        <v>1.0688782109388459</v>
      </c>
      <c r="S91" s="264">
        <v>1.171006371809316</v>
      </c>
      <c r="T91" s="264">
        <v>1.2752524503122309</v>
      </c>
      <c r="U91" s="264">
        <v>1.2148550451409961</v>
      </c>
      <c r="V91" s="264">
        <v>0.7980100510288034</v>
      </c>
      <c r="W91" s="264">
        <v>0.88646630294756834</v>
      </c>
      <c r="DA91" s="72" t="s">
        <v>873</v>
      </c>
    </row>
    <row r="92" spans="1:105" ht="12" customHeight="1" x14ac:dyDescent="0.25">
      <c r="A92" s="59" t="s">
        <v>33</v>
      </c>
      <c r="B92" s="299">
        <v>5.0857097412693821E-2</v>
      </c>
      <c r="C92" s="299">
        <v>1.2320921967556129E-2</v>
      </c>
      <c r="D92" s="299">
        <v>1.391536117991175E-2</v>
      </c>
      <c r="E92" s="299">
        <v>1.5523568792028699E-2</v>
      </c>
      <c r="F92" s="299">
        <v>0</v>
      </c>
      <c r="G92" s="299">
        <v>3.12334275428604E-2</v>
      </c>
      <c r="H92" s="299">
        <v>8.260314512568058E-2</v>
      </c>
      <c r="I92" s="299">
        <v>0</v>
      </c>
      <c r="J92" s="299">
        <v>0</v>
      </c>
      <c r="K92" s="299">
        <v>3.6389511649956109E-2</v>
      </c>
      <c r="L92" s="299">
        <v>9.4495301931942541E-2</v>
      </c>
      <c r="M92" s="299">
        <v>9.8898605245280574E-2</v>
      </c>
      <c r="N92" s="299">
        <v>0.1045402520042191</v>
      </c>
      <c r="O92" s="299">
        <v>9.7861847409392647E-2</v>
      </c>
      <c r="P92" s="299">
        <v>8.9468085154149085E-2</v>
      </c>
      <c r="Q92" s="299">
        <v>9.5696645904198921E-2</v>
      </c>
      <c r="R92" s="299">
        <v>8.0639787734232332E-2</v>
      </c>
      <c r="S92" s="299">
        <v>8.1764019020688888E-2</v>
      </c>
      <c r="T92" s="299">
        <v>0.101558277499082</v>
      </c>
      <c r="U92" s="299">
        <v>6.8525394191855507E-2</v>
      </c>
      <c r="V92" s="299">
        <v>4.2711678327287603E-2</v>
      </c>
      <c r="W92" s="299">
        <v>3.9438047401393048E-2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1.6487740495881829E-2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1.9570182546196201E-2</v>
      </c>
      <c r="L93" s="299">
        <v>3.3880709772635749E-2</v>
      </c>
      <c r="M93" s="299">
        <v>3.5465868373422152E-2</v>
      </c>
      <c r="N93" s="299">
        <v>3.7491342523840912E-2</v>
      </c>
      <c r="O93" s="299">
        <v>0</v>
      </c>
      <c r="P93" s="299">
        <v>3.2095206661572583E-2</v>
      </c>
      <c r="Q93" s="299">
        <v>0</v>
      </c>
      <c r="R93" s="299">
        <v>0</v>
      </c>
      <c r="S93" s="299">
        <v>8.4039448778835176E-3</v>
      </c>
      <c r="T93" s="299">
        <v>1.724814512409498E-2</v>
      </c>
      <c r="U93" s="299">
        <v>2.4847204032088521E-2</v>
      </c>
      <c r="V93" s="299">
        <v>1.1019811176938499E-2</v>
      </c>
      <c r="W93" s="299">
        <v>1.269099346468399E-2</v>
      </c>
      <c r="DA93" s="71" t="s">
        <v>875</v>
      </c>
    </row>
    <row r="94" spans="1:105" ht="12" customHeight="1" x14ac:dyDescent="0.25">
      <c r="A94" s="59" t="s">
        <v>70</v>
      </c>
      <c r="B94" s="299">
        <v>1.082204262220807</v>
      </c>
      <c r="C94" s="299">
        <v>0.2750723422506971</v>
      </c>
      <c r="D94" s="299">
        <v>0.28112944813496538</v>
      </c>
      <c r="E94" s="299">
        <v>0.27185119858439888</v>
      </c>
      <c r="F94" s="299">
        <v>0.41756477890121368</v>
      </c>
      <c r="G94" s="299">
        <v>0.55506983163963663</v>
      </c>
      <c r="H94" s="299">
        <v>1.3668956094195579</v>
      </c>
      <c r="I94" s="299">
        <v>1.04052740750136</v>
      </c>
      <c r="J94" s="299">
        <v>1.052021503994728</v>
      </c>
      <c r="K94" s="299">
        <v>0.52936458496251426</v>
      </c>
      <c r="L94" s="299">
        <v>0.98436205396760934</v>
      </c>
      <c r="M94" s="299">
        <v>0.86076633474725206</v>
      </c>
      <c r="N94" s="299">
        <v>0.71308841114247667</v>
      </c>
      <c r="O94" s="299">
        <v>0.63221099404785208</v>
      </c>
      <c r="P94" s="299">
        <v>0.38513560392825102</v>
      </c>
      <c r="Q94" s="299">
        <v>0.34328220964401629</v>
      </c>
      <c r="R94" s="299">
        <v>0.28930110073530568</v>
      </c>
      <c r="S94" s="299">
        <v>0.2312854450061452</v>
      </c>
      <c r="T94" s="299">
        <v>0.27865231526769152</v>
      </c>
      <c r="U94" s="299">
        <v>0.25397236441600851</v>
      </c>
      <c r="V94" s="299">
        <v>0.12840107462158809</v>
      </c>
      <c r="W94" s="299">
        <v>0.17218968810570121</v>
      </c>
      <c r="DA94" s="71" t="s">
        <v>876</v>
      </c>
    </row>
    <row r="95" spans="1:105" ht="12" customHeight="1" x14ac:dyDescent="0.25">
      <c r="A95" s="59" t="s">
        <v>162</v>
      </c>
      <c r="B95" s="299">
        <v>0.1783017799161041</v>
      </c>
      <c r="C95" s="299">
        <v>4.2274660531584497E-2</v>
      </c>
      <c r="D95" s="299">
        <v>3.627241452441294E-2</v>
      </c>
      <c r="E95" s="299">
        <v>4.5590907746430619E-2</v>
      </c>
      <c r="F95" s="299">
        <v>9.6935812088093973E-2</v>
      </c>
      <c r="G95" s="299">
        <v>0.17632510093147</v>
      </c>
      <c r="H95" s="299">
        <v>0.49595389040666438</v>
      </c>
      <c r="I95" s="299">
        <v>0.60244887567969463</v>
      </c>
      <c r="J95" s="299">
        <v>0.47906378004777989</v>
      </c>
      <c r="K95" s="299">
        <v>0.24241849618348771</v>
      </c>
      <c r="L95" s="299">
        <v>0.48409298626841663</v>
      </c>
      <c r="M95" s="299">
        <v>0.60670877209767038</v>
      </c>
      <c r="N95" s="299">
        <v>0.62626511279222263</v>
      </c>
      <c r="O95" s="299">
        <v>0.62025253231955468</v>
      </c>
      <c r="P95" s="299">
        <v>0.68761468557779559</v>
      </c>
      <c r="Q95" s="299">
        <v>0.83834949403310299</v>
      </c>
      <c r="R95" s="299">
        <v>0.69893732246930829</v>
      </c>
      <c r="S95" s="299">
        <v>0.8495529629045987</v>
      </c>
      <c r="T95" s="299">
        <v>0.87779371242136206</v>
      </c>
      <c r="U95" s="299">
        <v>0.86751008250104367</v>
      </c>
      <c r="V95" s="299">
        <v>0.61587748690298916</v>
      </c>
      <c r="W95" s="299">
        <v>0.66214757397579005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0.55071790880789995</v>
      </c>
      <c r="C97" s="296">
        <f t="shared" si="2"/>
        <v>0.13294112052324206</v>
      </c>
      <c r="D97" s="296">
        <f t="shared" si="2"/>
        <v>0.11797069783094029</v>
      </c>
      <c r="E97" s="296">
        <f t="shared" si="2"/>
        <v>0.14805507220403233</v>
      </c>
      <c r="F97" s="296">
        <f t="shared" si="2"/>
        <v>0.26023780667117052</v>
      </c>
      <c r="G97" s="296">
        <f t="shared" si="2"/>
        <v>0.29989228230835441</v>
      </c>
      <c r="H97" s="296">
        <f t="shared" si="2"/>
        <v>0.80477900899917565</v>
      </c>
      <c r="I97" s="296">
        <f t="shared" si="2"/>
        <v>0.96689744898168239</v>
      </c>
      <c r="J97" s="296">
        <f t="shared" si="2"/>
        <v>0.53075805684237176</v>
      </c>
      <c r="K97" s="296">
        <f t="shared" si="2"/>
        <v>7.0806444219949347E-2</v>
      </c>
      <c r="L97" s="296">
        <f t="shared" si="2"/>
        <v>0.18169598146116916</v>
      </c>
      <c r="M97" s="296">
        <f t="shared" si="2"/>
        <v>0.17504195567631761</v>
      </c>
      <c r="N97" s="296">
        <f t="shared" si="2"/>
        <v>0.13126977899406628</v>
      </c>
      <c r="O97" s="296">
        <f t="shared" si="2"/>
        <v>0.1319309028158781</v>
      </c>
      <c r="P97" s="296">
        <f t="shared" si="2"/>
        <v>0.13389509554863499</v>
      </c>
      <c r="Q97" s="296">
        <f t="shared" si="2"/>
        <v>0.13571413428435453</v>
      </c>
      <c r="R97" s="296">
        <f t="shared" si="2"/>
        <v>8.8700905803295468E-2</v>
      </c>
      <c r="S97" s="296">
        <f t="shared" si="2"/>
        <v>0.1750839787952394</v>
      </c>
      <c r="T97" s="296">
        <f t="shared" si="2"/>
        <v>0.22579220392852511</v>
      </c>
      <c r="U97" s="296">
        <f t="shared" si="2"/>
        <v>0.22956658074438985</v>
      </c>
      <c r="V97" s="296">
        <f t="shared" si="2"/>
        <v>0.18642931781145339</v>
      </c>
      <c r="W97" s="296">
        <f t="shared" si="2"/>
        <v>0.22144356635213011</v>
      </c>
      <c r="DA97" s="70"/>
    </row>
    <row r="98" spans="1:105" ht="12" customHeight="1" x14ac:dyDescent="0.25">
      <c r="A98" s="60" t="s">
        <v>530</v>
      </c>
      <c r="B98" s="264">
        <v>1.3866818365932339E-2</v>
      </c>
      <c r="C98" s="264">
        <v>3.310101487799443E-3</v>
      </c>
      <c r="D98" s="264">
        <v>3.2007531588956902E-3</v>
      </c>
      <c r="E98" s="264">
        <v>4.3548801289630384E-3</v>
      </c>
      <c r="F98" s="264">
        <v>5.3577305841912854E-3</v>
      </c>
      <c r="G98" s="264">
        <v>1.1538400586202509E-2</v>
      </c>
      <c r="H98" s="264">
        <v>3.1290206766943718E-2</v>
      </c>
      <c r="I98" s="264">
        <v>2.9253539900103272E-2</v>
      </c>
      <c r="J98" s="264">
        <v>2.4021376939426929E-2</v>
      </c>
      <c r="K98" s="264">
        <v>1.7960791700374051E-2</v>
      </c>
      <c r="L98" s="264">
        <v>3.4379936897515853E-2</v>
      </c>
      <c r="M98" s="264">
        <v>4.0345460105318302E-2</v>
      </c>
      <c r="N98" s="264">
        <v>4.3236815288819869E-2</v>
      </c>
      <c r="O98" s="264">
        <v>3.8918001646840047E-2</v>
      </c>
      <c r="P98" s="264">
        <v>4.0972976166896671E-2</v>
      </c>
      <c r="Q98" s="264">
        <v>4.7124251157275941E-2</v>
      </c>
      <c r="R98" s="264">
        <v>4.3160772523425657E-2</v>
      </c>
      <c r="S98" s="264">
        <v>4.8777602600633227E-2</v>
      </c>
      <c r="T98" s="264">
        <v>5.2947868045980201E-2</v>
      </c>
      <c r="U98" s="264">
        <v>5.1423077797145542E-2</v>
      </c>
      <c r="V98" s="264">
        <v>3.5472172987954687E-2</v>
      </c>
      <c r="W98" s="264">
        <v>3.8162488581523712E-2</v>
      </c>
      <c r="DA98" s="72" t="s">
        <v>879</v>
      </c>
    </row>
    <row r="99" spans="1:105" ht="12" customHeight="1" x14ac:dyDescent="0.25">
      <c r="A99" s="59" t="s">
        <v>33</v>
      </c>
      <c r="B99" s="232">
        <v>3.0774549983001169E-3</v>
      </c>
      <c r="C99" s="232">
        <v>7.4701102669818273E-4</v>
      </c>
      <c r="D99" s="232">
        <v>8.8745985708107349E-4</v>
      </c>
      <c r="E99" s="232">
        <v>8.7115141611328209E-4</v>
      </c>
      <c r="F99" s="232">
        <v>0</v>
      </c>
      <c r="G99" s="232">
        <v>1.736299641930754E-3</v>
      </c>
      <c r="H99" s="232">
        <v>4.4674411196195833E-3</v>
      </c>
      <c r="I99" s="232">
        <v>0</v>
      </c>
      <c r="J99" s="232">
        <v>0</v>
      </c>
      <c r="K99" s="232">
        <v>2.1904564740191351E-3</v>
      </c>
      <c r="L99" s="232">
        <v>5.3043378983814874E-3</v>
      </c>
      <c r="M99" s="232">
        <v>5.3842312557619999E-3</v>
      </c>
      <c r="N99" s="232">
        <v>5.8831276030301112E-3</v>
      </c>
      <c r="O99" s="232">
        <v>5.3035945890390146E-3</v>
      </c>
      <c r="P99" s="232">
        <v>4.5302440540050714E-3</v>
      </c>
      <c r="Q99" s="232">
        <v>4.8280621092241542E-3</v>
      </c>
      <c r="R99" s="232">
        <v>4.4645686605983247E-3</v>
      </c>
      <c r="S99" s="232">
        <v>4.2440821663825056E-3</v>
      </c>
      <c r="T99" s="232">
        <v>5.3956387189914596E-3</v>
      </c>
      <c r="U99" s="232">
        <v>3.667239245012876E-3</v>
      </c>
      <c r="V99" s="232">
        <v>2.262628034589017E-3</v>
      </c>
      <c r="W99" s="232">
        <v>2.107102489931656E-3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9.2525879028998047E-4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1.17802166372583E-3</v>
      </c>
      <c r="L100" s="232">
        <v>1.90183775485992E-3</v>
      </c>
      <c r="M100" s="232">
        <v>1.930830435225303E-3</v>
      </c>
      <c r="N100" s="232">
        <v>2.1098701012100419E-3</v>
      </c>
      <c r="O100" s="232">
        <v>0</v>
      </c>
      <c r="P100" s="232">
        <v>1.625150676804333E-3</v>
      </c>
      <c r="Q100" s="232">
        <v>0</v>
      </c>
      <c r="R100" s="232">
        <v>0</v>
      </c>
      <c r="S100" s="232">
        <v>4.362191708612337E-4</v>
      </c>
      <c r="T100" s="232">
        <v>9.163680396528179E-4</v>
      </c>
      <c r="U100" s="232">
        <v>1.3297353897768201E-3</v>
      </c>
      <c r="V100" s="232">
        <v>5.8376853079287192E-4</v>
      </c>
      <c r="W100" s="232">
        <v>6.7805648836959012E-4</v>
      </c>
      <c r="DA100" s="71" t="s">
        <v>881</v>
      </c>
    </row>
    <row r="101" spans="1:105" ht="12" customHeight="1" x14ac:dyDescent="0.25">
      <c r="A101" s="59" t="s">
        <v>162</v>
      </c>
      <c r="B101" s="232">
        <v>1.078936336763222E-2</v>
      </c>
      <c r="C101" s="232">
        <v>2.563090461101261E-3</v>
      </c>
      <c r="D101" s="232">
        <v>2.3132933018146168E-3</v>
      </c>
      <c r="E101" s="232">
        <v>2.5584699225597758E-3</v>
      </c>
      <c r="F101" s="232">
        <v>5.3577305841912854E-3</v>
      </c>
      <c r="G101" s="232">
        <v>9.8021009442717539E-3</v>
      </c>
      <c r="H101" s="232">
        <v>2.6822765647324141E-2</v>
      </c>
      <c r="I101" s="232">
        <v>2.9253539900103272E-2</v>
      </c>
      <c r="J101" s="232">
        <v>2.4021376939426929E-2</v>
      </c>
      <c r="K101" s="232">
        <v>1.459231356262909E-2</v>
      </c>
      <c r="L101" s="232">
        <v>2.7173761244274439E-2</v>
      </c>
      <c r="M101" s="232">
        <v>3.3030398414331003E-2</v>
      </c>
      <c r="N101" s="232">
        <v>3.5243817584579708E-2</v>
      </c>
      <c r="O101" s="232">
        <v>3.3614407057801041E-2</v>
      </c>
      <c r="P101" s="232">
        <v>3.4817581436087257E-2</v>
      </c>
      <c r="Q101" s="232">
        <v>4.229618904805179E-2</v>
      </c>
      <c r="R101" s="232">
        <v>3.8696203862827343E-2</v>
      </c>
      <c r="S101" s="232">
        <v>4.4097301263389489E-2</v>
      </c>
      <c r="T101" s="232">
        <v>4.663586128733592E-2</v>
      </c>
      <c r="U101" s="232">
        <v>4.6426103162355847E-2</v>
      </c>
      <c r="V101" s="232">
        <v>3.2625776422572798E-2</v>
      </c>
      <c r="W101" s="232">
        <v>3.5377329603222457E-2</v>
      </c>
      <c r="DA101" s="71" t="s">
        <v>882</v>
      </c>
    </row>
    <row r="102" spans="1:105" ht="12" customHeight="1" x14ac:dyDescent="0.25">
      <c r="A102" s="60" t="s">
        <v>535</v>
      </c>
      <c r="B102" s="264">
        <v>0.53685109044196766</v>
      </c>
      <c r="C102" s="264">
        <v>0.12963101903544261</v>
      </c>
      <c r="D102" s="264">
        <v>0.1147699446720446</v>
      </c>
      <c r="E102" s="264">
        <v>0.14370019207506929</v>
      </c>
      <c r="F102" s="264">
        <v>0.25488007608697921</v>
      </c>
      <c r="G102" s="264">
        <v>0.28835388172215187</v>
      </c>
      <c r="H102" s="264">
        <v>0.77348880223223193</v>
      </c>
      <c r="I102" s="264">
        <v>0.93764390908157913</v>
      </c>
      <c r="J102" s="264">
        <v>0.5067366799029448</v>
      </c>
      <c r="K102" s="264">
        <v>5.2845652519575292E-2</v>
      </c>
      <c r="L102" s="264">
        <v>0.1473160445636533</v>
      </c>
      <c r="M102" s="264">
        <v>0.1346964955709993</v>
      </c>
      <c r="N102" s="264">
        <v>8.8032963705246423E-2</v>
      </c>
      <c r="O102" s="264">
        <v>9.301290116903807E-2</v>
      </c>
      <c r="P102" s="264">
        <v>9.2922119381738333E-2</v>
      </c>
      <c r="Q102" s="264">
        <v>8.8589883127078592E-2</v>
      </c>
      <c r="R102" s="264">
        <v>4.5540133279869811E-2</v>
      </c>
      <c r="S102" s="264">
        <v>0.12630637619460619</v>
      </c>
      <c r="T102" s="264">
        <v>0.17284433588254491</v>
      </c>
      <c r="U102" s="264">
        <v>0.17814350294724429</v>
      </c>
      <c r="V102" s="264">
        <v>0.1509571448234987</v>
      </c>
      <c r="W102" s="264">
        <v>0.1832810777706064</v>
      </c>
      <c r="DA102" s="72" t="s">
        <v>883</v>
      </c>
    </row>
    <row r="103" spans="1:105" ht="12" customHeight="1" x14ac:dyDescent="0.25">
      <c r="A103" s="64" t="s">
        <v>30</v>
      </c>
      <c r="B103" s="231">
        <v>0.38367221095792159</v>
      </c>
      <c r="C103" s="231">
        <v>8.6392630030176831E-2</v>
      </c>
      <c r="D103" s="231">
        <v>6.7816103806009775E-2</v>
      </c>
      <c r="E103" s="231">
        <v>8.910445400777034E-2</v>
      </c>
      <c r="F103" s="231">
        <v>0.19055994745405089</v>
      </c>
      <c r="G103" s="231">
        <v>0.17032329625712259</v>
      </c>
      <c r="H103" s="231">
        <v>0.47451234460172592</v>
      </c>
      <c r="I103" s="231">
        <v>0.69201513297225969</v>
      </c>
      <c r="J103" s="231">
        <v>2.5051371538045271E-2</v>
      </c>
      <c r="K103" s="231">
        <v>1.5961927746035579E-3</v>
      </c>
      <c r="L103" s="231">
        <v>0</v>
      </c>
      <c r="M103" s="231">
        <v>0</v>
      </c>
      <c r="N103" s="231">
        <v>0</v>
      </c>
      <c r="O103" s="231">
        <v>0</v>
      </c>
      <c r="P103" s="231">
        <v>3.600744667128967E-3</v>
      </c>
      <c r="Q103" s="231">
        <v>3.4413493657466741E-3</v>
      </c>
      <c r="R103" s="231">
        <v>1.7834566497321E-3</v>
      </c>
      <c r="S103" s="231">
        <v>3.4924025685287132E-3</v>
      </c>
      <c r="T103" s="231">
        <v>3.5021706046371921E-3</v>
      </c>
      <c r="U103" s="231">
        <v>2.200359933585444E-3</v>
      </c>
      <c r="V103" s="231">
        <v>1.2758370187455771E-3</v>
      </c>
      <c r="W103" s="231">
        <v>1.356436061418222E-3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5.9405613598099306E-3</v>
      </c>
      <c r="C105" s="231">
        <v>1.615980133162711E-3</v>
      </c>
      <c r="D105" s="231">
        <v>1.9720666703156552E-3</v>
      </c>
      <c r="E105" s="231">
        <v>2.42527518049489E-3</v>
      </c>
      <c r="F105" s="231">
        <v>0</v>
      </c>
      <c r="G105" s="231">
        <v>4.8339400050799002E-3</v>
      </c>
      <c r="H105" s="231">
        <v>1.269442141544656E-2</v>
      </c>
      <c r="I105" s="231">
        <v>0</v>
      </c>
      <c r="J105" s="231">
        <v>0</v>
      </c>
      <c r="K105" s="231">
        <v>2.2530463182511211E-3</v>
      </c>
      <c r="L105" s="231">
        <v>8.7176875058537617E-3</v>
      </c>
      <c r="M105" s="231">
        <v>8.3162482097884731E-3</v>
      </c>
      <c r="N105" s="231">
        <v>6.2124211292028638E-3</v>
      </c>
      <c r="O105" s="231">
        <v>6.7409044650107381E-3</v>
      </c>
      <c r="P105" s="231">
        <v>6.6912178543662637E-3</v>
      </c>
      <c r="Q105" s="231">
        <v>6.3792752171286209E-3</v>
      </c>
      <c r="R105" s="231">
        <v>3.3011516927737498E-3</v>
      </c>
      <c r="S105" s="231">
        <v>4.1794406481492621E-3</v>
      </c>
      <c r="T105" s="231">
        <v>4.6383636685038256E-3</v>
      </c>
      <c r="U105" s="231">
        <v>2.9298626772242329E-3</v>
      </c>
      <c r="V105" s="231">
        <v>1.8049668812525649E-3</v>
      </c>
      <c r="W105" s="231">
        <v>1.660396284156307E-3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2.5759094666193039E-3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1.211682315425161E-3</v>
      </c>
      <c r="L106" s="231">
        <v>3.125673279366731E-3</v>
      </c>
      <c r="M106" s="231">
        <v>2.9822762781898811E-3</v>
      </c>
      <c r="N106" s="231">
        <v>2.2279648651305261E-3</v>
      </c>
      <c r="O106" s="231">
        <v>0</v>
      </c>
      <c r="P106" s="231">
        <v>2.4003645488050339E-3</v>
      </c>
      <c r="Q106" s="231">
        <v>0</v>
      </c>
      <c r="R106" s="231">
        <v>0</v>
      </c>
      <c r="S106" s="231">
        <v>4.2957512666475873E-4</v>
      </c>
      <c r="T106" s="231">
        <v>7.8775626825107155E-4</v>
      </c>
      <c r="U106" s="231">
        <v>1.0623637643465619E-3</v>
      </c>
      <c r="V106" s="231">
        <v>4.6568982983099681E-4</v>
      </c>
      <c r="W106" s="231">
        <v>5.3430835904591349E-4</v>
      </c>
      <c r="DA106" s="73" t="s">
        <v>887</v>
      </c>
    </row>
    <row r="107" spans="1:105" ht="12" customHeight="1" x14ac:dyDescent="0.25">
      <c r="A107" s="64" t="s">
        <v>70</v>
      </c>
      <c r="B107" s="231">
        <v>0.12641108420721431</v>
      </c>
      <c r="C107" s="231">
        <v>3.6077774165777732E-2</v>
      </c>
      <c r="D107" s="231">
        <v>3.9841295352904003E-2</v>
      </c>
      <c r="E107" s="231">
        <v>4.247180358765737E-2</v>
      </c>
      <c r="F107" s="231">
        <v>5.2201728747993781E-2</v>
      </c>
      <c r="G107" s="231">
        <v>8.5907134626636447E-2</v>
      </c>
      <c r="H107" s="231">
        <v>0.2100640220235506</v>
      </c>
      <c r="I107" s="231">
        <v>0.1555612678217809</v>
      </c>
      <c r="J107" s="231">
        <v>0.33097000398322501</v>
      </c>
      <c r="K107" s="231">
        <v>3.2775458506703103E-2</v>
      </c>
      <c r="L107" s="231">
        <v>9.0812565319812882E-2</v>
      </c>
      <c r="M107" s="231">
        <v>7.2380661715445327E-2</v>
      </c>
      <c r="N107" s="231">
        <v>4.2376074549661788E-2</v>
      </c>
      <c r="O107" s="231">
        <v>4.3547858797084317E-2</v>
      </c>
      <c r="P107" s="231">
        <v>2.8803860336529589E-2</v>
      </c>
      <c r="Q107" s="231">
        <v>2.2883682826830801E-2</v>
      </c>
      <c r="R107" s="231">
        <v>1.184312168034448E-2</v>
      </c>
      <c r="S107" s="231">
        <v>1.182236149545661E-2</v>
      </c>
      <c r="T107" s="231">
        <v>1.272659213124029E-2</v>
      </c>
      <c r="U107" s="231">
        <v>1.0858808771906271E-2</v>
      </c>
      <c r="V107" s="231">
        <v>5.4261433005113116E-3</v>
      </c>
      <c r="W107" s="231">
        <v>7.2494237706768683E-3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6.2956940077576531E-2</v>
      </c>
      <c r="T108" s="231">
        <v>0.1110989104752433</v>
      </c>
      <c r="U108" s="231">
        <v>0.1240009616227606</v>
      </c>
      <c r="V108" s="231">
        <v>0.1159579382387899</v>
      </c>
      <c r="W108" s="231">
        <v>0.144603185591867</v>
      </c>
      <c r="DA108" s="73" t="s">
        <v>889</v>
      </c>
    </row>
    <row r="109" spans="1:105" ht="12" customHeight="1" x14ac:dyDescent="0.25">
      <c r="A109" s="64" t="s">
        <v>162</v>
      </c>
      <c r="B109" s="231">
        <v>2.0827233917021879E-2</v>
      </c>
      <c r="C109" s="231">
        <v>5.5446347063253616E-3</v>
      </c>
      <c r="D109" s="231">
        <v>5.140478842815193E-3</v>
      </c>
      <c r="E109" s="231">
        <v>7.1227498325274266E-3</v>
      </c>
      <c r="F109" s="231">
        <v>1.211839988493452E-2</v>
      </c>
      <c r="G109" s="231">
        <v>2.7289510833312939E-2</v>
      </c>
      <c r="H109" s="231">
        <v>7.6218014191508948E-2</v>
      </c>
      <c r="I109" s="231">
        <v>9.0067508287538581E-2</v>
      </c>
      <c r="J109" s="231">
        <v>0.1507153043816746</v>
      </c>
      <c r="K109" s="231">
        <v>1.5009272604592351E-2</v>
      </c>
      <c r="L109" s="231">
        <v>4.4660118458619953E-2</v>
      </c>
      <c r="M109" s="231">
        <v>5.1017309367575613E-2</v>
      </c>
      <c r="N109" s="231">
        <v>3.721650316125124E-2</v>
      </c>
      <c r="O109" s="231">
        <v>4.2724137906943009E-2</v>
      </c>
      <c r="P109" s="231">
        <v>5.1425931974908468E-2</v>
      </c>
      <c r="Q109" s="231">
        <v>5.5885575717372502E-2</v>
      </c>
      <c r="R109" s="231">
        <v>2.8612403257019491E-2</v>
      </c>
      <c r="S109" s="231">
        <v>4.3425656278230348E-2</v>
      </c>
      <c r="T109" s="231">
        <v>4.0090542734669221E-2</v>
      </c>
      <c r="U109" s="231">
        <v>3.7091146177421222E-2</v>
      </c>
      <c r="V109" s="231">
        <v>2.6026569554368301E-2</v>
      </c>
      <c r="W109" s="231">
        <v>2.7877327703442051E-2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577.83602477857062</v>
      </c>
      <c r="C115" s="225">
        <f t="shared" si="3"/>
        <v>571.31291340800362</v>
      </c>
      <c r="D115" s="225">
        <f t="shared" si="3"/>
        <v>463.6003093292062</v>
      </c>
      <c r="E115" s="225">
        <f t="shared" si="3"/>
        <v>478.91723417324033</v>
      </c>
      <c r="F115" s="225">
        <f t="shared" si="3"/>
        <v>575.75970314938479</v>
      </c>
      <c r="G115" s="225">
        <f t="shared" si="3"/>
        <v>545.25698302788101</v>
      </c>
      <c r="H115" s="225">
        <f t="shared" si="3"/>
        <v>524.28344849251732</v>
      </c>
      <c r="I115" s="225">
        <f t="shared" si="3"/>
        <v>519.66569942561921</v>
      </c>
      <c r="J115" s="225">
        <f t="shared" si="3"/>
        <v>382.86942107471327</v>
      </c>
      <c r="K115" s="225">
        <f t="shared" si="3"/>
        <v>358.81706505193881</v>
      </c>
      <c r="L115" s="225">
        <f t="shared" si="3"/>
        <v>376.61794057041584</v>
      </c>
      <c r="M115" s="225">
        <f t="shared" si="3"/>
        <v>385.18732539763596</v>
      </c>
      <c r="N115" s="225">
        <f t="shared" si="3"/>
        <v>360.39665242360809</v>
      </c>
      <c r="O115" s="225">
        <f t="shared" si="3"/>
        <v>306.72186879408616</v>
      </c>
      <c r="P115" s="225">
        <f t="shared" si="3"/>
        <v>326.23293231237722</v>
      </c>
      <c r="Q115" s="225">
        <f t="shared" si="3"/>
        <v>303.97872571111191</v>
      </c>
      <c r="R115" s="225">
        <f t="shared" si="3"/>
        <v>304.25181417267731</v>
      </c>
      <c r="S115" s="225">
        <f t="shared" si="3"/>
        <v>279.43320137097908</v>
      </c>
      <c r="T115" s="225">
        <f t="shared" si="3"/>
        <v>309.85880502351915</v>
      </c>
      <c r="U115" s="225">
        <f t="shared" si="3"/>
        <v>294.32246174991991</v>
      </c>
      <c r="V115" s="225">
        <f t="shared" si="3"/>
        <v>287.11616959369661</v>
      </c>
      <c r="W115" s="225">
        <f t="shared" si="3"/>
        <v>293.99157913140982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0.12441409339520861</v>
      </c>
      <c r="C120" s="262">
        <v>0.1184536600257709</v>
      </c>
      <c r="D120" s="262">
        <v>9.165684010578333E-2</v>
      </c>
      <c r="E120" s="262">
        <v>0.1220595477212091</v>
      </c>
      <c r="F120" s="262">
        <v>0.1247324891077797</v>
      </c>
      <c r="G120" s="262">
        <v>0.1857948990703614</v>
      </c>
      <c r="H120" s="262">
        <v>0.19095098705576871</v>
      </c>
      <c r="I120" s="262">
        <v>0.16685692205447389</v>
      </c>
      <c r="J120" s="262">
        <v>0.15243933163356929</v>
      </c>
      <c r="K120" s="262">
        <v>0.16332442385683801</v>
      </c>
      <c r="L120" s="262">
        <v>0.18436083447076609</v>
      </c>
      <c r="M120" s="262">
        <v>0.20819782598765391</v>
      </c>
      <c r="N120" s="262">
        <v>0.19997774685568079</v>
      </c>
      <c r="O120" s="262">
        <v>0.1937511568382497</v>
      </c>
      <c r="P120" s="262">
        <v>0.23450878400238989</v>
      </c>
      <c r="Q120" s="262">
        <v>0.25423343532296838</v>
      </c>
      <c r="R120" s="262">
        <v>0.25667929785651222</v>
      </c>
      <c r="S120" s="262">
        <v>0.30215118310693501</v>
      </c>
      <c r="T120" s="262">
        <v>0.35453802125647133</v>
      </c>
      <c r="U120" s="262">
        <v>0.38449205409243498</v>
      </c>
      <c r="V120" s="262">
        <v>0.38569020469390042</v>
      </c>
      <c r="W120" s="262">
        <v>0.40494865609798258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3.2418330695872022E-2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1.2200102709127081E-2</v>
      </c>
      <c r="L121" s="228">
        <v>1.2059060091055099E-2</v>
      </c>
      <c r="M121" s="228">
        <v>1.149830003672213E-2</v>
      </c>
      <c r="N121" s="228">
        <v>1.129545956873924E-2</v>
      </c>
      <c r="O121" s="228">
        <v>0</v>
      </c>
      <c r="P121" s="228">
        <v>1.045783581366631E-2</v>
      </c>
      <c r="Q121" s="228">
        <v>0</v>
      </c>
      <c r="R121" s="228">
        <v>0</v>
      </c>
      <c r="S121" s="228">
        <v>2.95966133565038E-3</v>
      </c>
      <c r="T121" s="228">
        <v>6.8322204052121832E-3</v>
      </c>
      <c r="U121" s="228">
        <v>1.070597244055432E-2</v>
      </c>
      <c r="V121" s="228">
        <v>6.7797919077642052E-3</v>
      </c>
      <c r="W121" s="228">
        <v>7.6154520444259846E-3</v>
      </c>
      <c r="DA121" s="69" t="s">
        <v>900</v>
      </c>
    </row>
    <row r="122" spans="1:105" ht="12" customHeight="1" x14ac:dyDescent="0.25">
      <c r="A122" s="37" t="s">
        <v>162</v>
      </c>
      <c r="B122" s="228">
        <v>0.12441409339520861</v>
      </c>
      <c r="C122" s="228">
        <v>0.1184536600257709</v>
      </c>
      <c r="D122" s="228">
        <v>9.165684010578333E-2</v>
      </c>
      <c r="E122" s="228">
        <v>8.9641217025337075E-2</v>
      </c>
      <c r="F122" s="228">
        <v>0.1247324891077797</v>
      </c>
      <c r="G122" s="228">
        <v>0.1857948990703614</v>
      </c>
      <c r="H122" s="228">
        <v>0.19095098705576871</v>
      </c>
      <c r="I122" s="228">
        <v>0.16685692205447389</v>
      </c>
      <c r="J122" s="228">
        <v>0.15243933163356929</v>
      </c>
      <c r="K122" s="228">
        <v>0.1511243211477109</v>
      </c>
      <c r="L122" s="228">
        <v>0.172301774379711</v>
      </c>
      <c r="M122" s="228">
        <v>0.19669952595093179</v>
      </c>
      <c r="N122" s="228">
        <v>0.18868228728694161</v>
      </c>
      <c r="O122" s="228">
        <v>0.1937511568382497</v>
      </c>
      <c r="P122" s="228">
        <v>0.22405094818872359</v>
      </c>
      <c r="Q122" s="228">
        <v>0.25423343532296838</v>
      </c>
      <c r="R122" s="228">
        <v>0.25667929785651222</v>
      </c>
      <c r="S122" s="228">
        <v>0.29919152177128461</v>
      </c>
      <c r="T122" s="228">
        <v>0.34770580085125907</v>
      </c>
      <c r="U122" s="228">
        <v>0.37378608165188071</v>
      </c>
      <c r="V122" s="228">
        <v>0.37891041278613619</v>
      </c>
      <c r="W122" s="228">
        <v>0.3973332040535566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277.14554286321339</v>
      </c>
      <c r="C126" s="296">
        <v>255.95972110268261</v>
      </c>
      <c r="D126" s="296">
        <v>190.7614791654315</v>
      </c>
      <c r="E126" s="296">
        <v>194.3480512905823</v>
      </c>
      <c r="F126" s="296">
        <v>256.46308327484189</v>
      </c>
      <c r="G126" s="296">
        <v>217.3441131706893</v>
      </c>
      <c r="H126" s="296">
        <v>217.8647476273033</v>
      </c>
      <c r="I126" s="296">
        <v>206.6480638461139</v>
      </c>
      <c r="J126" s="296">
        <v>84.067096038333162</v>
      </c>
      <c r="K126" s="296">
        <v>86.47065568680172</v>
      </c>
      <c r="L126" s="296">
        <v>92.153905924459011</v>
      </c>
      <c r="M126" s="296">
        <v>88.501835203189657</v>
      </c>
      <c r="N126" s="296">
        <v>77.920063330897975</v>
      </c>
      <c r="O126" s="296">
        <v>75.780577778092763</v>
      </c>
      <c r="P126" s="296">
        <v>76.115756416260169</v>
      </c>
      <c r="Q126" s="296">
        <v>76.193221545678554</v>
      </c>
      <c r="R126" s="296">
        <v>76.454680665687334</v>
      </c>
      <c r="S126" s="296">
        <v>85.040416972615432</v>
      </c>
      <c r="T126" s="296">
        <v>102.1345800231166</v>
      </c>
      <c r="U126" s="296">
        <v>105.2025901585061</v>
      </c>
      <c r="V126" s="296">
        <v>100.6656331562851</v>
      </c>
      <c r="W126" s="296">
        <v>107.6282524400969</v>
      </c>
      <c r="DA126" s="70" t="s">
        <v>905</v>
      </c>
    </row>
    <row r="127" spans="1:105" ht="12" customHeight="1" x14ac:dyDescent="0.25">
      <c r="A127" s="60" t="s">
        <v>606</v>
      </c>
      <c r="B127" s="264">
        <v>277.14554286321339</v>
      </c>
      <c r="C127" s="264">
        <v>255.95972110268261</v>
      </c>
      <c r="D127" s="264">
        <v>190.7614791654315</v>
      </c>
      <c r="E127" s="264">
        <v>194.3480512905823</v>
      </c>
      <c r="F127" s="264">
        <v>256.46308327484189</v>
      </c>
      <c r="G127" s="264">
        <v>217.3441131706893</v>
      </c>
      <c r="H127" s="264">
        <v>217.8647476273033</v>
      </c>
      <c r="I127" s="264">
        <v>206.6480638461139</v>
      </c>
      <c r="J127" s="264">
        <v>84.067096038333162</v>
      </c>
      <c r="K127" s="264">
        <v>86.47065568680172</v>
      </c>
      <c r="L127" s="264">
        <v>92.153905924459011</v>
      </c>
      <c r="M127" s="264">
        <v>88.501835203189657</v>
      </c>
      <c r="N127" s="264">
        <v>77.920063330897975</v>
      </c>
      <c r="O127" s="264">
        <v>75.780577778092763</v>
      </c>
      <c r="P127" s="264">
        <v>76.115756416260169</v>
      </c>
      <c r="Q127" s="264">
        <v>76.193221545678554</v>
      </c>
      <c r="R127" s="264">
        <v>76.454680665687334</v>
      </c>
      <c r="S127" s="264">
        <v>85.040416972615432</v>
      </c>
      <c r="T127" s="264">
        <v>102.1345800231166</v>
      </c>
      <c r="U127" s="264">
        <v>105.2025901585061</v>
      </c>
      <c r="V127" s="264">
        <v>100.6656331562851</v>
      </c>
      <c r="W127" s="264">
        <v>107.6282524400969</v>
      </c>
      <c r="DA127" s="72" t="s">
        <v>906</v>
      </c>
    </row>
    <row r="128" spans="1:105" ht="12" customHeight="1" x14ac:dyDescent="0.25">
      <c r="A128" s="59" t="s">
        <v>30</v>
      </c>
      <c r="B128" s="232">
        <v>198.068039872887</v>
      </c>
      <c r="C128" s="232">
        <v>170.58442996429221</v>
      </c>
      <c r="D128" s="232">
        <v>112.71853715916239</v>
      </c>
      <c r="E128" s="232">
        <v>120.5097693166262</v>
      </c>
      <c r="F128" s="232">
        <v>191.74347568885719</v>
      </c>
      <c r="G128" s="232">
        <v>128.37963392836491</v>
      </c>
      <c r="H128" s="232">
        <v>133.65353435544159</v>
      </c>
      <c r="I128" s="232">
        <v>152.5137485519426</v>
      </c>
      <c r="J128" s="232">
        <v>4.1559968727430157</v>
      </c>
      <c r="K128" s="232">
        <v>2.611829530752368</v>
      </c>
      <c r="L128" s="232">
        <v>0</v>
      </c>
      <c r="M128" s="232">
        <v>0</v>
      </c>
      <c r="N128" s="232">
        <v>0</v>
      </c>
      <c r="O128" s="232">
        <v>0</v>
      </c>
      <c r="P128" s="232">
        <v>2.949495833972541</v>
      </c>
      <c r="Q128" s="232">
        <v>2.9597905018600228</v>
      </c>
      <c r="R128" s="232">
        <v>2.9941416244523138</v>
      </c>
      <c r="S128" s="232">
        <v>4.6882085913954317</v>
      </c>
      <c r="T128" s="232">
        <v>5.7930238801403684</v>
      </c>
      <c r="U128" s="232">
        <v>4.275446970744766</v>
      </c>
      <c r="V128" s="232">
        <v>3.6695957945619071</v>
      </c>
      <c r="W128" s="232">
        <v>3.7745294433966099</v>
      </c>
      <c r="DA128" s="71" t="s">
        <v>907</v>
      </c>
    </row>
    <row r="129" spans="1:105" ht="12" customHeight="1" x14ac:dyDescent="0.25">
      <c r="A129" s="59" t="s">
        <v>33</v>
      </c>
      <c r="B129" s="232">
        <v>3.0667723923617989</v>
      </c>
      <c r="C129" s="232">
        <v>3.1907935868244079</v>
      </c>
      <c r="D129" s="232">
        <v>3.2778124631604362</v>
      </c>
      <c r="E129" s="232">
        <v>3.28007567955347</v>
      </c>
      <c r="F129" s="232">
        <v>0</v>
      </c>
      <c r="G129" s="232">
        <v>3.6435382705780901</v>
      </c>
      <c r="H129" s="232">
        <v>3.5755746042727292</v>
      </c>
      <c r="I129" s="232">
        <v>0</v>
      </c>
      <c r="J129" s="232">
        <v>0</v>
      </c>
      <c r="K129" s="232">
        <v>3.686630463305228</v>
      </c>
      <c r="L129" s="232">
        <v>5.4533703825190214</v>
      </c>
      <c r="M129" s="232">
        <v>5.464160188069398</v>
      </c>
      <c r="N129" s="232">
        <v>5.4987612304690234</v>
      </c>
      <c r="O129" s="232">
        <v>5.4920299085938291</v>
      </c>
      <c r="P129" s="232">
        <v>5.481010460370169</v>
      </c>
      <c r="Q129" s="232">
        <v>5.4866031285119528</v>
      </c>
      <c r="R129" s="232">
        <v>5.5421115469500393</v>
      </c>
      <c r="S129" s="232">
        <v>5.6104899619677369</v>
      </c>
      <c r="T129" s="232">
        <v>7.672427911090236</v>
      </c>
      <c r="U129" s="232">
        <v>5.6929197431916787</v>
      </c>
      <c r="V129" s="232">
        <v>5.1914929410656709</v>
      </c>
      <c r="W129" s="232">
        <v>4.6203539116334156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3.483801781398443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1.9826600543934001</v>
      </c>
      <c r="L130" s="232">
        <v>1.955272436145931</v>
      </c>
      <c r="M130" s="232">
        <v>1.9594936199629629</v>
      </c>
      <c r="N130" s="232">
        <v>1.9720245244866159</v>
      </c>
      <c r="O130" s="232">
        <v>0</v>
      </c>
      <c r="P130" s="232">
        <v>1.966222515400103</v>
      </c>
      <c r="Q130" s="232">
        <v>0</v>
      </c>
      <c r="R130" s="232">
        <v>0</v>
      </c>
      <c r="S130" s="232">
        <v>0.57666255821359702</v>
      </c>
      <c r="T130" s="232">
        <v>1.303046421458236</v>
      </c>
      <c r="U130" s="232">
        <v>2.0642440669710278</v>
      </c>
      <c r="V130" s="232">
        <v>1.33942926565831</v>
      </c>
      <c r="W130" s="232">
        <v>1.486809950306911</v>
      </c>
      <c r="DA130" s="71" t="s">
        <v>909</v>
      </c>
    </row>
    <row r="131" spans="1:105" ht="12" customHeight="1" x14ac:dyDescent="0.25">
      <c r="A131" s="59" t="s">
        <v>70</v>
      </c>
      <c r="B131" s="232">
        <v>65.258819773828733</v>
      </c>
      <c r="C131" s="232">
        <v>71.236476286229191</v>
      </c>
      <c r="D131" s="232">
        <v>66.221034218534669</v>
      </c>
      <c r="E131" s="232">
        <v>57.441205490842343</v>
      </c>
      <c r="F131" s="232">
        <v>52.525942837598564</v>
      </c>
      <c r="G131" s="232">
        <v>64.751720625188128</v>
      </c>
      <c r="H131" s="232">
        <v>59.167689320984522</v>
      </c>
      <c r="I131" s="232">
        <v>34.284267719826808</v>
      </c>
      <c r="J131" s="232">
        <v>54.907584578235671</v>
      </c>
      <c r="K131" s="232">
        <v>53.630057580618498</v>
      </c>
      <c r="L131" s="232">
        <v>56.808018610795692</v>
      </c>
      <c r="M131" s="232">
        <v>47.557446597870957</v>
      </c>
      <c r="N131" s="232">
        <v>37.508068269519363</v>
      </c>
      <c r="O131" s="232">
        <v>35.479829778069259</v>
      </c>
      <c r="P131" s="232">
        <v>23.594248945360739</v>
      </c>
      <c r="Q131" s="232">
        <v>19.68149695947406</v>
      </c>
      <c r="R131" s="232">
        <v>19.8827280673739</v>
      </c>
      <c r="S131" s="232">
        <v>15.870363065542049</v>
      </c>
      <c r="T131" s="232">
        <v>21.051359414490641</v>
      </c>
      <c r="U131" s="232">
        <v>21.09939394964924</v>
      </c>
      <c r="V131" s="232">
        <v>15.606815246530569</v>
      </c>
      <c r="W131" s="232">
        <v>20.17283692787521</v>
      </c>
      <c r="DA131" s="71" t="s">
        <v>910</v>
      </c>
    </row>
    <row r="132" spans="1:105" ht="12" customHeight="1" x14ac:dyDescent="0.25">
      <c r="A132" s="59" t="s">
        <v>162</v>
      </c>
      <c r="B132" s="232">
        <v>10.75191082413591</v>
      </c>
      <c r="C132" s="232">
        <v>10.94802126533671</v>
      </c>
      <c r="D132" s="232">
        <v>8.5440953245739895</v>
      </c>
      <c r="E132" s="232">
        <v>9.6331990221618469</v>
      </c>
      <c r="F132" s="232">
        <v>12.193664748386229</v>
      </c>
      <c r="G132" s="232">
        <v>20.56922034655819</v>
      </c>
      <c r="H132" s="232">
        <v>21.467949346604481</v>
      </c>
      <c r="I132" s="232">
        <v>19.85004757434448</v>
      </c>
      <c r="J132" s="232">
        <v>25.00351458735447</v>
      </c>
      <c r="K132" s="232">
        <v>24.559478057732221</v>
      </c>
      <c r="L132" s="232">
        <v>27.937244494998371</v>
      </c>
      <c r="M132" s="232">
        <v>33.52073479728633</v>
      </c>
      <c r="N132" s="232">
        <v>32.941209306422977</v>
      </c>
      <c r="O132" s="232">
        <v>34.808718091429682</v>
      </c>
      <c r="P132" s="232">
        <v>42.124778661156618</v>
      </c>
      <c r="Q132" s="232">
        <v>48.065330955832522</v>
      </c>
      <c r="R132" s="232">
        <v>48.035699426911087</v>
      </c>
      <c r="S132" s="232">
        <v>58.294692795496623</v>
      </c>
      <c r="T132" s="232">
        <v>66.314722395937153</v>
      </c>
      <c r="U132" s="232">
        <v>72.070585427949425</v>
      </c>
      <c r="V132" s="232">
        <v>74.858299908468624</v>
      </c>
      <c r="W132" s="232">
        <v>77.573722206884767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63.996515613105899</v>
      </c>
      <c r="C134" s="296">
        <v>64.321674986247601</v>
      </c>
      <c r="D134" s="296">
        <v>54.848826716728922</v>
      </c>
      <c r="E134" s="296">
        <v>51.407823664189102</v>
      </c>
      <c r="F134" s="296">
        <v>52.190025994188119</v>
      </c>
      <c r="G134" s="296">
        <v>60.742364531931131</v>
      </c>
      <c r="H134" s="296">
        <v>58.260907974204848</v>
      </c>
      <c r="I134" s="296">
        <v>40.626806874437008</v>
      </c>
      <c r="J134" s="296">
        <v>41.402715845056221</v>
      </c>
      <c r="K134" s="296">
        <v>43.266908420261679</v>
      </c>
      <c r="L134" s="296">
        <v>47.221025311683952</v>
      </c>
      <c r="M134" s="296">
        <v>45.349650221945637</v>
      </c>
      <c r="N134" s="296">
        <v>39.927393699975148</v>
      </c>
      <c r="O134" s="296">
        <v>38.83108963744511</v>
      </c>
      <c r="P134" s="296">
        <v>37.741634359038997</v>
      </c>
      <c r="Q134" s="296">
        <v>37.800220973523892</v>
      </c>
      <c r="R134" s="296">
        <v>37.939442985388048</v>
      </c>
      <c r="S134" s="296">
        <v>41.576946273167522</v>
      </c>
      <c r="T134" s="296">
        <v>49.916042388987208</v>
      </c>
      <c r="U134" s="296">
        <v>52.143153334885412</v>
      </c>
      <c r="V134" s="296">
        <v>50.046809029735073</v>
      </c>
      <c r="W134" s="296">
        <v>53.589826343617439</v>
      </c>
      <c r="DA134" s="70" t="s">
        <v>913</v>
      </c>
    </row>
    <row r="135" spans="1:105" ht="12" customHeight="1" x14ac:dyDescent="0.25">
      <c r="A135" s="60" t="s">
        <v>617</v>
      </c>
      <c r="B135" s="264">
        <v>63.996515613105899</v>
      </c>
      <c r="C135" s="264">
        <v>64.321674986247601</v>
      </c>
      <c r="D135" s="264">
        <v>54.848826716728922</v>
      </c>
      <c r="E135" s="264">
        <v>51.407823664189102</v>
      </c>
      <c r="F135" s="264">
        <v>52.190025994188119</v>
      </c>
      <c r="G135" s="264">
        <v>60.742364531931131</v>
      </c>
      <c r="H135" s="264">
        <v>58.260907974204848</v>
      </c>
      <c r="I135" s="264">
        <v>40.626806874437008</v>
      </c>
      <c r="J135" s="264">
        <v>41.402715845056221</v>
      </c>
      <c r="K135" s="264">
        <v>43.266908420261679</v>
      </c>
      <c r="L135" s="264">
        <v>47.221025311683952</v>
      </c>
      <c r="M135" s="264">
        <v>45.349650221945637</v>
      </c>
      <c r="N135" s="264">
        <v>39.927393699975148</v>
      </c>
      <c r="O135" s="264">
        <v>38.83108963744511</v>
      </c>
      <c r="P135" s="264">
        <v>37.741634359038997</v>
      </c>
      <c r="Q135" s="264">
        <v>37.800220973523892</v>
      </c>
      <c r="R135" s="264">
        <v>37.939442985388048</v>
      </c>
      <c r="S135" s="264">
        <v>41.576946273167522</v>
      </c>
      <c r="T135" s="264">
        <v>49.916042388987208</v>
      </c>
      <c r="U135" s="264">
        <v>52.143153334885412</v>
      </c>
      <c r="V135" s="264">
        <v>50.046809029735073</v>
      </c>
      <c r="W135" s="264">
        <v>53.589826343617439</v>
      </c>
      <c r="DA135" s="72" t="s">
        <v>914</v>
      </c>
    </row>
    <row r="136" spans="1:105" ht="12" customHeight="1" x14ac:dyDescent="0.25">
      <c r="A136" s="59" t="s">
        <v>33</v>
      </c>
      <c r="B136" s="299">
        <v>2.4819037003941911</v>
      </c>
      <c r="C136" s="299">
        <v>2.40394129616777</v>
      </c>
      <c r="D136" s="299">
        <v>2.3036569762756929</v>
      </c>
      <c r="E136" s="299">
        <v>2.2836602861257731</v>
      </c>
      <c r="F136" s="299">
        <v>0</v>
      </c>
      <c r="G136" s="299">
        <v>2.4877021897095051</v>
      </c>
      <c r="H136" s="299">
        <v>2.4737349680727609</v>
      </c>
      <c r="I136" s="299">
        <v>0</v>
      </c>
      <c r="J136" s="299">
        <v>0</v>
      </c>
      <c r="K136" s="299">
        <v>1.902114660397827</v>
      </c>
      <c r="L136" s="299">
        <v>2.794387696143982</v>
      </c>
      <c r="M136" s="299">
        <v>2.7999165522015881</v>
      </c>
      <c r="N136" s="299">
        <v>2.8176466384369192</v>
      </c>
      <c r="O136" s="299">
        <v>2.814197409481717</v>
      </c>
      <c r="P136" s="299">
        <v>2.8272907630793558</v>
      </c>
      <c r="Q136" s="299">
        <v>2.831969056969168</v>
      </c>
      <c r="R136" s="299">
        <v>2.862279909709696</v>
      </c>
      <c r="S136" s="299">
        <v>2.903056983924758</v>
      </c>
      <c r="T136" s="299">
        <v>3.97520293597987</v>
      </c>
      <c r="U136" s="299">
        <v>2.941198747102121</v>
      </c>
      <c r="V136" s="299">
        <v>2.678641961751536</v>
      </c>
      <c r="W136" s="299">
        <v>2.3841606889562859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2.4254988451964321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1.022952203532151</v>
      </c>
      <c r="L137" s="299">
        <v>1.0019105351233859</v>
      </c>
      <c r="M137" s="299">
        <v>1.0040735321865031</v>
      </c>
      <c r="N137" s="299">
        <v>1.010494553127002</v>
      </c>
      <c r="O137" s="299">
        <v>0</v>
      </c>
      <c r="P137" s="299">
        <v>1.0142441427805491</v>
      </c>
      <c r="Q137" s="299">
        <v>0</v>
      </c>
      <c r="R137" s="299">
        <v>0</v>
      </c>
      <c r="S137" s="299">
        <v>0.29838468268157431</v>
      </c>
      <c r="T137" s="299">
        <v>0.67512839746744446</v>
      </c>
      <c r="U137" s="299">
        <v>1.0664742060959269</v>
      </c>
      <c r="V137" s="299">
        <v>0.69110205417209081</v>
      </c>
      <c r="W137" s="299">
        <v>0.76721262121186895</v>
      </c>
      <c r="DA137" s="71" t="s">
        <v>916</v>
      </c>
    </row>
    <row r="138" spans="1:105" ht="12" customHeight="1" x14ac:dyDescent="0.25">
      <c r="A138" s="59" t="s">
        <v>70</v>
      </c>
      <c r="B138" s="299">
        <v>52.813213880306591</v>
      </c>
      <c r="C138" s="299">
        <v>53.669503362759009</v>
      </c>
      <c r="D138" s="299">
        <v>46.540352496747467</v>
      </c>
      <c r="E138" s="299">
        <v>39.991821098616803</v>
      </c>
      <c r="F138" s="299">
        <v>42.357029412167677</v>
      </c>
      <c r="G138" s="299">
        <v>44.210595642016123</v>
      </c>
      <c r="H138" s="299">
        <v>40.934730288799372</v>
      </c>
      <c r="I138" s="299">
        <v>25.729711661003861</v>
      </c>
      <c r="J138" s="299">
        <v>28.44815233138452</v>
      </c>
      <c r="K138" s="299">
        <v>27.670394355342321</v>
      </c>
      <c r="L138" s="299">
        <v>29.109269518385251</v>
      </c>
      <c r="M138" s="299">
        <v>24.369139506663899</v>
      </c>
      <c r="N138" s="299">
        <v>19.219689316253358</v>
      </c>
      <c r="O138" s="299">
        <v>18.18038989446427</v>
      </c>
      <c r="P138" s="299">
        <v>12.170712423801501</v>
      </c>
      <c r="Q138" s="299">
        <v>10.158815769709239</v>
      </c>
      <c r="R138" s="299">
        <v>10.26863725411379</v>
      </c>
      <c r="S138" s="299">
        <v>8.211861824396637</v>
      </c>
      <c r="T138" s="299">
        <v>10.90703317393039</v>
      </c>
      <c r="U138" s="299">
        <v>10.90082310110532</v>
      </c>
      <c r="V138" s="299">
        <v>8.0526104308020052</v>
      </c>
      <c r="W138" s="299">
        <v>10.409437395492249</v>
      </c>
      <c r="DA138" s="71" t="s">
        <v>917</v>
      </c>
    </row>
    <row r="139" spans="1:105" ht="12" customHeight="1" x14ac:dyDescent="0.25">
      <c r="A139" s="59" t="s">
        <v>162</v>
      </c>
      <c r="B139" s="299">
        <v>8.7013980324051179</v>
      </c>
      <c r="C139" s="299">
        <v>8.2482303273208153</v>
      </c>
      <c r="D139" s="299">
        <v>6.004817243705749</v>
      </c>
      <c r="E139" s="299">
        <v>6.7068434342500982</v>
      </c>
      <c r="F139" s="299">
        <v>9.8329965820204404</v>
      </c>
      <c r="G139" s="299">
        <v>14.04406670020551</v>
      </c>
      <c r="H139" s="299">
        <v>14.85244271733271</v>
      </c>
      <c r="I139" s="299">
        <v>14.89709521343315</v>
      </c>
      <c r="J139" s="299">
        <v>12.954563513671699</v>
      </c>
      <c r="K139" s="299">
        <v>12.67144720098938</v>
      </c>
      <c r="L139" s="299">
        <v>14.315457562031339</v>
      </c>
      <c r="M139" s="299">
        <v>17.176520630893648</v>
      </c>
      <c r="N139" s="299">
        <v>16.879563192157871</v>
      </c>
      <c r="O139" s="299">
        <v>17.836502333499119</v>
      </c>
      <c r="P139" s="299">
        <v>21.729387029377591</v>
      </c>
      <c r="Q139" s="299">
        <v>24.809436146845481</v>
      </c>
      <c r="R139" s="299">
        <v>24.808525821564562</v>
      </c>
      <c r="S139" s="299">
        <v>30.163642782164551</v>
      </c>
      <c r="T139" s="299">
        <v>34.358677881609502</v>
      </c>
      <c r="U139" s="299">
        <v>37.234657280582041</v>
      </c>
      <c r="V139" s="299">
        <v>38.624454583009438</v>
      </c>
      <c r="W139" s="299">
        <v>40.029015637957038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22.623955321780205</v>
      </c>
      <c r="C141" s="263">
        <f t="shared" si="4"/>
        <v>21.837842341254003</v>
      </c>
      <c r="D141" s="263">
        <f t="shared" si="4"/>
        <v>16.431832254003627</v>
      </c>
      <c r="E141" s="263">
        <f t="shared" si="4"/>
        <v>18.313683616726621</v>
      </c>
      <c r="F141" s="263">
        <f t="shared" si="4"/>
        <v>22.253772308972227</v>
      </c>
      <c r="G141" s="263">
        <f t="shared" si="4"/>
        <v>20.029300406911922</v>
      </c>
      <c r="H141" s="263">
        <f t="shared" si="4"/>
        <v>20.206821167550039</v>
      </c>
      <c r="I141" s="263">
        <f t="shared" si="4"/>
        <v>20.097651447173796</v>
      </c>
      <c r="J141" s="263">
        <f t="shared" si="4"/>
        <v>12.015936812490354</v>
      </c>
      <c r="K141" s="263">
        <f t="shared" si="4"/>
        <v>2.8094593669779102</v>
      </c>
      <c r="L141" s="263">
        <f t="shared" si="4"/>
        <v>4.2368022773067358</v>
      </c>
      <c r="M141" s="263">
        <f t="shared" si="4"/>
        <v>3.832655317328225</v>
      </c>
      <c r="N141" s="263">
        <f t="shared" si="4"/>
        <v>2.5870672458791564</v>
      </c>
      <c r="O141" s="263">
        <f t="shared" si="4"/>
        <v>2.8276723129031356</v>
      </c>
      <c r="P141" s="263">
        <f t="shared" si="4"/>
        <v>3.1486699018256621</v>
      </c>
      <c r="Q141" s="263">
        <f t="shared" si="4"/>
        <v>2.9287736585864801</v>
      </c>
      <c r="R141" s="263">
        <f t="shared" si="4"/>
        <v>2.0816430262539263</v>
      </c>
      <c r="S141" s="263">
        <f t="shared" si="4"/>
        <v>4.6318907859292349</v>
      </c>
      <c r="T141" s="263">
        <f t="shared" si="4"/>
        <v>6.7194460182472735</v>
      </c>
      <c r="U141" s="263">
        <f t="shared" si="4"/>
        <v>7.5231186178175813</v>
      </c>
      <c r="V141" s="263">
        <f t="shared" si="4"/>
        <v>9.0660985836689854</v>
      </c>
      <c r="W141" s="263">
        <f t="shared" si="4"/>
        <v>10.478657276255094</v>
      </c>
      <c r="DA141" s="70"/>
    </row>
    <row r="142" spans="1:105" ht="12" customHeight="1" x14ac:dyDescent="0.25">
      <c r="A142" s="60" t="s">
        <v>626</v>
      </c>
      <c r="B142" s="264">
        <v>0.39786684786927412</v>
      </c>
      <c r="C142" s="264">
        <v>0.38101885076544362</v>
      </c>
      <c r="D142" s="264">
        <v>0.31323132226067762</v>
      </c>
      <c r="E142" s="264">
        <v>0.37985067070471129</v>
      </c>
      <c r="F142" s="264">
        <v>0.31999823105710468</v>
      </c>
      <c r="G142" s="264">
        <v>0.54519874381811351</v>
      </c>
      <c r="H142" s="264">
        <v>0.55573961098725089</v>
      </c>
      <c r="I142" s="264">
        <v>0.42806746084356478</v>
      </c>
      <c r="J142" s="264">
        <v>0.3910794758863434</v>
      </c>
      <c r="K142" s="264">
        <v>0.466063968337179</v>
      </c>
      <c r="L142" s="264">
        <v>0.5410544057969443</v>
      </c>
      <c r="M142" s="264">
        <v>0.59756015384175287</v>
      </c>
      <c r="N142" s="264">
        <v>0.57415820675754559</v>
      </c>
      <c r="O142" s="264">
        <v>0.55853810937639548</v>
      </c>
      <c r="P142" s="264">
        <v>0.65753480095214667</v>
      </c>
      <c r="Q142" s="264">
        <v>0.70468672461792625</v>
      </c>
      <c r="R142" s="264">
        <v>0.71034179423980215</v>
      </c>
      <c r="S142" s="264">
        <v>0.82741829881226625</v>
      </c>
      <c r="T142" s="264">
        <v>0.97993395564812169</v>
      </c>
      <c r="U142" s="264">
        <v>1.036495579502611</v>
      </c>
      <c r="V142" s="264">
        <v>1.034582259066209</v>
      </c>
      <c r="W142" s="264">
        <v>1.078965980046674</v>
      </c>
      <c r="DA142" s="72" t="s">
        <v>920</v>
      </c>
    </row>
    <row r="143" spans="1:105" ht="12" customHeight="1" x14ac:dyDescent="0.25">
      <c r="A143" s="59" t="s">
        <v>33</v>
      </c>
      <c r="B143" s="232">
        <v>8.8298359964195453E-2</v>
      </c>
      <c r="C143" s="232">
        <v>8.598687500994863E-2</v>
      </c>
      <c r="D143" s="232">
        <v>8.684837933040862E-2</v>
      </c>
      <c r="E143" s="232">
        <v>7.5985432410692597E-2</v>
      </c>
      <c r="F143" s="232">
        <v>0</v>
      </c>
      <c r="G143" s="232">
        <v>8.2041559971878189E-2</v>
      </c>
      <c r="H143" s="232">
        <v>7.9345400572702465E-2</v>
      </c>
      <c r="I143" s="232">
        <v>0</v>
      </c>
      <c r="J143" s="232">
        <v>0</v>
      </c>
      <c r="K143" s="232">
        <v>5.6840079979879832E-2</v>
      </c>
      <c r="L143" s="232">
        <v>8.3477040644666739E-2</v>
      </c>
      <c r="M143" s="232">
        <v>7.9746322116886731E-2</v>
      </c>
      <c r="N143" s="232">
        <v>7.8124301526783027E-2</v>
      </c>
      <c r="O143" s="232">
        <v>7.6115411103109751E-2</v>
      </c>
      <c r="P143" s="232">
        <v>7.2701409587169044E-2</v>
      </c>
      <c r="Q143" s="232">
        <v>7.2197885174792378E-2</v>
      </c>
      <c r="R143" s="232">
        <v>7.3478057213988299E-2</v>
      </c>
      <c r="S143" s="232">
        <v>7.1992698675233835E-2</v>
      </c>
      <c r="T143" s="232">
        <v>9.9859914823348273E-2</v>
      </c>
      <c r="U143" s="232">
        <v>7.3917731673488654E-2</v>
      </c>
      <c r="V143" s="232">
        <v>6.5991864221189245E-2</v>
      </c>
      <c r="W143" s="232">
        <v>5.9573994978110618E-2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8.0704901549326177E-2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3.056844378256399E-2</v>
      </c>
      <c r="L144" s="232">
        <v>2.9930179902461641E-2</v>
      </c>
      <c r="M144" s="232">
        <v>2.8597699193508019E-2</v>
      </c>
      <c r="N144" s="232">
        <v>2.8017772023911321E-2</v>
      </c>
      <c r="O144" s="232">
        <v>0</v>
      </c>
      <c r="P144" s="232">
        <v>2.6080437077283469E-2</v>
      </c>
      <c r="Q144" s="232">
        <v>0</v>
      </c>
      <c r="R144" s="232">
        <v>0</v>
      </c>
      <c r="S144" s="232">
        <v>7.39962001040645E-3</v>
      </c>
      <c r="T144" s="232">
        <v>1.6959703781589279E-2</v>
      </c>
      <c r="U144" s="232">
        <v>2.6802457426777389E-2</v>
      </c>
      <c r="V144" s="232">
        <v>1.7026207150166339E-2</v>
      </c>
      <c r="W144" s="232">
        <v>1.917065450115599E-2</v>
      </c>
      <c r="DA144" s="71" t="s">
        <v>922</v>
      </c>
    </row>
    <row r="145" spans="1:105" ht="12" customHeight="1" x14ac:dyDescent="0.25">
      <c r="A145" s="59" t="s">
        <v>162</v>
      </c>
      <c r="B145" s="232">
        <v>0.30956848790507868</v>
      </c>
      <c r="C145" s="232">
        <v>0.295031975755495</v>
      </c>
      <c r="D145" s="232">
        <v>0.226382942930269</v>
      </c>
      <c r="E145" s="232">
        <v>0.22316033674469249</v>
      </c>
      <c r="F145" s="232">
        <v>0.31999823105710468</v>
      </c>
      <c r="G145" s="232">
        <v>0.46315718384623528</v>
      </c>
      <c r="H145" s="232">
        <v>0.47639421041454838</v>
      </c>
      <c r="I145" s="232">
        <v>0.42806746084356478</v>
      </c>
      <c r="J145" s="232">
        <v>0.3910794758863434</v>
      </c>
      <c r="K145" s="232">
        <v>0.37865544457473521</v>
      </c>
      <c r="L145" s="232">
        <v>0.42764718524981588</v>
      </c>
      <c r="M145" s="232">
        <v>0.48921613253135809</v>
      </c>
      <c r="N145" s="232">
        <v>0.4680161332068512</v>
      </c>
      <c r="O145" s="232">
        <v>0.48242269827328571</v>
      </c>
      <c r="P145" s="232">
        <v>0.55875295428769411</v>
      </c>
      <c r="Q145" s="232">
        <v>0.63248883944313383</v>
      </c>
      <c r="R145" s="232">
        <v>0.63686373702581389</v>
      </c>
      <c r="S145" s="232">
        <v>0.74802598012662591</v>
      </c>
      <c r="T145" s="232">
        <v>0.86311433704318408</v>
      </c>
      <c r="U145" s="232">
        <v>0.93577539040234459</v>
      </c>
      <c r="V145" s="232">
        <v>0.95156418769485362</v>
      </c>
      <c r="W145" s="232">
        <v>1.0002213305674079</v>
      </c>
      <c r="DA145" s="71" t="s">
        <v>923</v>
      </c>
    </row>
    <row r="146" spans="1:105" ht="12" customHeight="1" x14ac:dyDescent="0.25">
      <c r="A146" s="60" t="s">
        <v>631</v>
      </c>
      <c r="B146" s="264">
        <v>22.226088473910931</v>
      </c>
      <c r="C146" s="264">
        <v>21.45682349048856</v>
      </c>
      <c r="D146" s="264">
        <v>16.11860093174295</v>
      </c>
      <c r="E146" s="264">
        <v>17.933832946021909</v>
      </c>
      <c r="F146" s="264">
        <v>21.933774077915121</v>
      </c>
      <c r="G146" s="264">
        <v>19.48410166309381</v>
      </c>
      <c r="H146" s="264">
        <v>19.65108155656279</v>
      </c>
      <c r="I146" s="264">
        <v>19.669583986330231</v>
      </c>
      <c r="J146" s="264">
        <v>11.624857336604011</v>
      </c>
      <c r="K146" s="264">
        <v>2.3433953986407312</v>
      </c>
      <c r="L146" s="264">
        <v>3.6957478715097918</v>
      </c>
      <c r="M146" s="264">
        <v>3.2350951634864722</v>
      </c>
      <c r="N146" s="264">
        <v>2.0129090391216109</v>
      </c>
      <c r="O146" s="264">
        <v>2.2691342035267401</v>
      </c>
      <c r="P146" s="264">
        <v>2.4911351008735152</v>
      </c>
      <c r="Q146" s="264">
        <v>2.2240869339685538</v>
      </c>
      <c r="R146" s="264">
        <v>1.371301232014124</v>
      </c>
      <c r="S146" s="264">
        <v>3.8044724871169682</v>
      </c>
      <c r="T146" s="264">
        <v>5.739512062599152</v>
      </c>
      <c r="U146" s="264">
        <v>6.4866230383149706</v>
      </c>
      <c r="V146" s="264">
        <v>8.0315163246027765</v>
      </c>
      <c r="W146" s="264">
        <v>9.3996912962084203</v>
      </c>
      <c r="DA146" s="72" t="s">
        <v>924</v>
      </c>
    </row>
    <row r="147" spans="1:105" ht="12" customHeight="1" x14ac:dyDescent="0.25">
      <c r="A147" s="64" t="s">
        <v>30</v>
      </c>
      <c r="B147" s="231">
        <v>15.884353515443941</v>
      </c>
      <c r="C147" s="231">
        <v>14.299906204777731</v>
      </c>
      <c r="D147" s="231">
        <v>9.52427673567556</v>
      </c>
      <c r="E147" s="231">
        <v>11.12026622822504</v>
      </c>
      <c r="F147" s="231">
        <v>16.39868796308027</v>
      </c>
      <c r="G147" s="231">
        <v>11.508762774571251</v>
      </c>
      <c r="H147" s="231">
        <v>12.0553532985274</v>
      </c>
      <c r="I147" s="231">
        <v>14.51686471375038</v>
      </c>
      <c r="J147" s="231">
        <v>0.5746941789803246</v>
      </c>
      <c r="K147" s="231">
        <v>7.0781807490483406E-2</v>
      </c>
      <c r="L147" s="231">
        <v>0</v>
      </c>
      <c r="M147" s="231">
        <v>0</v>
      </c>
      <c r="N147" s="231">
        <v>0</v>
      </c>
      <c r="O147" s="231">
        <v>0</v>
      </c>
      <c r="P147" s="231">
        <v>9.653182137095033E-2</v>
      </c>
      <c r="Q147" s="231">
        <v>8.6396548786490654E-2</v>
      </c>
      <c r="R147" s="231">
        <v>5.3703318916338519E-2</v>
      </c>
      <c r="S147" s="231">
        <v>0.1051946060540332</v>
      </c>
      <c r="T147" s="231">
        <v>0.1162939492807832</v>
      </c>
      <c r="U147" s="231">
        <v>8.0120269342673356E-2</v>
      </c>
      <c r="V147" s="231">
        <v>6.7879568440225024E-2</v>
      </c>
      <c r="W147" s="231">
        <v>6.9565720561366534E-2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0.2459442566450461</v>
      </c>
      <c r="C149" s="231">
        <v>0.26748073678205259</v>
      </c>
      <c r="D149" s="231">
        <v>0.27696236815692837</v>
      </c>
      <c r="E149" s="231">
        <v>0.30267516909376763</v>
      </c>
      <c r="F149" s="231">
        <v>0</v>
      </c>
      <c r="G149" s="231">
        <v>0.3266298269673597</v>
      </c>
      <c r="H149" s="231">
        <v>0.32251159917040417</v>
      </c>
      <c r="I149" s="231">
        <v>0</v>
      </c>
      <c r="J149" s="231">
        <v>0</v>
      </c>
      <c r="K149" s="231">
        <v>9.9909417773928699E-2</v>
      </c>
      <c r="L149" s="231">
        <v>0.21870241723959269</v>
      </c>
      <c r="M149" s="231">
        <v>0.19973685468051799</v>
      </c>
      <c r="N149" s="231">
        <v>0.14204950190785501</v>
      </c>
      <c r="O149" s="231">
        <v>0.16445048688959391</v>
      </c>
      <c r="P149" s="231">
        <v>0.17938385150392089</v>
      </c>
      <c r="Q149" s="231">
        <v>0.1601544347705367</v>
      </c>
      <c r="R149" s="231">
        <v>9.9404043364255498E-2</v>
      </c>
      <c r="S149" s="231">
        <v>0.12588886987718989</v>
      </c>
      <c r="T149" s="231">
        <v>0.1540226591179136</v>
      </c>
      <c r="U149" s="231">
        <v>0.1066831763536728</v>
      </c>
      <c r="V149" s="231">
        <v>9.603136697568701E-2</v>
      </c>
      <c r="W149" s="231">
        <v>8.5154521624838719E-2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0.32147437934038492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5.373101905648469E-2</v>
      </c>
      <c r="L150" s="231">
        <v>7.8414407632722519E-2</v>
      </c>
      <c r="M150" s="231">
        <v>7.1627309402916367E-2</v>
      </c>
      <c r="N150" s="231">
        <v>5.0943310631712008E-2</v>
      </c>
      <c r="O150" s="231">
        <v>0</v>
      </c>
      <c r="P150" s="231">
        <v>6.4351011602042651E-2</v>
      </c>
      <c r="Q150" s="231">
        <v>0</v>
      </c>
      <c r="R150" s="231">
        <v>0</v>
      </c>
      <c r="S150" s="231">
        <v>1.293922602947461E-2</v>
      </c>
      <c r="T150" s="231">
        <v>2.6158430826958429E-2</v>
      </c>
      <c r="U150" s="231">
        <v>3.8683157987087442E-2</v>
      </c>
      <c r="V150" s="231">
        <v>2.477653823449185E-2</v>
      </c>
      <c r="W150" s="231">
        <v>2.7402357587078371E-2</v>
      </c>
      <c r="DA150" s="73" t="s">
        <v>928</v>
      </c>
    </row>
    <row r="151" spans="1:105" ht="12" customHeight="1" x14ac:dyDescent="0.25">
      <c r="A151" s="64" t="s">
        <v>70</v>
      </c>
      <c r="B151" s="231">
        <v>5.2335256306539337</v>
      </c>
      <c r="C151" s="231">
        <v>5.9716758995248593</v>
      </c>
      <c r="D151" s="231">
        <v>5.5954190988957304</v>
      </c>
      <c r="E151" s="231">
        <v>5.300495562729636</v>
      </c>
      <c r="F151" s="231">
        <v>4.4922339259047126</v>
      </c>
      <c r="G151" s="231">
        <v>5.8047539871972704</v>
      </c>
      <c r="H151" s="231">
        <v>5.3368390298234836</v>
      </c>
      <c r="I151" s="231">
        <v>3.2633128555568871</v>
      </c>
      <c r="J151" s="231">
        <v>7.5926595243453816</v>
      </c>
      <c r="K151" s="231">
        <v>1.4533997593179031</v>
      </c>
      <c r="L151" s="231">
        <v>2.2782334808210609</v>
      </c>
      <c r="M151" s="231">
        <v>1.738414408281034</v>
      </c>
      <c r="N151" s="231">
        <v>0.96894594835073111</v>
      </c>
      <c r="O151" s="231">
        <v>1.062389567950714</v>
      </c>
      <c r="P151" s="231">
        <v>0.77219835279702942</v>
      </c>
      <c r="Q151" s="231">
        <v>0.57450465199539447</v>
      </c>
      <c r="R151" s="231">
        <v>0.35661923190568212</v>
      </c>
      <c r="S151" s="231">
        <v>0.35610117554885878</v>
      </c>
      <c r="T151" s="231">
        <v>0.42260238775003828</v>
      </c>
      <c r="U151" s="231">
        <v>0.39539471259506548</v>
      </c>
      <c r="V151" s="231">
        <v>0.28869225467032478</v>
      </c>
      <c r="W151" s="231">
        <v>0.37179149287328161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1.896325059862179</v>
      </c>
      <c r="T152" s="231">
        <v>3.689178089397128</v>
      </c>
      <c r="U152" s="231">
        <v>4.5151660382113974</v>
      </c>
      <c r="V152" s="231">
        <v>6.1694203015102902</v>
      </c>
      <c r="W152" s="231">
        <v>7.4160700141292413</v>
      </c>
      <c r="DA152" s="73" t="s">
        <v>930</v>
      </c>
    </row>
    <row r="153" spans="1:105" ht="12" customHeight="1" x14ac:dyDescent="0.25">
      <c r="A153" s="64" t="s">
        <v>162</v>
      </c>
      <c r="B153" s="231">
        <v>0.86226507116800988</v>
      </c>
      <c r="C153" s="231">
        <v>0.91776064940392332</v>
      </c>
      <c r="D153" s="231">
        <v>0.72194272901473389</v>
      </c>
      <c r="E153" s="231">
        <v>0.8889216066330774</v>
      </c>
      <c r="F153" s="231">
        <v>1.0428521889301381</v>
      </c>
      <c r="G153" s="231">
        <v>1.8439550743579329</v>
      </c>
      <c r="H153" s="231">
        <v>1.936377629041504</v>
      </c>
      <c r="I153" s="231">
        <v>1.889406417022967</v>
      </c>
      <c r="J153" s="231">
        <v>3.457503633278304</v>
      </c>
      <c r="K153" s="231">
        <v>0.66557339500193125</v>
      </c>
      <c r="L153" s="231">
        <v>1.120397565816416</v>
      </c>
      <c r="M153" s="231">
        <v>1.2253165911220041</v>
      </c>
      <c r="N153" s="231">
        <v>0.8509702782313131</v>
      </c>
      <c r="O153" s="231">
        <v>1.042294148686431</v>
      </c>
      <c r="P153" s="231">
        <v>1.378670063599571</v>
      </c>
      <c r="Q153" s="231">
        <v>1.4030312984161319</v>
      </c>
      <c r="R153" s="231">
        <v>0.86157463782784793</v>
      </c>
      <c r="S153" s="231">
        <v>1.3080235497452319</v>
      </c>
      <c r="T153" s="231">
        <v>1.3312565462263319</v>
      </c>
      <c r="U153" s="231">
        <v>1.3505756838250751</v>
      </c>
      <c r="V153" s="231">
        <v>1.3847162947717571</v>
      </c>
      <c r="W153" s="231">
        <v>1.429707189432615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213.94559688707591</v>
      </c>
      <c r="C158" s="281">
        <v>229.07522131779359</v>
      </c>
      <c r="D158" s="281">
        <v>201.4665143529364</v>
      </c>
      <c r="E158" s="281">
        <v>214.72561605402109</v>
      </c>
      <c r="F158" s="281">
        <v>244.72808908227481</v>
      </c>
      <c r="G158" s="281">
        <v>246.95541001927819</v>
      </c>
      <c r="H158" s="281">
        <v>227.76002073640339</v>
      </c>
      <c r="I158" s="281">
        <v>252.12632033584001</v>
      </c>
      <c r="J158" s="281">
        <v>245.23123304719999</v>
      </c>
      <c r="K158" s="281">
        <v>226.10671715404069</v>
      </c>
      <c r="L158" s="281">
        <v>232.8218462224954</v>
      </c>
      <c r="M158" s="281">
        <v>247.29498682918481</v>
      </c>
      <c r="N158" s="281">
        <v>239.76215040000011</v>
      </c>
      <c r="O158" s="281">
        <v>189.08877790880689</v>
      </c>
      <c r="P158" s="281">
        <v>208.99236285124999</v>
      </c>
      <c r="Q158" s="281">
        <v>186.80227609799999</v>
      </c>
      <c r="R158" s="281">
        <v>187.5193681974915</v>
      </c>
      <c r="S158" s="281">
        <v>147.88179615615999</v>
      </c>
      <c r="T158" s="281">
        <v>150.73419857191161</v>
      </c>
      <c r="U158" s="281">
        <v>129.06910758461839</v>
      </c>
      <c r="V158" s="281">
        <v>126.95193861931359</v>
      </c>
      <c r="W158" s="281">
        <v>121.8898944153424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1.0000000000000002</v>
      </c>
      <c r="C187" s="234">
        <f t="shared" si="28"/>
        <v>0.99999999999999978</v>
      </c>
      <c r="D187" s="234">
        <f t="shared" si="28"/>
        <v>0.99999999999999978</v>
      </c>
      <c r="E187" s="234">
        <f t="shared" si="28"/>
        <v>0.99999999999999967</v>
      </c>
      <c r="F187" s="234">
        <f t="shared" si="28"/>
        <v>0.99999999999999978</v>
      </c>
      <c r="G187" s="234">
        <f t="shared" si="28"/>
        <v>1.0000000000000002</v>
      </c>
      <c r="H187" s="234">
        <f t="shared" si="28"/>
        <v>1.0000000000000002</v>
      </c>
      <c r="I187" s="234">
        <f t="shared" si="28"/>
        <v>0.99999999999999978</v>
      </c>
      <c r="J187" s="234">
        <f t="shared" si="28"/>
        <v>1</v>
      </c>
      <c r="K187" s="234">
        <f t="shared" si="28"/>
        <v>0.99999999999999989</v>
      </c>
      <c r="L187" s="234">
        <f t="shared" si="28"/>
        <v>0.99999999999999978</v>
      </c>
      <c r="M187" s="234">
        <f t="shared" si="28"/>
        <v>0.99999999999999989</v>
      </c>
      <c r="N187" s="234">
        <f t="shared" si="28"/>
        <v>0.99999999999999967</v>
      </c>
      <c r="O187" s="234">
        <f t="shared" si="28"/>
        <v>1.0000000000000002</v>
      </c>
      <c r="P187" s="234">
        <f t="shared" si="28"/>
        <v>1.0000000000000002</v>
      </c>
      <c r="Q187" s="234">
        <f t="shared" si="28"/>
        <v>0.99999999999999956</v>
      </c>
      <c r="R187" s="234">
        <f t="shared" si="28"/>
        <v>1</v>
      </c>
      <c r="S187" s="234">
        <f t="shared" si="28"/>
        <v>0.99999999999999956</v>
      </c>
      <c r="T187" s="234">
        <f t="shared" si="28"/>
        <v>0.99999999999999989</v>
      </c>
      <c r="U187" s="234">
        <f t="shared" si="28"/>
        <v>1</v>
      </c>
      <c r="V187" s="234">
        <f t="shared" si="28"/>
        <v>0.99999999999999989</v>
      </c>
      <c r="W187" s="234">
        <f t="shared" si="28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6.6238289054114472E-4</v>
      </c>
      <c r="C192" s="302">
        <f t="shared" si="33"/>
        <v>6.3292466323320641E-4</v>
      </c>
      <c r="D192" s="302">
        <f t="shared" si="33"/>
        <v>5.8878821694969131E-4</v>
      </c>
      <c r="E192" s="302">
        <f t="shared" si="33"/>
        <v>8.0731775740333698E-4</v>
      </c>
      <c r="F192" s="302">
        <f t="shared" si="33"/>
        <v>7.7973060453343933E-4</v>
      </c>
      <c r="G192" s="302">
        <f t="shared" si="33"/>
        <v>1.0562979105560512E-3</v>
      </c>
      <c r="H192" s="302">
        <f t="shared" si="33"/>
        <v>1.1198253347113154E-3</v>
      </c>
      <c r="I192" s="302">
        <f t="shared" si="33"/>
        <v>1.2867642290524226E-3</v>
      </c>
      <c r="J192" s="302">
        <f t="shared" si="33"/>
        <v>1.302872044438554E-3</v>
      </c>
      <c r="K192" s="302">
        <f t="shared" si="33"/>
        <v>1.552422708497104E-3</v>
      </c>
      <c r="L192" s="302">
        <f t="shared" si="33"/>
        <v>1.5778655253348725E-3</v>
      </c>
      <c r="M192" s="302">
        <f t="shared" si="33"/>
        <v>1.8600116332811506E-3</v>
      </c>
      <c r="N192" s="302">
        <f t="shared" si="33"/>
        <v>2.0548379636803737E-3</v>
      </c>
      <c r="O192" s="302">
        <f t="shared" si="33"/>
        <v>2.0356111236149335E-3</v>
      </c>
      <c r="P192" s="302">
        <f t="shared" si="33"/>
        <v>2.5113887824493538E-3</v>
      </c>
      <c r="Q192" s="302">
        <f t="shared" si="33"/>
        <v>2.7276023111354876E-3</v>
      </c>
      <c r="R192" s="302">
        <f t="shared" si="33"/>
        <v>2.7833661856665314E-3</v>
      </c>
      <c r="S192" s="302">
        <f t="shared" si="33"/>
        <v>2.8705042812771655E-3</v>
      </c>
      <c r="T192" s="302">
        <f t="shared" si="33"/>
        <v>2.7603057039833076E-3</v>
      </c>
      <c r="U192" s="302">
        <f t="shared" si="33"/>
        <v>2.8454627341859477E-3</v>
      </c>
      <c r="V192" s="302">
        <f t="shared" si="33"/>
        <v>2.8980755008119045E-3</v>
      </c>
      <c r="W192" s="302">
        <f t="shared" si="33"/>
        <v>2.8158765269247744E-3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0.26839520516114213</v>
      </c>
      <c r="C193" s="303">
        <f t="shared" si="34"/>
        <v>0.27073211591841601</v>
      </c>
      <c r="D193" s="303">
        <f t="shared" si="34"/>
        <v>0.27754951237677328</v>
      </c>
      <c r="E193" s="303">
        <f t="shared" si="34"/>
        <v>0.2678433477795098</v>
      </c>
      <c r="F193" s="303">
        <f t="shared" si="34"/>
        <v>0.25699898146768835</v>
      </c>
      <c r="G193" s="303">
        <f t="shared" si="34"/>
        <v>0.27203402378250274</v>
      </c>
      <c r="H193" s="303">
        <f t="shared" si="34"/>
        <v>0.26914389119518273</v>
      </c>
      <c r="I193" s="303">
        <f t="shared" si="34"/>
        <v>0.24680067223484953</v>
      </c>
      <c r="J193" s="303">
        <f t="shared" si="34"/>
        <v>0.27874844729363685</v>
      </c>
      <c r="K193" s="303">
        <f t="shared" si="34"/>
        <v>0.32396165857055403</v>
      </c>
      <c r="L193" s="303">
        <f t="shared" si="34"/>
        <v>0.31835790070158959</v>
      </c>
      <c r="M193" s="303">
        <f t="shared" si="34"/>
        <v>0.31914813381207519</v>
      </c>
      <c r="N193" s="303">
        <f t="shared" si="34"/>
        <v>0.32318096202908725</v>
      </c>
      <c r="O193" s="303">
        <f t="shared" si="34"/>
        <v>0.321372703281181</v>
      </c>
      <c r="P193" s="303">
        <f t="shared" si="34"/>
        <v>0.31838634658248316</v>
      </c>
      <c r="Q193" s="303">
        <f t="shared" si="34"/>
        <v>0.31946377542797327</v>
      </c>
      <c r="R193" s="303">
        <f t="shared" si="34"/>
        <v>0.32407785222310881</v>
      </c>
      <c r="S193" s="303">
        <f t="shared" si="34"/>
        <v>0.31114683339665278</v>
      </c>
      <c r="T193" s="303">
        <f t="shared" si="34"/>
        <v>0.30613529875157541</v>
      </c>
      <c r="U193" s="303">
        <f t="shared" si="34"/>
        <v>0.30397769803047692</v>
      </c>
      <c r="V193" s="303">
        <f t="shared" si="34"/>
        <v>0.29622818373082888</v>
      </c>
      <c r="W193" s="303">
        <f t="shared" si="34"/>
        <v>0.29354513872159005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0.26839520516114213</v>
      </c>
      <c r="C194" s="304">
        <f t="shared" si="35"/>
        <v>0.27073211591841601</v>
      </c>
      <c r="D194" s="304">
        <f t="shared" si="35"/>
        <v>0.27754951237677328</v>
      </c>
      <c r="E194" s="304">
        <f t="shared" si="35"/>
        <v>0.2678433477795098</v>
      </c>
      <c r="F194" s="304">
        <f t="shared" si="35"/>
        <v>0.25699898146768835</v>
      </c>
      <c r="G194" s="304">
        <f t="shared" si="35"/>
        <v>0.27203402378250274</v>
      </c>
      <c r="H194" s="304">
        <f t="shared" si="35"/>
        <v>0.26914389119518273</v>
      </c>
      <c r="I194" s="304">
        <f t="shared" si="35"/>
        <v>0.24680067223484953</v>
      </c>
      <c r="J194" s="304">
        <f t="shared" si="35"/>
        <v>0.27874844729363685</v>
      </c>
      <c r="K194" s="304">
        <f t="shared" si="35"/>
        <v>0.32396165857055403</v>
      </c>
      <c r="L194" s="304">
        <f t="shared" si="35"/>
        <v>0.31835790070158959</v>
      </c>
      <c r="M194" s="304">
        <f t="shared" si="35"/>
        <v>0.31914813381207519</v>
      </c>
      <c r="N194" s="304">
        <f t="shared" si="35"/>
        <v>0.32318096202908725</v>
      </c>
      <c r="O194" s="304">
        <f t="shared" si="35"/>
        <v>0.321372703281181</v>
      </c>
      <c r="P194" s="304">
        <f t="shared" si="35"/>
        <v>0.31838634658248316</v>
      </c>
      <c r="Q194" s="304">
        <f t="shared" si="35"/>
        <v>0.31946377542797327</v>
      </c>
      <c r="R194" s="304">
        <f t="shared" si="35"/>
        <v>0.32407785222310881</v>
      </c>
      <c r="S194" s="304">
        <f t="shared" si="35"/>
        <v>0.31114683339665278</v>
      </c>
      <c r="T194" s="304">
        <f t="shared" si="35"/>
        <v>0.30613529875157541</v>
      </c>
      <c r="U194" s="304">
        <f t="shared" si="35"/>
        <v>0.30397769803047692</v>
      </c>
      <c r="V194" s="304">
        <f t="shared" si="35"/>
        <v>0.29622818373082888</v>
      </c>
      <c r="W194" s="304">
        <f t="shared" si="35"/>
        <v>0.29354513872159005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0.51476327360079288</v>
      </c>
      <c r="C196" s="303">
        <f t="shared" si="37"/>
        <v>0.51924530535245905</v>
      </c>
      <c r="D196" s="303">
        <f t="shared" si="37"/>
        <v>0.53232059600912873</v>
      </c>
      <c r="E196" s="303">
        <f t="shared" si="37"/>
        <v>0.51370484965406382</v>
      </c>
      <c r="F196" s="303">
        <f t="shared" si="37"/>
        <v>0.49290611183962413</v>
      </c>
      <c r="G196" s="303">
        <f t="shared" si="37"/>
        <v>0.52174227378243365</v>
      </c>
      <c r="H196" s="303">
        <f t="shared" si="37"/>
        <v>0.51619920116719842</v>
      </c>
      <c r="I196" s="303">
        <f t="shared" si="37"/>
        <v>0.47334646641772682</v>
      </c>
      <c r="J196" s="303">
        <f t="shared" si="37"/>
        <v>0.53462006951227303</v>
      </c>
      <c r="K196" s="303">
        <f t="shared" si="37"/>
        <v>0.62133585354774612</v>
      </c>
      <c r="L196" s="303">
        <f t="shared" si="37"/>
        <v>0.61058823701203913</v>
      </c>
      <c r="M196" s="303">
        <f t="shared" si="37"/>
        <v>0.61210384897171299</v>
      </c>
      <c r="N196" s="303">
        <f t="shared" si="37"/>
        <v>0.61983853206194328</v>
      </c>
      <c r="O196" s="303">
        <f t="shared" si="37"/>
        <v>0.61637041797238445</v>
      </c>
      <c r="P196" s="303">
        <f t="shared" si="37"/>
        <v>0.61064279422650403</v>
      </c>
      <c r="Q196" s="303">
        <f t="shared" si="37"/>
        <v>0.61270922756402724</v>
      </c>
      <c r="R196" s="303">
        <f t="shared" si="37"/>
        <v>0.62155870486479847</v>
      </c>
      <c r="S196" s="303">
        <f t="shared" si="37"/>
        <v>0.59675791314386051</v>
      </c>
      <c r="T196" s="303">
        <f t="shared" si="37"/>
        <v>0.58714613942340643</v>
      </c>
      <c r="U196" s="303">
        <f t="shared" si="37"/>
        <v>0.58300801180801443</v>
      </c>
      <c r="V196" s="303">
        <f t="shared" si="37"/>
        <v>0.56814498417938009</v>
      </c>
      <c r="W196" s="303">
        <f t="shared" si="37"/>
        <v>0.56299909108734514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0.51476327360079288</v>
      </c>
      <c r="C197" s="304">
        <f t="shared" si="38"/>
        <v>0.51924530535245905</v>
      </c>
      <c r="D197" s="304">
        <f t="shared" si="38"/>
        <v>0.53232059600912873</v>
      </c>
      <c r="E197" s="304">
        <f t="shared" si="38"/>
        <v>0.51370484965406382</v>
      </c>
      <c r="F197" s="304">
        <f t="shared" si="38"/>
        <v>0.49290611183962413</v>
      </c>
      <c r="G197" s="304">
        <f t="shared" si="38"/>
        <v>0.52174227378243365</v>
      </c>
      <c r="H197" s="304">
        <f t="shared" si="38"/>
        <v>0.51619920116719842</v>
      </c>
      <c r="I197" s="304">
        <f t="shared" si="38"/>
        <v>0.47334646641772682</v>
      </c>
      <c r="J197" s="304">
        <f t="shared" si="38"/>
        <v>0.53462006951227303</v>
      </c>
      <c r="K197" s="304">
        <f t="shared" si="38"/>
        <v>0.62133585354774612</v>
      </c>
      <c r="L197" s="304">
        <f t="shared" si="38"/>
        <v>0.61058823701203913</v>
      </c>
      <c r="M197" s="304">
        <f t="shared" si="38"/>
        <v>0.61210384897171299</v>
      </c>
      <c r="N197" s="304">
        <f t="shared" si="38"/>
        <v>0.61983853206194328</v>
      </c>
      <c r="O197" s="304">
        <f t="shared" si="38"/>
        <v>0.61637041797238445</v>
      </c>
      <c r="P197" s="304">
        <f t="shared" si="38"/>
        <v>0.61064279422650403</v>
      </c>
      <c r="Q197" s="304">
        <f t="shared" si="38"/>
        <v>0.61270922756402724</v>
      </c>
      <c r="R197" s="304">
        <f t="shared" si="38"/>
        <v>0.62155870486479847</v>
      </c>
      <c r="S197" s="304">
        <f t="shared" si="38"/>
        <v>0.59675791314386051</v>
      </c>
      <c r="T197" s="304">
        <f t="shared" si="38"/>
        <v>0.58714613942340643</v>
      </c>
      <c r="U197" s="304">
        <f t="shared" si="38"/>
        <v>0.58300801180801443</v>
      </c>
      <c r="V197" s="304">
        <f t="shared" si="38"/>
        <v>0.56814498417938009</v>
      </c>
      <c r="W197" s="304">
        <f t="shared" si="38"/>
        <v>0.56299909108734514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0.21617913834752403</v>
      </c>
      <c r="C199" s="303">
        <f t="shared" si="40"/>
        <v>0.20938965406589158</v>
      </c>
      <c r="D199" s="303">
        <f t="shared" si="40"/>
        <v>0.18954110339714816</v>
      </c>
      <c r="E199" s="303">
        <f t="shared" si="40"/>
        <v>0.21764448480902282</v>
      </c>
      <c r="F199" s="303">
        <f t="shared" si="40"/>
        <v>0.24931517608815384</v>
      </c>
      <c r="G199" s="303">
        <f t="shared" si="40"/>
        <v>0.20516740452450782</v>
      </c>
      <c r="H199" s="303">
        <f t="shared" si="40"/>
        <v>0.21353708230290772</v>
      </c>
      <c r="I199" s="303">
        <f t="shared" si="40"/>
        <v>0.27856609711837099</v>
      </c>
      <c r="J199" s="303">
        <f t="shared" si="40"/>
        <v>0.18532861114965152</v>
      </c>
      <c r="K199" s="303">
        <f t="shared" si="40"/>
        <v>5.3150065173202608E-2</v>
      </c>
      <c r="L199" s="303">
        <f t="shared" si="40"/>
        <v>6.9475996761036191E-2</v>
      </c>
      <c r="M199" s="303">
        <f t="shared" si="40"/>
        <v>6.6888005582930496E-2</v>
      </c>
      <c r="N199" s="303">
        <f t="shared" si="40"/>
        <v>5.4925667945288761E-2</v>
      </c>
      <c r="O199" s="303">
        <f t="shared" si="40"/>
        <v>6.0221267622819784E-2</v>
      </c>
      <c r="P199" s="303">
        <f t="shared" si="40"/>
        <v>6.8459470408563608E-2</v>
      </c>
      <c r="Q199" s="303">
        <f t="shared" si="40"/>
        <v>6.5099394696863558E-2</v>
      </c>
      <c r="R199" s="303">
        <f t="shared" si="40"/>
        <v>5.1580076726426179E-2</v>
      </c>
      <c r="S199" s="303">
        <f t="shared" si="40"/>
        <v>8.9224749178209189E-2</v>
      </c>
      <c r="T199" s="303">
        <f t="shared" si="40"/>
        <v>0.10395825612103474</v>
      </c>
      <c r="U199" s="303">
        <f t="shared" si="40"/>
        <v>0.1101688274273227</v>
      </c>
      <c r="V199" s="303">
        <f t="shared" si="40"/>
        <v>0.13272875658897906</v>
      </c>
      <c r="W199" s="303">
        <f t="shared" si="40"/>
        <v>0.14063989366414015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5.4432892012860438E-3</v>
      </c>
      <c r="C200" s="304">
        <f t="shared" si="41"/>
        <v>5.213593828044677E-3</v>
      </c>
      <c r="D200" s="304">
        <f t="shared" si="41"/>
        <v>5.1425845281376607E-3</v>
      </c>
      <c r="E200" s="304">
        <f t="shared" si="41"/>
        <v>6.4017775815680385E-3</v>
      </c>
      <c r="F200" s="304">
        <f t="shared" si="41"/>
        <v>5.132857370406493E-3</v>
      </c>
      <c r="G200" s="304">
        <f t="shared" si="41"/>
        <v>7.8938466919302921E-3</v>
      </c>
      <c r="H200" s="304">
        <f t="shared" si="41"/>
        <v>8.3024276018047894E-3</v>
      </c>
      <c r="I200" s="304">
        <f t="shared" si="41"/>
        <v>8.4280338576244295E-3</v>
      </c>
      <c r="J200" s="304">
        <f t="shared" si="41"/>
        <v>8.3877170938705149E-3</v>
      </c>
      <c r="K200" s="304">
        <f t="shared" si="41"/>
        <v>1.3482067345054433E-2</v>
      </c>
      <c r="L200" s="304">
        <f t="shared" si="41"/>
        <v>1.3146027585904047E-2</v>
      </c>
      <c r="M200" s="304">
        <f t="shared" si="41"/>
        <v>1.5417031593046481E-2</v>
      </c>
      <c r="N200" s="304">
        <f t="shared" si="41"/>
        <v>1.8091071515195067E-2</v>
      </c>
      <c r="O200" s="304">
        <f t="shared" si="41"/>
        <v>1.7764536909070771E-2</v>
      </c>
      <c r="P200" s="304">
        <f t="shared" si="41"/>
        <v>2.0949148570042903E-2</v>
      </c>
      <c r="Q200" s="304">
        <f t="shared" si="41"/>
        <v>2.2604574254984546E-2</v>
      </c>
      <c r="R200" s="304">
        <f t="shared" si="41"/>
        <v>2.5098232517118353E-2</v>
      </c>
      <c r="S200" s="304">
        <f t="shared" si="41"/>
        <v>2.4857610544970096E-2</v>
      </c>
      <c r="T200" s="304">
        <f t="shared" si="41"/>
        <v>2.4378025155949039E-2</v>
      </c>
      <c r="U200" s="304">
        <f t="shared" si="41"/>
        <v>2.4677895908217742E-2</v>
      </c>
      <c r="V200" s="304">
        <f t="shared" si="41"/>
        <v>2.5254490385262496E-2</v>
      </c>
      <c r="W200" s="304">
        <f t="shared" si="41"/>
        <v>2.4237183425459358E-2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0.210735849146238</v>
      </c>
      <c r="C201" s="304">
        <f t="shared" si="42"/>
        <v>0.20417606023784687</v>
      </c>
      <c r="D201" s="304">
        <f t="shared" si="42"/>
        <v>0.18439851886901049</v>
      </c>
      <c r="E201" s="304">
        <f t="shared" si="42"/>
        <v>0.21124270722745478</v>
      </c>
      <c r="F201" s="304">
        <f t="shared" si="42"/>
        <v>0.24418231871774732</v>
      </c>
      <c r="G201" s="304">
        <f t="shared" si="42"/>
        <v>0.19727355783257752</v>
      </c>
      <c r="H201" s="304">
        <f t="shared" si="42"/>
        <v>0.20523465470110294</v>
      </c>
      <c r="I201" s="304">
        <f t="shared" si="42"/>
        <v>0.27013806326074657</v>
      </c>
      <c r="J201" s="304">
        <f t="shared" si="42"/>
        <v>0.17694089405578101</v>
      </c>
      <c r="K201" s="304">
        <f t="shared" si="42"/>
        <v>3.9667997828148178E-2</v>
      </c>
      <c r="L201" s="304">
        <f t="shared" si="42"/>
        <v>5.6329969175132139E-2</v>
      </c>
      <c r="M201" s="304">
        <f t="shared" si="42"/>
        <v>5.1470973989884018E-2</v>
      </c>
      <c r="N201" s="304">
        <f t="shared" si="42"/>
        <v>3.6834596430093694E-2</v>
      </c>
      <c r="O201" s="304">
        <f t="shared" si="42"/>
        <v>4.2456730713749016E-2</v>
      </c>
      <c r="P201" s="304">
        <f t="shared" si="42"/>
        <v>4.7510321838520712E-2</v>
      </c>
      <c r="Q201" s="304">
        <f t="shared" si="42"/>
        <v>4.2494820441879022E-2</v>
      </c>
      <c r="R201" s="304">
        <f t="shared" si="42"/>
        <v>2.6481844209307829E-2</v>
      </c>
      <c r="S201" s="304">
        <f t="shared" si="42"/>
        <v>6.436713863323909E-2</v>
      </c>
      <c r="T201" s="304">
        <f t="shared" si="42"/>
        <v>7.9580230965085694E-2</v>
      </c>
      <c r="U201" s="304">
        <f t="shared" si="42"/>
        <v>8.5490931519104946E-2</v>
      </c>
      <c r="V201" s="304">
        <f t="shared" si="42"/>
        <v>0.10747426620371657</v>
      </c>
      <c r="W201" s="304">
        <f t="shared" si="42"/>
        <v>0.11640271023868079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1</v>
      </c>
      <c r="E204" s="234">
        <f t="shared" si="44"/>
        <v>1</v>
      </c>
      <c r="F204" s="234">
        <f t="shared" si="44"/>
        <v>1.0000000000000002</v>
      </c>
      <c r="G204" s="234">
        <f t="shared" si="44"/>
        <v>0.99999999999999978</v>
      </c>
      <c r="H204" s="234">
        <f t="shared" si="44"/>
        <v>1</v>
      </c>
      <c r="I204" s="234">
        <f t="shared" si="44"/>
        <v>1</v>
      </c>
      <c r="J204" s="234">
        <f t="shared" si="44"/>
        <v>1.0000000000000002</v>
      </c>
      <c r="K204" s="234">
        <f t="shared" si="44"/>
        <v>1.0000000000000002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1</v>
      </c>
      <c r="S204" s="234">
        <f t="shared" si="44"/>
        <v>1.0000000000000002</v>
      </c>
      <c r="T204" s="234">
        <f t="shared" si="44"/>
        <v>1</v>
      </c>
      <c r="U204" s="234">
        <f t="shared" si="44"/>
        <v>0.99999999999999989</v>
      </c>
      <c r="V204" s="234">
        <f t="shared" si="44"/>
        <v>1</v>
      </c>
      <c r="W204" s="234">
        <f t="shared" si="44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2.1531037882742713E-4</v>
      </c>
      <c r="C209" s="302">
        <f t="shared" si="49"/>
        <v>2.0733587014368275E-4</v>
      </c>
      <c r="D209" s="302">
        <f t="shared" si="49"/>
        <v>1.9770659825141983E-4</v>
      </c>
      <c r="E209" s="302">
        <f t="shared" si="49"/>
        <v>2.5486564068198908E-4</v>
      </c>
      <c r="F209" s="302">
        <f t="shared" si="49"/>
        <v>2.1663983850467043E-4</v>
      </c>
      <c r="G209" s="302">
        <f t="shared" si="49"/>
        <v>3.4074739958142087E-4</v>
      </c>
      <c r="H209" s="302">
        <f t="shared" si="49"/>
        <v>3.6421326594385901E-4</v>
      </c>
      <c r="I209" s="302">
        <f t="shared" si="49"/>
        <v>3.2108511729540552E-4</v>
      </c>
      <c r="J209" s="302">
        <f t="shared" si="49"/>
        <v>3.9814966472295586E-4</v>
      </c>
      <c r="K209" s="302">
        <f t="shared" si="49"/>
        <v>4.5517462730819891E-4</v>
      </c>
      <c r="L209" s="302">
        <f t="shared" si="49"/>
        <v>4.8951686738963609E-4</v>
      </c>
      <c r="M209" s="302">
        <f t="shared" si="49"/>
        <v>5.4051058344852714E-4</v>
      </c>
      <c r="N209" s="302">
        <f t="shared" si="49"/>
        <v>5.5488236505767574E-4</v>
      </c>
      <c r="O209" s="302">
        <f t="shared" si="49"/>
        <v>6.3168354313960595E-4</v>
      </c>
      <c r="P209" s="302">
        <f t="shared" si="49"/>
        <v>7.1883847636155E-4</v>
      </c>
      <c r="Q209" s="302">
        <f t="shared" si="49"/>
        <v>8.3635272411984758E-4</v>
      </c>
      <c r="R209" s="302">
        <f t="shared" si="49"/>
        <v>8.4364097730846906E-4</v>
      </c>
      <c r="S209" s="302">
        <f t="shared" si="49"/>
        <v>1.0813002235399911E-3</v>
      </c>
      <c r="T209" s="302">
        <f t="shared" si="49"/>
        <v>1.144192178852432E-3</v>
      </c>
      <c r="U209" s="302">
        <f t="shared" si="49"/>
        <v>1.3063632717883774E-3</v>
      </c>
      <c r="V209" s="302">
        <f t="shared" si="49"/>
        <v>1.3433245687266508E-3</v>
      </c>
      <c r="W209" s="302">
        <f t="shared" si="49"/>
        <v>1.3774158337949423E-3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0.4796266258570791</v>
      </c>
      <c r="C210" s="303">
        <f t="shared" si="50"/>
        <v>0.44802019190469222</v>
      </c>
      <c r="D210" s="303">
        <f t="shared" si="50"/>
        <v>0.41147832589121563</v>
      </c>
      <c r="E210" s="303">
        <f t="shared" si="50"/>
        <v>0.40580717798992411</v>
      </c>
      <c r="F210" s="303">
        <f t="shared" si="50"/>
        <v>0.44543423562294843</v>
      </c>
      <c r="G210" s="303">
        <f t="shared" si="50"/>
        <v>0.39860858262419663</v>
      </c>
      <c r="H210" s="303">
        <f t="shared" si="50"/>
        <v>0.41554763602347961</v>
      </c>
      <c r="I210" s="303">
        <f t="shared" si="50"/>
        <v>0.39765576999698027</v>
      </c>
      <c r="J210" s="303">
        <f t="shared" si="50"/>
        <v>0.21957119427912808</v>
      </c>
      <c r="K210" s="303">
        <f t="shared" si="50"/>
        <v>0.24098813604164865</v>
      </c>
      <c r="L210" s="303">
        <f t="shared" si="50"/>
        <v>0.24468804057736887</v>
      </c>
      <c r="M210" s="303">
        <f t="shared" si="50"/>
        <v>0.2297631032169285</v>
      </c>
      <c r="N210" s="303">
        <f t="shared" si="50"/>
        <v>0.2162064014937386</v>
      </c>
      <c r="O210" s="303">
        <f t="shared" si="50"/>
        <v>0.24706610609811813</v>
      </c>
      <c r="P210" s="303">
        <f t="shared" si="50"/>
        <v>0.23331720644124668</v>
      </c>
      <c r="Q210" s="303">
        <f t="shared" si="50"/>
        <v>0.25065313820049784</v>
      </c>
      <c r="R210" s="303">
        <f t="shared" si="50"/>
        <v>0.25128750957026563</v>
      </c>
      <c r="S210" s="303">
        <f t="shared" si="50"/>
        <v>0.30433182798387187</v>
      </c>
      <c r="T210" s="303">
        <f t="shared" si="50"/>
        <v>0.3296165168369648</v>
      </c>
      <c r="U210" s="303">
        <f t="shared" si="50"/>
        <v>0.35743989613641752</v>
      </c>
      <c r="V210" s="303">
        <f t="shared" si="50"/>
        <v>0.35060941812764806</v>
      </c>
      <c r="W210" s="303">
        <f t="shared" si="50"/>
        <v>0.36609297707805666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0.4796266258570791</v>
      </c>
      <c r="C211" s="304">
        <f t="shared" si="51"/>
        <v>0.44802019190469222</v>
      </c>
      <c r="D211" s="304">
        <f t="shared" si="51"/>
        <v>0.41147832589121563</v>
      </c>
      <c r="E211" s="304">
        <f t="shared" si="51"/>
        <v>0.40580717798992411</v>
      </c>
      <c r="F211" s="304">
        <f t="shared" si="51"/>
        <v>0.44543423562294843</v>
      </c>
      <c r="G211" s="304">
        <f t="shared" si="51"/>
        <v>0.39860858262419663</v>
      </c>
      <c r="H211" s="304">
        <f t="shared" si="51"/>
        <v>0.41554763602347961</v>
      </c>
      <c r="I211" s="304">
        <f t="shared" si="51"/>
        <v>0.39765576999698027</v>
      </c>
      <c r="J211" s="304">
        <f t="shared" si="51"/>
        <v>0.21957119427912808</v>
      </c>
      <c r="K211" s="304">
        <f t="shared" si="51"/>
        <v>0.24098813604164865</v>
      </c>
      <c r="L211" s="304">
        <f t="shared" si="51"/>
        <v>0.24468804057736887</v>
      </c>
      <c r="M211" s="304">
        <f t="shared" si="51"/>
        <v>0.2297631032169285</v>
      </c>
      <c r="N211" s="304">
        <f t="shared" si="51"/>
        <v>0.2162064014937386</v>
      </c>
      <c r="O211" s="304">
        <f t="shared" si="51"/>
        <v>0.24706610609811813</v>
      </c>
      <c r="P211" s="304">
        <f t="shared" si="51"/>
        <v>0.23331720644124668</v>
      </c>
      <c r="Q211" s="304">
        <f t="shared" si="51"/>
        <v>0.25065313820049784</v>
      </c>
      <c r="R211" s="304">
        <f t="shared" si="51"/>
        <v>0.25128750957026563</v>
      </c>
      <c r="S211" s="304">
        <f t="shared" si="51"/>
        <v>0.30433182798387187</v>
      </c>
      <c r="T211" s="304">
        <f t="shared" si="51"/>
        <v>0.3296165168369648</v>
      </c>
      <c r="U211" s="304">
        <f t="shared" si="51"/>
        <v>0.35743989613641752</v>
      </c>
      <c r="V211" s="304">
        <f t="shared" si="51"/>
        <v>0.35060941812764806</v>
      </c>
      <c r="W211" s="304">
        <f t="shared" si="51"/>
        <v>0.36609297707805666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0.11075203495252767</v>
      </c>
      <c r="C213" s="303">
        <f t="shared" si="53"/>
        <v>0.11258571874833892</v>
      </c>
      <c r="D213" s="303">
        <f t="shared" si="53"/>
        <v>0.11831059128517608</v>
      </c>
      <c r="E213" s="303">
        <f t="shared" si="53"/>
        <v>0.10734177013473935</v>
      </c>
      <c r="F213" s="303">
        <f t="shared" si="53"/>
        <v>9.0645499691469483E-2</v>
      </c>
      <c r="G213" s="303">
        <f t="shared" si="53"/>
        <v>0.11140135096412905</v>
      </c>
      <c r="H213" s="303">
        <f t="shared" si="53"/>
        <v>0.11112482788026896</v>
      </c>
      <c r="I213" s="303">
        <f t="shared" si="53"/>
        <v>7.8178734750708717E-2</v>
      </c>
      <c r="J213" s="303">
        <f t="shared" si="53"/>
        <v>0.10813795400227819</v>
      </c>
      <c r="K213" s="303">
        <f t="shared" si="53"/>
        <v>0.12058208105012728</v>
      </c>
      <c r="L213" s="303">
        <f t="shared" si="53"/>
        <v>0.12538177347622953</v>
      </c>
      <c r="M213" s="303">
        <f t="shared" si="53"/>
        <v>0.11773401467748286</v>
      </c>
      <c r="N213" s="303">
        <f t="shared" si="53"/>
        <v>0.11078736006971765</v>
      </c>
      <c r="O213" s="303">
        <f t="shared" si="53"/>
        <v>0.12660032944541647</v>
      </c>
      <c r="P213" s="303">
        <f t="shared" si="53"/>
        <v>0.11568922270207939</v>
      </c>
      <c r="Q213" s="303">
        <f t="shared" si="53"/>
        <v>0.12435153442102251</v>
      </c>
      <c r="R213" s="303">
        <f t="shared" si="53"/>
        <v>0.12469750784741621</v>
      </c>
      <c r="S213" s="303">
        <f t="shared" si="53"/>
        <v>0.14879028715692749</v>
      </c>
      <c r="T213" s="303">
        <f t="shared" si="53"/>
        <v>0.1610928641682409</v>
      </c>
      <c r="U213" s="303">
        <f t="shared" si="53"/>
        <v>0.17716335010540391</v>
      </c>
      <c r="V213" s="303">
        <f t="shared" si="53"/>
        <v>0.17430857029249602</v>
      </c>
      <c r="W213" s="303">
        <f t="shared" si="53"/>
        <v>0.18228354193663346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0.11075203495252767</v>
      </c>
      <c r="C214" s="304">
        <f t="shared" si="54"/>
        <v>0.11258571874833892</v>
      </c>
      <c r="D214" s="304">
        <f t="shared" si="54"/>
        <v>0.11831059128517608</v>
      </c>
      <c r="E214" s="304">
        <f t="shared" si="54"/>
        <v>0.10734177013473935</v>
      </c>
      <c r="F214" s="304">
        <f t="shared" si="54"/>
        <v>9.0645499691469483E-2</v>
      </c>
      <c r="G214" s="304">
        <f t="shared" si="54"/>
        <v>0.11140135096412905</v>
      </c>
      <c r="H214" s="304">
        <f t="shared" si="54"/>
        <v>0.11112482788026896</v>
      </c>
      <c r="I214" s="304">
        <f t="shared" si="54"/>
        <v>7.8178734750708717E-2</v>
      </c>
      <c r="J214" s="304">
        <f t="shared" si="54"/>
        <v>0.10813795400227819</v>
      </c>
      <c r="K214" s="304">
        <f t="shared" si="54"/>
        <v>0.12058208105012728</v>
      </c>
      <c r="L214" s="304">
        <f t="shared" si="54"/>
        <v>0.12538177347622953</v>
      </c>
      <c r="M214" s="304">
        <f t="shared" si="54"/>
        <v>0.11773401467748286</v>
      </c>
      <c r="N214" s="304">
        <f t="shared" si="54"/>
        <v>0.11078736006971765</v>
      </c>
      <c r="O214" s="304">
        <f t="shared" si="54"/>
        <v>0.12660032944541647</v>
      </c>
      <c r="P214" s="304">
        <f t="shared" si="54"/>
        <v>0.11568922270207939</v>
      </c>
      <c r="Q214" s="304">
        <f t="shared" si="54"/>
        <v>0.12435153442102251</v>
      </c>
      <c r="R214" s="304">
        <f t="shared" si="54"/>
        <v>0.12469750784741621</v>
      </c>
      <c r="S214" s="304">
        <f t="shared" si="54"/>
        <v>0.14879028715692749</v>
      </c>
      <c r="T214" s="304">
        <f t="shared" si="54"/>
        <v>0.1610928641682409</v>
      </c>
      <c r="U214" s="304">
        <f t="shared" si="54"/>
        <v>0.17716335010540391</v>
      </c>
      <c r="V214" s="304">
        <f t="shared" si="54"/>
        <v>0.17430857029249602</v>
      </c>
      <c r="W214" s="304">
        <f t="shared" si="54"/>
        <v>0.18228354193663346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3.9152898662643626E-2</v>
      </c>
      <c r="C216" s="303">
        <f t="shared" si="56"/>
        <v>3.8223960685549022E-2</v>
      </c>
      <c r="D216" s="303">
        <f t="shared" si="56"/>
        <v>3.5443963093508758E-2</v>
      </c>
      <c r="E216" s="303">
        <f t="shared" si="56"/>
        <v>3.8239767354252177E-2</v>
      </c>
      <c r="F216" s="303">
        <f t="shared" si="56"/>
        <v>3.8651145933355349E-2</v>
      </c>
      <c r="G216" s="303">
        <f t="shared" si="56"/>
        <v>3.6733688940005282E-2</v>
      </c>
      <c r="H216" s="303">
        <f t="shared" si="56"/>
        <v>3.8541787320677617E-2</v>
      </c>
      <c r="I216" s="303">
        <f t="shared" si="56"/>
        <v>3.8674192792380775E-2</v>
      </c>
      <c r="J216" s="303">
        <f t="shared" si="56"/>
        <v>3.1383903103992104E-2</v>
      </c>
      <c r="K216" s="303">
        <f t="shared" si="56"/>
        <v>7.8297819156712637E-3</v>
      </c>
      <c r="L216" s="303">
        <f t="shared" si="56"/>
        <v>1.1249602902320011E-2</v>
      </c>
      <c r="M216" s="303">
        <f t="shared" si="56"/>
        <v>9.9501075570742215E-3</v>
      </c>
      <c r="N216" s="303">
        <f t="shared" si="56"/>
        <v>7.1783886683784532E-3</v>
      </c>
      <c r="O216" s="303">
        <f t="shared" si="56"/>
        <v>9.2190110996013055E-3</v>
      </c>
      <c r="P216" s="303">
        <f t="shared" si="56"/>
        <v>9.6516004055982978E-3</v>
      </c>
      <c r="Q216" s="303">
        <f t="shared" si="56"/>
        <v>9.6347981317937963E-3</v>
      </c>
      <c r="R216" s="303">
        <f t="shared" si="56"/>
        <v>6.8418426095973751E-3</v>
      </c>
      <c r="S216" s="303">
        <f t="shared" si="56"/>
        <v>1.6576021615197677E-2</v>
      </c>
      <c r="T216" s="303">
        <f t="shared" si="56"/>
        <v>2.1685509365264765E-2</v>
      </c>
      <c r="U216" s="303">
        <f t="shared" si="56"/>
        <v>2.5560803525113994E-2</v>
      </c>
      <c r="V216" s="303">
        <f t="shared" si="56"/>
        <v>3.1576412420444969E-2</v>
      </c>
      <c r="W216" s="303">
        <f t="shared" si="56"/>
        <v>3.5642712309019199E-2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6.8854628442686396E-4</v>
      </c>
      <c r="C217" s="304">
        <f t="shared" si="57"/>
        <v>6.6691797406185824E-4</v>
      </c>
      <c r="D217" s="304">
        <f t="shared" si="57"/>
        <v>6.7564951092008354E-4</v>
      </c>
      <c r="E217" s="304">
        <f t="shared" si="57"/>
        <v>7.9314470977527324E-4</v>
      </c>
      <c r="F217" s="304">
        <f t="shared" si="57"/>
        <v>5.5578434771785161E-4</v>
      </c>
      <c r="G217" s="304">
        <f t="shared" si="57"/>
        <v>9.9989318942887424E-4</v>
      </c>
      <c r="H217" s="304">
        <f t="shared" si="57"/>
        <v>1.0599983893925702E-3</v>
      </c>
      <c r="I217" s="304">
        <f t="shared" si="57"/>
        <v>8.2373622372364209E-4</v>
      </c>
      <c r="J217" s="304">
        <f t="shared" si="57"/>
        <v>1.0214434853234935E-3</v>
      </c>
      <c r="K217" s="304">
        <f t="shared" si="57"/>
        <v>1.2988901970694068E-3</v>
      </c>
      <c r="L217" s="304">
        <f t="shared" si="57"/>
        <v>1.4366134682205452E-3</v>
      </c>
      <c r="M217" s="304">
        <f t="shared" si="57"/>
        <v>1.5513494719092342E-3</v>
      </c>
      <c r="N217" s="304">
        <f t="shared" si="57"/>
        <v>1.593128579015444E-3</v>
      </c>
      <c r="O217" s="304">
        <f t="shared" si="57"/>
        <v>1.8209921306633762E-3</v>
      </c>
      <c r="P217" s="304">
        <f t="shared" si="57"/>
        <v>2.0155377824411015E-3</v>
      </c>
      <c r="Q217" s="304">
        <f t="shared" si="57"/>
        <v>2.318210667438713E-3</v>
      </c>
      <c r="R217" s="304">
        <f t="shared" si="57"/>
        <v>2.3347167088267535E-3</v>
      </c>
      <c r="S217" s="304">
        <f t="shared" si="57"/>
        <v>2.961059368581528E-3</v>
      </c>
      <c r="T217" s="304">
        <f t="shared" si="57"/>
        <v>3.1625177008403615E-3</v>
      </c>
      <c r="U217" s="304">
        <f t="shared" si="57"/>
        <v>3.5216326111844674E-3</v>
      </c>
      <c r="V217" s="304">
        <f t="shared" si="57"/>
        <v>3.6033576950063994E-3</v>
      </c>
      <c r="W217" s="304">
        <f t="shared" si="57"/>
        <v>3.6700574323742532E-3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3.8464352378216757E-2</v>
      </c>
      <c r="C218" s="304">
        <f t="shared" si="58"/>
        <v>3.7557042711487167E-2</v>
      </c>
      <c r="D218" s="304">
        <f t="shared" si="58"/>
        <v>3.4768313582588674E-2</v>
      </c>
      <c r="E218" s="304">
        <f t="shared" si="58"/>
        <v>3.7446622644476901E-2</v>
      </c>
      <c r="F218" s="304">
        <f t="shared" si="58"/>
        <v>3.8095361585637498E-2</v>
      </c>
      <c r="G218" s="304">
        <f t="shared" si="58"/>
        <v>3.5733795750576412E-2</v>
      </c>
      <c r="H218" s="304">
        <f t="shared" si="58"/>
        <v>3.7481788931285044E-2</v>
      </c>
      <c r="I218" s="304">
        <f t="shared" si="58"/>
        <v>3.7850456568657133E-2</v>
      </c>
      <c r="J218" s="304">
        <f t="shared" si="58"/>
        <v>3.0362459618668611E-2</v>
      </c>
      <c r="K218" s="304">
        <f t="shared" si="58"/>
        <v>6.5308917186018573E-3</v>
      </c>
      <c r="L218" s="304">
        <f t="shared" si="58"/>
        <v>9.8129894340994676E-3</v>
      </c>
      <c r="M218" s="304">
        <f t="shared" si="58"/>
        <v>8.3987580851649889E-3</v>
      </c>
      <c r="N218" s="304">
        <f t="shared" si="58"/>
        <v>5.5852600893630099E-3</v>
      </c>
      <c r="O218" s="304">
        <f t="shared" si="58"/>
        <v>7.3980189689379292E-3</v>
      </c>
      <c r="P218" s="304">
        <f t="shared" si="58"/>
        <v>7.6360626231571959E-3</v>
      </c>
      <c r="Q218" s="304">
        <f t="shared" si="58"/>
        <v>7.3165874643550842E-3</v>
      </c>
      <c r="R218" s="304">
        <f t="shared" si="58"/>
        <v>4.507125900770622E-3</v>
      </c>
      <c r="S218" s="304">
        <f t="shared" si="58"/>
        <v>1.3614962246616149E-2</v>
      </c>
      <c r="T218" s="304">
        <f t="shared" si="58"/>
        <v>1.8522991664424403E-2</v>
      </c>
      <c r="U218" s="304">
        <f t="shared" si="58"/>
        <v>2.2039170913929526E-2</v>
      </c>
      <c r="V218" s="304">
        <f t="shared" si="58"/>
        <v>2.7973054725438568E-2</v>
      </c>
      <c r="W218" s="304">
        <f t="shared" si="58"/>
        <v>3.1972654876644954E-2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0.37025313014892214</v>
      </c>
      <c r="C220" s="312">
        <f t="shared" si="60"/>
        <v>0.40096279279127606</v>
      </c>
      <c r="D220" s="312">
        <f t="shared" si="60"/>
        <v>0.43456941313184816</v>
      </c>
      <c r="E220" s="312">
        <f t="shared" si="60"/>
        <v>0.44835641888040234</v>
      </c>
      <c r="F220" s="312">
        <f t="shared" si="60"/>
        <v>0.42505247891372216</v>
      </c>
      <c r="G220" s="312">
        <f t="shared" si="60"/>
        <v>0.45291563007208741</v>
      </c>
      <c r="H220" s="312">
        <f t="shared" si="60"/>
        <v>0.43442153550963003</v>
      </c>
      <c r="I220" s="312">
        <f t="shared" si="60"/>
        <v>0.48517021734263482</v>
      </c>
      <c r="J220" s="312">
        <f t="shared" si="60"/>
        <v>0.64050879894987878</v>
      </c>
      <c r="K220" s="312">
        <f t="shared" si="60"/>
        <v>0.63014482636524471</v>
      </c>
      <c r="L220" s="312">
        <f t="shared" si="60"/>
        <v>0.61819106617669195</v>
      </c>
      <c r="M220" s="312">
        <f t="shared" si="60"/>
        <v>0.64201226396506594</v>
      </c>
      <c r="N220" s="312">
        <f t="shared" si="60"/>
        <v>0.6652729674031076</v>
      </c>
      <c r="O220" s="312">
        <f t="shared" si="60"/>
        <v>0.61648286981372447</v>
      </c>
      <c r="P220" s="312">
        <f t="shared" si="60"/>
        <v>0.6406231319747141</v>
      </c>
      <c r="Q220" s="312">
        <f t="shared" si="60"/>
        <v>0.61452417652256597</v>
      </c>
      <c r="R220" s="312">
        <f t="shared" si="60"/>
        <v>0.61632949899541234</v>
      </c>
      <c r="S220" s="312">
        <f t="shared" si="60"/>
        <v>0.52922056302046316</v>
      </c>
      <c r="T220" s="312">
        <f t="shared" si="60"/>
        <v>0.4864609174506771</v>
      </c>
      <c r="U220" s="312">
        <f t="shared" si="60"/>
        <v>0.4385295869612762</v>
      </c>
      <c r="V220" s="312">
        <f t="shared" si="60"/>
        <v>0.44216227459068441</v>
      </c>
      <c r="W220" s="312">
        <f t="shared" si="60"/>
        <v>0.41460335284249566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1.4991982680819282</v>
      </c>
      <c r="C243" s="274">
        <f>IF(C$72=0,0,C$72/NFM_fec!C$72)</f>
        <v>1.4856155723873388</v>
      </c>
      <c r="D243" s="274">
        <f>IF(D$72=0,0,D$72/NFM_fec!D$72)</f>
        <v>1.5659295931918584</v>
      </c>
      <c r="E243" s="274">
        <f>IF(E$72=0,0,E$72/NFM_fec!E$72)</f>
        <v>1.3788830565100498</v>
      </c>
      <c r="F243" s="274">
        <f>IF(F$72=0,0,F$72/NFM_fec!F$72)</f>
        <v>1.301154693817868</v>
      </c>
      <c r="G243" s="274">
        <f>IF(G$72=0,0,G$72/NFM_fec!G$72)</f>
        <v>1.4225172238174955</v>
      </c>
      <c r="H243" s="274">
        <f>IF(H$72=0,0,H$72/NFM_fec!H$72)</f>
        <v>1.385337640433671</v>
      </c>
      <c r="I243" s="274">
        <f>IF(I$72=0,0,I$72/NFM_fec!I$72)</f>
        <v>1.1423270005355</v>
      </c>
      <c r="J243" s="274">
        <f>IF(J$72=0,0,J$72/NFM_fec!J$72)</f>
        <v>1.1270174168506353</v>
      </c>
      <c r="K243" s="274">
        <f>IF(K$72=0,0,K$72/NFM_fec!K$72)</f>
        <v>0.85444806499687043</v>
      </c>
      <c r="L243" s="274">
        <f>IF(L$72=0,0,L$72/NFM_fec!L$72)</f>
        <v>0.96221497901728592</v>
      </c>
      <c r="M243" s="274">
        <f>IF(M$72=0,0,M$72/NFM_fec!M$72)</f>
        <v>0.89030423961923666</v>
      </c>
      <c r="N243" s="274">
        <f>IF(N$72=0,0,N$72/NFM_fec!N$72)</f>
        <v>0.80979647602581362</v>
      </c>
      <c r="O243" s="274">
        <f>IF(O$72=0,0,O$72/NFM_fec!O$72)</f>
        <v>0.73046138279045414</v>
      </c>
      <c r="P243" s="274">
        <f>IF(P$72=0,0,P$72/NFM_fec!P$72)</f>
        <v>0.72261099519134175</v>
      </c>
      <c r="Q243" s="274">
        <f>IF(Q$72=0,0,Q$72/NFM_fec!Q$72)</f>
        <v>0.78461062497882161</v>
      </c>
      <c r="R243" s="274">
        <f>IF(R$72=0,0,R$72/NFM_fec!R$72)</f>
        <v>0.76257811017814014</v>
      </c>
      <c r="S243" s="274">
        <f>IF(S$72=0,0,S$72/NFM_fec!S$72)</f>
        <v>0.70777445676473005</v>
      </c>
      <c r="T243" s="274">
        <f>IF(T$72=0,0,T$72/NFM_fec!T$72)</f>
        <v>0.78535086989794933</v>
      </c>
      <c r="U243" s="274">
        <f>IF(U$72=0,0,U$72/NFM_fec!U$72)</f>
        <v>0.8264430331588023</v>
      </c>
      <c r="V243" s="274">
        <f>IF(V$72=0,0,V$72/NFM_fec!V$72)</f>
        <v>0.78886104695085713</v>
      </c>
      <c r="W243" s="274">
        <f>IF(W$72=0,0,W$72/NFM_fec!W$72)</f>
        <v>0.84427362581032606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0.29131096283237484</v>
      </c>
      <c r="C248" s="277">
        <f>IF(C$77=0,0,C$77/NFM_fec!C$77)</f>
        <v>0.27485764994020723</v>
      </c>
      <c r="D248" s="277">
        <f>IF(D$77=0,0,D$77/NFM_fec!D$77)</f>
        <v>0.26899361568285141</v>
      </c>
      <c r="E248" s="277">
        <f>IF(E$77=0,0,E$77/NFM_fec!E$77)</f>
        <v>0.32372207551683613</v>
      </c>
      <c r="F248" s="277">
        <f>IF(F$77=0,0,F$77/NFM_fec!F$77)</f>
        <v>0.29706855193074155</v>
      </c>
      <c r="G248" s="277">
        <f>IF(G$77=0,0,G$77/NFM_fec!G$77)</f>
        <v>0.43674020424088639</v>
      </c>
      <c r="H248" s="277">
        <f>IF(H$77=0,0,H$77/NFM_fec!H$77)</f>
        <v>0.45102541711827454</v>
      </c>
      <c r="I248" s="277">
        <f>IF(I$77=0,0,I$77/NFM_fec!I$77)</f>
        <v>0.42823806080400889</v>
      </c>
      <c r="J248" s="277">
        <f>IF(J$77=0,0,J$77/NFM_fec!J$77)</f>
        <v>0.42047768415317305</v>
      </c>
      <c r="K248" s="277">
        <f>IF(K$77=0,0,K$77/NFM_fec!K$77)</f>
        <v>0.4608106418532758</v>
      </c>
      <c r="L248" s="277">
        <f>IF(L$77=0,0,L$77/NFM_fec!L$77)</f>
        <v>0.49200424153088584</v>
      </c>
      <c r="M248" s="277">
        <f>IF(M$77=0,0,M$77/NFM_fec!M$77)</f>
        <v>0.54588936604053451</v>
      </c>
      <c r="N248" s="277">
        <f>IF(N$77=0,0,N$77/NFM_fec!N$77)</f>
        <v>0.58252510377999989</v>
      </c>
      <c r="O248" s="277">
        <f>IF(O$77=0,0,O$77/NFM_fec!O$77)</f>
        <v>0.51383233614684054</v>
      </c>
      <c r="P248" s="277">
        <f>IF(P$77=0,0,P$77/NFM_fec!P$77)</f>
        <v>0.61626484883511301</v>
      </c>
      <c r="Q248" s="277">
        <f>IF(Q$77=0,0,Q$77/NFM_fec!Q$77)</f>
        <v>0.73041574736003423</v>
      </c>
      <c r="R248" s="277">
        <f>IF(R$77=0,0,R$77/NFM_fec!R$77)</f>
        <v>0.78958391953755314</v>
      </c>
      <c r="S248" s="277">
        <f>IF(S$77=0,0,S$77/NFM_fec!S$77)</f>
        <v>0.73338071225916357</v>
      </c>
      <c r="T248" s="277">
        <f>IF(T$77=0,0,T$77/NFM_fec!T$77)</f>
        <v>0.79078537547780192</v>
      </c>
      <c r="U248" s="277">
        <f>IF(U$77=0,0,U$77/NFM_fec!U$77)</f>
        <v>0.86362566746707714</v>
      </c>
      <c r="V248" s="277">
        <f>IF(V$77=0,0,V$77/NFM_fec!V$77)</f>
        <v>0.84776517473418567</v>
      </c>
      <c r="W248" s="277">
        <f>IF(W$77=0,0,W$77/NFM_fec!W$77)</f>
        <v>0.87661401808324824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1.3585442987639305</v>
      </c>
      <c r="C249" s="278">
        <f>IF(C$83=0,0,C$83/NFM_fec!C$83)</f>
        <v>1.3546904427470832</v>
      </c>
      <c r="D249" s="278">
        <f>IF(D$83=0,0,D$83/NFM_fec!D$83)</f>
        <v>1.4604166700132899</v>
      </c>
      <c r="E249" s="278">
        <f>IF(E$83=0,0,E$83/NFM_fec!E$83)</f>
        <v>1.2412616368929406</v>
      </c>
      <c r="F249" s="278">
        <f>IF(F$83=0,0,F$83/NFM_fec!F$83)</f>
        <v>1.1303662973033641</v>
      </c>
      <c r="G249" s="278">
        <f>IF(G$83=0,0,G$83/NFM_fec!G$83)</f>
        <v>1.2995520004142447</v>
      </c>
      <c r="H249" s="278">
        <f>IF(H$83=0,0,H$83/NFM_fec!H$83)</f>
        <v>1.2529591503554551</v>
      </c>
      <c r="I249" s="278">
        <f>IF(I$83=0,0,I$83/NFM_fec!I$83)</f>
        <v>0.95085094795682468</v>
      </c>
      <c r="J249" s="278">
        <f>IF(J$83=0,0,J$83/NFM_fec!J$83)</f>
        <v>1.0458434297405215</v>
      </c>
      <c r="K249" s="278">
        <f>IF(K$83=0,0,K$83/NFM_fec!K$83)</f>
        <v>1.1100694423769255</v>
      </c>
      <c r="L249" s="278">
        <f>IF(L$83=0,0,L$83/NFM_fec!L$83)</f>
        <v>1.14689160885644</v>
      </c>
      <c r="M249" s="278">
        <f>IF(M$83=0,0,M$83/NFM_fec!M$83)</f>
        <v>1.082734989029992</v>
      </c>
      <c r="N249" s="278">
        <f>IF(N$83=0,0,N$83/NFM_fec!N$83)</f>
        <v>1.0588379426661694</v>
      </c>
      <c r="O249" s="278">
        <f>IF(O$83=0,0,O$83/NFM_fec!O$83)</f>
        <v>0.93821779716985021</v>
      </c>
      <c r="P249" s="278">
        <f>IF(P$83=0,0,P$83/NFM_fec!P$83)</f>
        <v>0.90439169978266498</v>
      </c>
      <c r="Q249" s="278">
        <f>IF(Q$83=0,0,Q$83/NFM_fec!Q$83)</f>
        <v>0.99023414031474233</v>
      </c>
      <c r="R249" s="278">
        <f>IF(R$83=0,0,R$83/NFM_fec!R$83)</f>
        <v>1.0635655469667982</v>
      </c>
      <c r="S249" s="278">
        <f>IF(S$83=0,0,S$83/NFM_fec!S$83)</f>
        <v>0.920467540206926</v>
      </c>
      <c r="T249" s="278">
        <f>IF(T$83=0,0,T$83/NFM_fec!T$83)</f>
        <v>1.0151107418196976</v>
      </c>
      <c r="U249" s="278">
        <f>IF(U$83=0,0,U$83/NFM_fec!U$83)</f>
        <v>1.067930045701428</v>
      </c>
      <c r="V249" s="278">
        <f>IF(V$83=0,0,V$83/NFM_fec!V$83)</f>
        <v>1.003457432087163</v>
      </c>
      <c r="W249" s="278">
        <f>IF(W$83=0,0,W$83/NFM_fec!W$83)</f>
        <v>1.0579776616307996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1.3585442987639305</v>
      </c>
      <c r="C250" s="278">
        <f>IF(C$90=0,0,C$90/NFM_fec!C$90)</f>
        <v>1.3546904427470834</v>
      </c>
      <c r="D250" s="278">
        <f>IF(D$90=0,0,D$90/NFM_fec!D$90)</f>
        <v>1.4604166700132895</v>
      </c>
      <c r="E250" s="278">
        <f>IF(E$90=0,0,E$90/NFM_fec!E$90)</f>
        <v>1.2412616368929408</v>
      </c>
      <c r="F250" s="278">
        <f>IF(F$90=0,0,F$90/NFM_fec!F$90)</f>
        <v>1.1303662973033644</v>
      </c>
      <c r="G250" s="278">
        <f>IF(G$90=0,0,G$90/NFM_fec!G$90)</f>
        <v>1.2995520004142442</v>
      </c>
      <c r="H250" s="278">
        <f>IF(H$90=0,0,H$90/NFM_fec!H$90)</f>
        <v>1.2529591503554554</v>
      </c>
      <c r="I250" s="278">
        <f>IF(I$90=0,0,I$90/NFM_fec!I$90)</f>
        <v>0.95085094795682479</v>
      </c>
      <c r="J250" s="278">
        <f>IF(J$90=0,0,J$90/NFM_fec!J$90)</f>
        <v>1.0458434297405217</v>
      </c>
      <c r="K250" s="278">
        <f>IF(K$90=0,0,K$90/NFM_fec!K$90)</f>
        <v>1.1100694423769253</v>
      </c>
      <c r="L250" s="278">
        <f>IF(L$90=0,0,L$90/NFM_fec!L$90)</f>
        <v>1.14689160885644</v>
      </c>
      <c r="M250" s="278">
        <f>IF(M$90=0,0,M$90/NFM_fec!M$90)</f>
        <v>1.0827349890299918</v>
      </c>
      <c r="N250" s="278">
        <f>IF(N$90=0,0,N$90/NFM_fec!N$90)</f>
        <v>1.0588379426661694</v>
      </c>
      <c r="O250" s="278">
        <f>IF(O$90=0,0,O$90/NFM_fec!O$90)</f>
        <v>0.93821779716985065</v>
      </c>
      <c r="P250" s="278">
        <f>IF(P$90=0,0,P$90/NFM_fec!P$90)</f>
        <v>0.90439169978266454</v>
      </c>
      <c r="Q250" s="278">
        <f>IF(Q$90=0,0,Q$90/NFM_fec!Q$90)</f>
        <v>0.990234140314742</v>
      </c>
      <c r="R250" s="278">
        <f>IF(R$90=0,0,R$90/NFM_fec!R$90)</f>
        <v>1.0635655469667973</v>
      </c>
      <c r="S250" s="278">
        <f>IF(S$90=0,0,S$90/NFM_fec!S$90)</f>
        <v>0.92046754020692634</v>
      </c>
      <c r="T250" s="278">
        <f>IF(T$90=0,0,T$90/NFM_fec!T$90)</f>
        <v>1.0151107418196976</v>
      </c>
      <c r="U250" s="278">
        <f>IF(U$90=0,0,U$90/NFM_fec!U$90)</f>
        <v>1.0679300457014276</v>
      </c>
      <c r="V250" s="278">
        <f>IF(V$90=0,0,V$90/NFM_fec!V$90)</f>
        <v>1.0034574320871632</v>
      </c>
      <c r="W250" s="278">
        <f>IF(W$90=0,0,W$90/NFM_fec!W$90)</f>
        <v>1.0579776616307992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3.1452033187423303</v>
      </c>
      <c r="C251" s="279">
        <f>IF(C$97=0,0,C$97/NFM_fec!C$97)</f>
        <v>3.0815146879738924</v>
      </c>
      <c r="D251" s="279">
        <f>IF(D$97=0,0,D$97/NFM_fec!D$97)</f>
        <v>3.0015560611533174</v>
      </c>
      <c r="E251" s="279">
        <f>IF(E$97=0,0,E$97/NFM_fec!E$97)</f>
        <v>3.0296809652866061</v>
      </c>
      <c r="F251" s="279">
        <f>IF(F$97=0,0,F$97/NFM_fec!F$97)</f>
        <v>3.1171106828186796</v>
      </c>
      <c r="G251" s="279">
        <f>IF(G$97=0,0,G$97/NFM_fec!G$97)</f>
        <v>2.9669191968966921</v>
      </c>
      <c r="H251" s="279">
        <f>IF(H$97=0,0,H$97/NFM_fec!H$97)</f>
        <v>2.9899612903167321</v>
      </c>
      <c r="I251" s="279">
        <f>IF(I$97=0,0,I$97/NFM_fec!I$97)</f>
        <v>3.1167987088215887</v>
      </c>
      <c r="J251" s="279">
        <f>IF(J$97=0,0,J$97/NFM_fec!J$97)</f>
        <v>2.3027638107862303</v>
      </c>
      <c r="K251" s="279">
        <f>IF(K$97=0,0,K$97/NFM_fec!K$97)</f>
        <v>0.18906986405144788</v>
      </c>
      <c r="L251" s="279">
        <f>IF(L$97=0,0,L$97/NFM_fec!L$97)</f>
        <v>0.35512753423828713</v>
      </c>
      <c r="M251" s="279">
        <f>IF(M$97=0,0,M$97/NFM_fec!M$97)</f>
        <v>0.29492650052777403</v>
      </c>
      <c r="N251" s="279">
        <f>IF(N$97=0,0,N$97/NFM_fec!N$97)</f>
        <v>0.1803535768312764</v>
      </c>
      <c r="O251" s="279">
        <f>IF(O$97=0,0,O$97/NFM_fec!O$97)</f>
        <v>0.18505553910954747</v>
      </c>
      <c r="P251" s="279">
        <f>IF(P$97=0,0,P$97/NFM_fec!P$97)</f>
        <v>0.21942278002870544</v>
      </c>
      <c r="Q251" s="279">
        <f>IF(Q$97=0,0,Q$97/NFM_fec!Q$97)</f>
        <v>0.22289246962108977</v>
      </c>
      <c r="R251" s="279">
        <f>IF(R$97=0,0,R$97/NFM_fec!R$97)</f>
        <v>0.13564172763865148</v>
      </c>
      <c r="S251" s="279">
        <f>IF(S$97=0,0,S$97/NFM_fec!S$97)</f>
        <v>0.23405773665130614</v>
      </c>
      <c r="T251" s="279">
        <f>IF(T$97=0,0,T$97/NFM_fec!T$97)</f>
        <v>0.29489527361998086</v>
      </c>
      <c r="U251" s="279">
        <f>IF(U$97=0,0,U$97/NFM_fec!U$97)</f>
        <v>0.32337484205171563</v>
      </c>
      <c r="V251" s="279">
        <f>IF(V$97=0,0,V$97/NFM_fec!V$97)</f>
        <v>0.36295669672237507</v>
      </c>
      <c r="W251" s="279">
        <f>IF(W$97=0,0,W$97/NFM_fec!W$97)</f>
        <v>0.41742619500975003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2.2635645020485651</v>
      </c>
      <c r="C253" s="274">
        <f>IF(C$115=0,0,(C$115-C$158)/NFM_fec!C$115)</f>
        <v>2.14323015755512</v>
      </c>
      <c r="D253" s="274">
        <f>IF(D$115=0,0,(D$115-D$158)/NFM_fec!D$115)</f>
        <v>2.1008645810922544</v>
      </c>
      <c r="E253" s="274">
        <f>IF(E$115=0,0,(E$115-E$158)/NFM_fec!E$115)</f>
        <v>1.9239942873021709</v>
      </c>
      <c r="F253" s="274">
        <f>IF(F$115=0,0,(F$115-F$158)/NFM_fec!F$115)</f>
        <v>2.1042956413607055</v>
      </c>
      <c r="G253" s="274">
        <f>IF(G$115=0,0,(G$115-G$158)/NFM_fec!G$115)</f>
        <v>1.9304164310467444</v>
      </c>
      <c r="H253" s="274">
        <f>IF(H$115=0,0,(H$115-H$158)/NFM_fec!H$115)</f>
        <v>1.9228018093238726</v>
      </c>
      <c r="I253" s="274">
        <f>IF(I$115=0,0,(I$115-I$158)/NFM_fec!I$115)</f>
        <v>1.8607210758266364</v>
      </c>
      <c r="J253" s="274">
        <f>IF(J$115=0,0,(J$115-J$158)/NFM_fec!J$115)</f>
        <v>1.0973765838141634</v>
      </c>
      <c r="K253" s="274">
        <f>IF(K$115=0,0,(K$115-K$158)/NFM_fec!K$115)</f>
        <v>0.98403598020499672</v>
      </c>
      <c r="L253" s="274">
        <f>IF(L$115=0,0,(L$115-L$158)/NFM_fec!L$115)</f>
        <v>1.0448525132202977</v>
      </c>
      <c r="M253" s="274">
        <f>IF(M$115=0,0,(M$115-M$158)/NFM_fec!M$115)</f>
        <v>0.97656391268114917</v>
      </c>
      <c r="N253" s="274">
        <f>IF(N$115=0,0,(N$115-N$158)/NFM_fec!N$115)</f>
        <v>0.92128927253780291</v>
      </c>
      <c r="O253" s="274">
        <f>IF(O$115=0,0,(O$115-O$158)/NFM_fec!O$115)</f>
        <v>0.82351430430920491</v>
      </c>
      <c r="P253" s="274">
        <f>IF(P$115=0,0,(P$115-P$158)/NFM_fec!P$115)</f>
        <v>0.82003223124043212</v>
      </c>
      <c r="Q253" s="274">
        <f>IF(Q$115=0,0,(Q$115-Q$158)/NFM_fec!Q$115)</f>
        <v>0.89370010545354961</v>
      </c>
      <c r="R253" s="274">
        <f>IF(R$115=0,0,(R$115-R$158)/NFM_fec!R$115)</f>
        <v>0.91231700505372293</v>
      </c>
      <c r="S253" s="274">
        <f>IF(S$115=0,0,(S$115-S$158)/NFM_fec!S$115)</f>
        <v>0.82400644711146409</v>
      </c>
      <c r="T253" s="274">
        <f>IF(T$115=0,0,(T$115-T$158)/NFM_fec!T$115)</f>
        <v>0.91070806547043315</v>
      </c>
      <c r="U253" s="274">
        <f>IF(U$115=0,0,(U$115-U$158)/NFM_fec!U$115)</f>
        <v>0.94952947997108683</v>
      </c>
      <c r="V253" s="274">
        <f>IF(V$115=0,0,(V$115-V$158)/NFM_fec!V$115)</f>
        <v>0.89643420007834163</v>
      </c>
      <c r="W253" s="274">
        <f>IF(W$115=0,0,(W$115-W$158)/NFM_fec!W$115)</f>
        <v>0.9513064864555445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0.29131096283237484</v>
      </c>
      <c r="C258" s="277">
        <f>IF(C$120=0,0,C$120/NFM_fec!C$120)</f>
        <v>0.27485764994020728</v>
      </c>
      <c r="D258" s="277">
        <f>IF(D$120=0,0,D$120/NFM_fec!D$120)</f>
        <v>0.26899361568285146</v>
      </c>
      <c r="E258" s="277">
        <f>IF(E$120=0,0,E$120/NFM_fec!E$120)</f>
        <v>0.32372207551683596</v>
      </c>
      <c r="F258" s="277">
        <f>IF(F$120=0,0,F$120/NFM_fec!F$120)</f>
        <v>0.29706855193074161</v>
      </c>
      <c r="G258" s="277">
        <f>IF(G$120=0,0,G$120/NFM_fec!G$120)</f>
        <v>0.43674020424088639</v>
      </c>
      <c r="H258" s="277">
        <f>IF(H$120=0,0,H$120/NFM_fec!H$120)</f>
        <v>0.45102541711827449</v>
      </c>
      <c r="I258" s="277">
        <f>IF(I$120=0,0,I$120/NFM_fec!I$120)</f>
        <v>0.428238060804009</v>
      </c>
      <c r="J258" s="277">
        <f>IF(J$120=0,0,J$120/NFM_fec!J$120)</f>
        <v>0.42047768415317294</v>
      </c>
      <c r="K258" s="277">
        <f>IF(K$120=0,0,K$120/NFM_fec!K$120)</f>
        <v>0.46081064185327592</v>
      </c>
      <c r="L258" s="277">
        <f>IF(L$120=0,0,L$120/NFM_fec!L$120)</f>
        <v>0.49200424153088601</v>
      </c>
      <c r="M258" s="277">
        <f>IF(M$120=0,0,M$120/NFM_fec!M$120)</f>
        <v>0.54588936604053462</v>
      </c>
      <c r="N258" s="277">
        <f>IF(N$120=0,0,N$120/NFM_fec!N$120)</f>
        <v>0.58252510378000011</v>
      </c>
      <c r="O258" s="277">
        <f>IF(O$120=0,0,O$120/NFM_fec!O$120)</f>
        <v>0.51383233614684043</v>
      </c>
      <c r="P258" s="277">
        <f>IF(P$120=0,0,P$120/NFM_fec!P$120)</f>
        <v>0.61626484883511301</v>
      </c>
      <c r="Q258" s="277">
        <f>IF(Q$120=0,0,Q$120/NFM_fec!Q$120)</f>
        <v>0.73041574736003412</v>
      </c>
      <c r="R258" s="277">
        <f>IF(R$120=0,0,R$120/NFM_fec!R$120)</f>
        <v>0.78958391953755336</v>
      </c>
      <c r="S258" s="277">
        <f>IF(S$120=0,0,S$120/NFM_fec!S$120)</f>
        <v>0.73338071225916379</v>
      </c>
      <c r="T258" s="277">
        <f>IF(T$120=0,0,T$120/NFM_fec!T$120)</f>
        <v>0.79078537547780203</v>
      </c>
      <c r="U258" s="277">
        <f>IF(U$120=0,0,U$120/NFM_fec!U$120)</f>
        <v>0.86362566746707703</v>
      </c>
      <c r="V258" s="277">
        <f>IF(V$120=0,0,V$120/NFM_fec!V$120)</f>
        <v>0.847765174734186</v>
      </c>
      <c r="W258" s="277">
        <f>IF(W$120=0,0,W$120/NFM_fec!W$120)</f>
        <v>0.87661401808324846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2.7059612600433547</v>
      </c>
      <c r="C259" s="278">
        <f>IF(C$126=0,0,C$126/NFM_fec!C$126)</f>
        <v>2.5317497789610934</v>
      </c>
      <c r="D259" s="278">
        <f>IF(D$126=0,0,D$126/NFM_fec!D$126)</f>
        <v>2.426993820456854</v>
      </c>
      <c r="E259" s="278">
        <f>IF(E$126=0,0,E$126/NFM_fec!E$126)</f>
        <v>2.2497444377054552</v>
      </c>
      <c r="F259" s="278">
        <f>IF(F$126=0,0,F$126/NFM_fec!F$126)</f>
        <v>2.5631827137166638</v>
      </c>
      <c r="G259" s="278">
        <f>IF(G$126=0,0,G$126/NFM_fec!G$126)</f>
        <v>2.2380130020362849</v>
      </c>
      <c r="H259" s="278">
        <f>IF(H$126=0,0,H$126/NFM_fec!H$126)</f>
        <v>2.2450084137060662</v>
      </c>
      <c r="I259" s="278">
        <f>IF(I$126=0,0,I$126/NFM_fec!I$126)</f>
        <v>2.2714398544202994</v>
      </c>
      <c r="J259" s="278">
        <f>IF(J$126=0,0,J$126/NFM_fec!J$126)</f>
        <v>1.085946417922272</v>
      </c>
      <c r="K259" s="278">
        <f>IF(K$126=0,0,K$126/NFM_fec!K$126)</f>
        <v>1.135096458740579</v>
      </c>
      <c r="L259" s="278">
        <f>IF(L$126=0,0,L$126/NFM_fec!L$126)</f>
        <v>1.14689160885644</v>
      </c>
      <c r="M259" s="278">
        <f>IF(M$126=0,0,M$126/NFM_fec!M$126)</f>
        <v>1.082734989029992</v>
      </c>
      <c r="N259" s="278">
        <f>IF(N$126=0,0,N$126/NFM_fec!N$126)</f>
        <v>1.0588379426661694</v>
      </c>
      <c r="O259" s="278">
        <f>IF(O$126=0,0,O$126/NFM_fec!O$126)</f>
        <v>0.93821779716985032</v>
      </c>
      <c r="P259" s="278">
        <f>IF(P$126=0,0,P$126/NFM_fec!P$126)</f>
        <v>0.93325475588099183</v>
      </c>
      <c r="Q259" s="278">
        <f>IF(Q$126=0,0,Q$126/NFM_fec!Q$126)</f>
        <v>1.0211329530199234</v>
      </c>
      <c r="R259" s="278">
        <f>IF(R$126=0,0,R$126/NFM_fec!R$126)</f>
        <v>1.0963065209021576</v>
      </c>
      <c r="S259" s="278">
        <f>IF(S$126=0,0,S$126/NFM_fec!S$126)</f>
        <v>0.96263272440433412</v>
      </c>
      <c r="T259" s="278">
        <f>IF(T$126=0,0,T$126/NFM_fec!T$126)</f>
        <v>1.0616838861727498</v>
      </c>
      <c r="U259" s="278">
        <f>IF(U$126=0,0,U$126/NFM_fec!U$126)</f>
        <v>1.1020406048175959</v>
      </c>
      <c r="V259" s="278">
        <f>IF(V$126=0,0,V$126/NFM_fec!V$126)</f>
        <v>1.0326696464930138</v>
      </c>
      <c r="W259" s="278">
        <f>IF(W$126=0,0,W$126/NFM_fec!W$126)</f>
        <v>1.0870986833470335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1.3585442987639305</v>
      </c>
      <c r="C260" s="278">
        <f>IF(C$134=0,0,C$134/NFM_fec!C$134)</f>
        <v>1.3546904427470834</v>
      </c>
      <c r="D260" s="278">
        <f>IF(D$134=0,0,D$134/NFM_fec!D$134)</f>
        <v>1.4604166700132895</v>
      </c>
      <c r="E260" s="278">
        <f>IF(E$134=0,0,E$134/NFM_fec!E$134)</f>
        <v>1.2412616368929406</v>
      </c>
      <c r="F260" s="278">
        <f>IF(F$134=0,0,F$134/NFM_fec!F$134)</f>
        <v>1.1303662973033644</v>
      </c>
      <c r="G260" s="278">
        <f>IF(G$134=0,0,G$134/NFM_fec!G$134)</f>
        <v>1.2995520004142442</v>
      </c>
      <c r="H260" s="278">
        <f>IF(H$134=0,0,H$134/NFM_fec!H$134)</f>
        <v>1.2529591503554551</v>
      </c>
      <c r="I260" s="278">
        <f>IF(I$134=0,0,I$134/NFM_fec!I$134)</f>
        <v>0.95085094795682468</v>
      </c>
      <c r="J260" s="278">
        <f>IF(J$134=0,0,J$134/NFM_fec!J$134)</f>
        <v>1.0458434297405215</v>
      </c>
      <c r="K260" s="278">
        <f>IF(K$134=0,0,K$134/NFM_fec!K$134)</f>
        <v>1.1100694423769251</v>
      </c>
      <c r="L260" s="278">
        <f>IF(L$134=0,0,L$134/NFM_fec!L$134)</f>
        <v>1.1468916088564403</v>
      </c>
      <c r="M260" s="278">
        <f>IF(M$134=0,0,M$134/NFM_fec!M$134)</f>
        <v>1.082734989029992</v>
      </c>
      <c r="N260" s="278">
        <f>IF(N$134=0,0,N$134/NFM_fec!N$134)</f>
        <v>1.0588379426661694</v>
      </c>
      <c r="O260" s="278">
        <f>IF(O$134=0,0,O$134/NFM_fec!O$134)</f>
        <v>0.93821779716985032</v>
      </c>
      <c r="P260" s="278">
        <f>IF(P$134=0,0,P$134/NFM_fec!P$134)</f>
        <v>0.90439169978266498</v>
      </c>
      <c r="Q260" s="278">
        <f>IF(Q$134=0,0,Q$134/NFM_fec!Q$134)</f>
        <v>0.99023414031474233</v>
      </c>
      <c r="R260" s="278">
        <f>IF(R$134=0,0,R$134/NFM_fec!R$134)</f>
        <v>1.0635655469667979</v>
      </c>
      <c r="S260" s="278">
        <f>IF(S$134=0,0,S$134/NFM_fec!S$134)</f>
        <v>0.92046754020692645</v>
      </c>
      <c r="T260" s="278">
        <f>IF(T$134=0,0,T$134/NFM_fec!T$134)</f>
        <v>1.0151107418196972</v>
      </c>
      <c r="U260" s="278">
        <f>IF(U$134=0,0,U$134/NFM_fec!U$134)</f>
        <v>1.0679300457014276</v>
      </c>
      <c r="V260" s="278">
        <f>IF(V$134=0,0,V$134/NFM_fec!V$134)</f>
        <v>1.0034574320871632</v>
      </c>
      <c r="W260" s="278">
        <f>IF(W$134=0,0,W$134/NFM_fec!W$134)</f>
        <v>1.0579776616307992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3.3449139574543372</v>
      </c>
      <c r="C261" s="279">
        <f>IF(C$141=0,0,C$141/NFM_fec!C$141)</f>
        <v>3.280679166969326</v>
      </c>
      <c r="D261" s="279">
        <f>IF(D$141=0,0,D$141/NFM_fec!D$141)</f>
        <v>3.197257011741427</v>
      </c>
      <c r="E261" s="279">
        <f>IF(E$141=0,0,E$141/NFM_fec!E$141)</f>
        <v>3.2231037677503531</v>
      </c>
      <c r="F261" s="279">
        <f>IF(F$141=0,0,F$141/NFM_fec!F$141)</f>
        <v>3.3166884856559715</v>
      </c>
      <c r="G261" s="279">
        <f>IF(G$141=0,0,G$141/NFM_fec!G$141)</f>
        <v>3.1490130638262603</v>
      </c>
      <c r="H261" s="279">
        <f>IF(H$141=0,0,H$141/NFM_fec!H$141)</f>
        <v>3.1718624453496913</v>
      </c>
      <c r="I261" s="279">
        <f>IF(I$141=0,0,I$141/NFM_fec!I$141)</f>
        <v>3.3086321014296995</v>
      </c>
      <c r="J261" s="279">
        <f>IF(J$141=0,0,J$141/NFM_fec!J$141)</f>
        <v>2.4487141371904557</v>
      </c>
      <c r="K261" s="279">
        <f>IF(K$141=0,0,K$141/NFM_fec!K$141)</f>
        <v>0.17600878273400894</v>
      </c>
      <c r="L261" s="279">
        <f>IF(L$141=0,0,L$141/NFM_fec!L$141)</f>
        <v>0.34546069051918382</v>
      </c>
      <c r="M261" s="279">
        <f>IF(M$141=0,0,M$141/NFM_fec!M$141)</f>
        <v>0.2808559163166765</v>
      </c>
      <c r="N261" s="279">
        <f>IF(N$141=0,0,N$141/NFM_fec!N$141)</f>
        <v>0.16162632980977648</v>
      </c>
      <c r="O261" s="279">
        <f>IF(O$141=0,0,O$141/NFM_fec!O$141)</f>
        <v>0.16916743451724625</v>
      </c>
      <c r="P261" s="279">
        <f>IF(P$141=0,0,P$141/NFM_fec!P$141)</f>
        <v>0.20049639285902243</v>
      </c>
      <c r="Q261" s="279">
        <f>IF(Q$141=0,0,Q$141/NFM_fec!Q$141)</f>
        <v>0.19951155827318126</v>
      </c>
      <c r="R261" s="279">
        <f>IF(R$141=0,0,R$141/NFM_fec!R$141)</f>
        <v>0.10956579541135079</v>
      </c>
      <c r="S261" s="279">
        <f>IF(S$141=0,0,S$141/NFM_fec!S$141)</f>
        <v>0.21333817753898485</v>
      </c>
      <c r="T261" s="279">
        <f>IF(T$141=0,0,T$141/NFM_fec!T$141)</f>
        <v>0.27413887616966753</v>
      </c>
      <c r="U261" s="279">
        <f>IF(U$141=0,0,U$141/NFM_fec!U$141)</f>
        <v>0.30179439859513629</v>
      </c>
      <c r="V261" s="279">
        <f>IF(V$141=0,0,V$141/NFM_fec!V$141)</f>
        <v>0.34386237529628627</v>
      </c>
      <c r="W261" s="279">
        <f>IF(W$141=0,0,W$141/NFM_fec!W$141)</f>
        <v>0.39930798735781431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BG: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341.27192817700319</v>
      </c>
      <c r="C3" s="205">
        <f t="shared" si="0"/>
        <v>426.21966298088807</v>
      </c>
      <c r="D3" s="205">
        <f t="shared" si="0"/>
        <v>398.7330936483479</v>
      </c>
      <c r="E3" s="205">
        <f t="shared" si="0"/>
        <v>402.31925215950781</v>
      </c>
      <c r="F3" s="205">
        <f t="shared" si="0"/>
        <v>329.0829469345698</v>
      </c>
      <c r="G3" s="205">
        <f t="shared" si="0"/>
        <v>369.6580549413938</v>
      </c>
      <c r="H3" s="205">
        <f t="shared" si="0"/>
        <v>376.23308098187658</v>
      </c>
      <c r="I3" s="205">
        <f t="shared" si="0"/>
        <v>404.2504042504043</v>
      </c>
      <c r="J3" s="205">
        <f t="shared" si="0"/>
        <v>362.06359475714669</v>
      </c>
      <c r="K3" s="205">
        <f t="shared" si="0"/>
        <v>330.73262252322337</v>
      </c>
      <c r="L3" s="205">
        <f t="shared" si="0"/>
        <v>379.20600201729434</v>
      </c>
      <c r="M3" s="205">
        <f t="shared" si="0"/>
        <v>461.08742004264388</v>
      </c>
      <c r="N3" s="205">
        <f t="shared" si="0"/>
        <v>476.95238897251556</v>
      </c>
      <c r="O3" s="205">
        <f t="shared" si="0"/>
        <v>446.62069255072367</v>
      </c>
      <c r="P3" s="205">
        <f t="shared" si="0"/>
        <v>573.43204588280105</v>
      </c>
      <c r="Q3" s="205">
        <f t="shared" si="0"/>
        <v>621.79999999999995</v>
      </c>
      <c r="R3" s="205">
        <f t="shared" si="0"/>
        <v>611.60779007393819</v>
      </c>
      <c r="S3" s="205">
        <f t="shared" si="0"/>
        <v>627.36107372583251</v>
      </c>
      <c r="T3" s="205">
        <f t="shared" si="0"/>
        <v>560.32563193615613</v>
      </c>
      <c r="U3" s="205">
        <f t="shared" si="0"/>
        <v>526.41828958509745</v>
      </c>
      <c r="V3" s="205">
        <f t="shared" si="0"/>
        <v>568.21028305469576</v>
      </c>
      <c r="W3" s="205">
        <f t="shared" si="0"/>
        <v>255.96962283690277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231.7719093948387</v>
      </c>
      <c r="C4" s="243">
        <f t="shared" si="1"/>
        <v>289.50436287843991</v>
      </c>
      <c r="D4" s="243">
        <f t="shared" si="1"/>
        <v>271.35764423900019</v>
      </c>
      <c r="E4" s="243">
        <f t="shared" si="1"/>
        <v>273.50947478743012</v>
      </c>
      <c r="F4" s="243">
        <f t="shared" si="1"/>
        <v>219.92529623905199</v>
      </c>
      <c r="G4" s="243">
        <f t="shared" si="1"/>
        <v>250.47702698609811</v>
      </c>
      <c r="H4" s="243">
        <f t="shared" si="1"/>
        <v>254.9323239275063</v>
      </c>
      <c r="I4" s="243">
        <f t="shared" si="1"/>
        <v>269.37193603860271</v>
      </c>
      <c r="J4" s="243">
        <f t="shared" si="1"/>
        <v>240.6968106774016</v>
      </c>
      <c r="K4" s="243">
        <f t="shared" si="1"/>
        <v>211.18381915526476</v>
      </c>
      <c r="L4" s="243">
        <f t="shared" si="1"/>
        <v>192.88960413432005</v>
      </c>
      <c r="M4" s="243">
        <f t="shared" si="1"/>
        <v>267.16417910447763</v>
      </c>
      <c r="N4" s="243">
        <f t="shared" si="1"/>
        <v>269.68704933736149</v>
      </c>
      <c r="O4" s="243">
        <f t="shared" si="1"/>
        <v>238.582569722161</v>
      </c>
      <c r="P4" s="243">
        <f t="shared" si="1"/>
        <v>340.72304539884868</v>
      </c>
      <c r="Q4" s="243">
        <f t="shared" si="1"/>
        <v>403.29999999999995</v>
      </c>
      <c r="R4" s="243">
        <f t="shared" si="1"/>
        <v>385.92760836998025</v>
      </c>
      <c r="S4" s="243">
        <f t="shared" si="1"/>
        <v>403.85382923229724</v>
      </c>
      <c r="T4" s="243">
        <f t="shared" si="1"/>
        <v>349.23490745853894</v>
      </c>
      <c r="U4" s="243">
        <f t="shared" si="1"/>
        <v>361.89669771380193</v>
      </c>
      <c r="V4" s="243">
        <f t="shared" si="1"/>
        <v>386.15997478930478</v>
      </c>
      <c r="W4" s="243">
        <f t="shared" si="1"/>
        <v>186.3302766062825</v>
      </c>
      <c r="DA4" s="83"/>
    </row>
    <row r="5" spans="1:105" ht="12" customHeight="1" x14ac:dyDescent="0.25">
      <c r="A5" s="99" t="s">
        <v>57</v>
      </c>
      <c r="B5" s="284">
        <v>108.0505850474013</v>
      </c>
      <c r="C5" s="284">
        <v>120.7603268850921</v>
      </c>
      <c r="D5" s="284">
        <v>116.9143322616774</v>
      </c>
      <c r="E5" s="284">
        <v>117.3769745642401</v>
      </c>
      <c r="F5" s="284">
        <v>105.2529595236951</v>
      </c>
      <c r="G5" s="284">
        <v>112.32609820379</v>
      </c>
      <c r="H5" s="284">
        <v>113.3206810452358</v>
      </c>
      <c r="I5" s="284">
        <v>116.48577602170801</v>
      </c>
      <c r="J5" s="284">
        <v>112.3584697145547</v>
      </c>
      <c r="K5" s="284">
        <v>30.216933344896141</v>
      </c>
      <c r="L5" s="284">
        <v>51.948551736099461</v>
      </c>
      <c r="M5" s="284">
        <v>125.8520881960356</v>
      </c>
      <c r="N5" s="284">
        <v>117.4287863179087</v>
      </c>
      <c r="O5" s="284">
        <v>103.3857578691628</v>
      </c>
      <c r="P5" s="284">
        <v>163.40465922181579</v>
      </c>
      <c r="Q5" s="284">
        <v>219.31348039091819</v>
      </c>
      <c r="R5" s="284">
        <v>210.19545219288611</v>
      </c>
      <c r="S5" s="284">
        <v>216.2204534049043</v>
      </c>
      <c r="T5" s="284">
        <v>162.9673188333889</v>
      </c>
      <c r="U5" s="284">
        <v>173.86762886877241</v>
      </c>
      <c r="V5" s="284">
        <v>158.9103351549291</v>
      </c>
      <c r="W5" s="284">
        <v>71.449771384529811</v>
      </c>
      <c r="DA5" s="94" t="s">
        <v>940</v>
      </c>
    </row>
    <row r="6" spans="1:105" ht="12" customHeight="1" x14ac:dyDescent="0.25">
      <c r="A6" s="99" t="s">
        <v>47</v>
      </c>
      <c r="B6" s="284">
        <v>123.7213243474374</v>
      </c>
      <c r="C6" s="284">
        <v>168.74403599334781</v>
      </c>
      <c r="D6" s="284">
        <v>154.44331197732279</v>
      </c>
      <c r="E6" s="284">
        <v>156.13250022318999</v>
      </c>
      <c r="F6" s="284">
        <v>114.67233671535691</v>
      </c>
      <c r="G6" s="284">
        <v>138.15092878230811</v>
      </c>
      <c r="H6" s="284">
        <v>141.6116428822705</v>
      </c>
      <c r="I6" s="284">
        <v>152.88616001689471</v>
      </c>
      <c r="J6" s="284">
        <v>128.3383409628469</v>
      </c>
      <c r="K6" s="284">
        <v>180.96688581036861</v>
      </c>
      <c r="L6" s="284">
        <v>140.94105239822059</v>
      </c>
      <c r="M6" s="284">
        <v>141.312090908442</v>
      </c>
      <c r="N6" s="284">
        <v>152.25826301945281</v>
      </c>
      <c r="O6" s="284">
        <v>135.1968118529982</v>
      </c>
      <c r="P6" s="284">
        <v>177.31838617703289</v>
      </c>
      <c r="Q6" s="284">
        <v>183.9865196090818</v>
      </c>
      <c r="R6" s="284">
        <v>175.73215617709411</v>
      </c>
      <c r="S6" s="284">
        <v>187.63337582739291</v>
      </c>
      <c r="T6" s="284">
        <v>186.26758862515001</v>
      </c>
      <c r="U6" s="284">
        <v>188.02906884502951</v>
      </c>
      <c r="V6" s="284">
        <v>227.24963963437571</v>
      </c>
      <c r="W6" s="284">
        <v>114.8805052217527</v>
      </c>
      <c r="DA6" s="94" t="s">
        <v>941</v>
      </c>
    </row>
    <row r="7" spans="1:105" ht="12" customHeight="1" x14ac:dyDescent="0.25">
      <c r="A7" s="49" t="s">
        <v>48</v>
      </c>
      <c r="B7" s="244">
        <v>109.5000187821645</v>
      </c>
      <c r="C7" s="244">
        <v>136.7153001024482</v>
      </c>
      <c r="D7" s="244">
        <v>127.37544940934769</v>
      </c>
      <c r="E7" s="244">
        <v>128.80977737207769</v>
      </c>
      <c r="F7" s="244">
        <v>109.1576506955178</v>
      </c>
      <c r="G7" s="244">
        <v>119.1810279552957</v>
      </c>
      <c r="H7" s="244">
        <v>121.30075705437029</v>
      </c>
      <c r="I7" s="244">
        <v>134.87846821180159</v>
      </c>
      <c r="J7" s="244">
        <v>121.3667840797451</v>
      </c>
      <c r="K7" s="244">
        <v>119.5488033679586</v>
      </c>
      <c r="L7" s="244">
        <v>186.31639788297429</v>
      </c>
      <c r="M7" s="244">
        <v>193.92324093816629</v>
      </c>
      <c r="N7" s="244">
        <v>207.26533963515411</v>
      </c>
      <c r="O7" s="244">
        <v>208.03812282856271</v>
      </c>
      <c r="P7" s="244">
        <v>232.70900048395231</v>
      </c>
      <c r="Q7" s="244">
        <v>218.5</v>
      </c>
      <c r="R7" s="244">
        <v>225.68018170395791</v>
      </c>
      <c r="S7" s="244">
        <v>223.50724449353521</v>
      </c>
      <c r="T7" s="244">
        <v>211.09072447761719</v>
      </c>
      <c r="U7" s="244">
        <v>164.5215918712955</v>
      </c>
      <c r="V7" s="244">
        <v>182.05030826539101</v>
      </c>
      <c r="W7" s="244">
        <v>69.639346230620291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1137.6048413205499</v>
      </c>
      <c r="C10" s="243">
        <v>1054.6101697450649</v>
      </c>
      <c r="D10" s="243">
        <v>822.74552544987023</v>
      </c>
      <c r="E10" s="243">
        <v>910.68926931838541</v>
      </c>
      <c r="F10" s="243">
        <v>1025.415619407444</v>
      </c>
      <c r="G10" s="243">
        <v>976.73285308178924</v>
      </c>
      <c r="H10" s="243">
        <v>921.17446020251202</v>
      </c>
      <c r="I10" s="243">
        <v>968.87376924551484</v>
      </c>
      <c r="J10" s="243">
        <v>936.13052517919084</v>
      </c>
      <c r="K10" s="243">
        <v>576.60619500786777</v>
      </c>
      <c r="L10" s="243">
        <v>599.69130255681375</v>
      </c>
      <c r="M10" s="243">
        <v>913.97730681863936</v>
      </c>
      <c r="N10" s="243">
        <v>860.76894679983957</v>
      </c>
      <c r="O10" s="243">
        <v>746.26460550090383</v>
      </c>
      <c r="P10" s="243">
        <v>861.05142261891046</v>
      </c>
      <c r="Q10" s="243">
        <v>1048.862328532947</v>
      </c>
      <c r="R10" s="243">
        <v>997.89457062754116</v>
      </c>
      <c r="S10" s="243">
        <v>1043.343398380465</v>
      </c>
      <c r="T10" s="243">
        <v>797.21433474916785</v>
      </c>
      <c r="U10" s="243">
        <v>776.86117365943937</v>
      </c>
      <c r="V10" s="243">
        <v>758.4086012470782</v>
      </c>
      <c r="W10" s="243">
        <v>772.66069539855903</v>
      </c>
      <c r="DA10" s="83" t="s">
        <v>944</v>
      </c>
    </row>
    <row r="11" spans="1:105" ht="12" customHeight="1" x14ac:dyDescent="0.25">
      <c r="A11" s="107" t="s">
        <v>945</v>
      </c>
      <c r="B11" s="284">
        <v>1084.0431849261711</v>
      </c>
      <c r="C11" s="284">
        <v>1201.1050226950399</v>
      </c>
      <c r="D11" s="284">
        <v>873.67559897124181</v>
      </c>
      <c r="E11" s="284">
        <v>979.74707647575667</v>
      </c>
      <c r="F11" s="284">
        <v>921.81642929127383</v>
      </c>
      <c r="G11" s="284">
        <v>979.70320850834923</v>
      </c>
      <c r="H11" s="284">
        <v>933.28913953807023</v>
      </c>
      <c r="I11" s="284">
        <v>1027.646028424605</v>
      </c>
      <c r="J11" s="284">
        <v>865.37774750449535</v>
      </c>
      <c r="K11" s="284">
        <v>1619.261865876952</v>
      </c>
      <c r="L11" s="284">
        <v>1165.0082098048631</v>
      </c>
      <c r="M11" s="284">
        <v>641.84616680886779</v>
      </c>
      <c r="N11" s="284">
        <v>982.65865041319603</v>
      </c>
      <c r="O11" s="284">
        <v>765.62571532084723</v>
      </c>
      <c r="P11" s="284">
        <v>600.63927484614646</v>
      </c>
      <c r="Q11" s="284">
        <v>535.66376634245375</v>
      </c>
      <c r="R11" s="284">
        <v>486.45711377612167</v>
      </c>
      <c r="S11" s="284">
        <v>597.40976671233057</v>
      </c>
      <c r="T11" s="284">
        <v>612.28200147651182</v>
      </c>
      <c r="U11" s="284">
        <v>525.90362858379478</v>
      </c>
      <c r="V11" s="284">
        <v>548.49100106376545</v>
      </c>
      <c r="W11" s="284">
        <v>914.09320341617308</v>
      </c>
      <c r="DA11" s="94" t="s">
        <v>946</v>
      </c>
    </row>
    <row r="12" spans="1:105" ht="12" customHeight="1" x14ac:dyDescent="0.25">
      <c r="A12" s="49" t="s">
        <v>947</v>
      </c>
      <c r="B12" s="244">
        <v>121.20280638798459</v>
      </c>
      <c r="C12" s="244">
        <v>142.24466950440521</v>
      </c>
      <c r="D12" s="244">
        <v>116.02298026586401</v>
      </c>
      <c r="E12" s="244">
        <v>124.7086203656975</v>
      </c>
      <c r="F12" s="244">
        <v>117.6953309770177</v>
      </c>
      <c r="G12" s="244">
        <v>123.02379380877539</v>
      </c>
      <c r="H12" s="244">
        <v>121.2689045187266</v>
      </c>
      <c r="I12" s="244">
        <v>140.6730616014415</v>
      </c>
      <c r="J12" s="244">
        <v>125.6836044676311</v>
      </c>
      <c r="K12" s="244">
        <v>270.43171150003212</v>
      </c>
      <c r="L12" s="244">
        <v>264.02549507662059</v>
      </c>
      <c r="M12" s="244">
        <v>172.91212546448531</v>
      </c>
      <c r="N12" s="244">
        <v>180.76769024788979</v>
      </c>
      <c r="O12" s="244">
        <v>182.22119919074851</v>
      </c>
      <c r="P12" s="244">
        <v>152.99271648246571</v>
      </c>
      <c r="Q12" s="244">
        <v>130.3444310751365</v>
      </c>
      <c r="R12" s="244">
        <v>134.13656500027261</v>
      </c>
      <c r="S12" s="244">
        <v>134.05535669796629</v>
      </c>
      <c r="T12" s="244">
        <v>127.3246045497057</v>
      </c>
      <c r="U12" s="244">
        <v>90.355675926214701</v>
      </c>
      <c r="V12" s="244">
        <v>108.7338828525116</v>
      </c>
      <c r="W12" s="244">
        <v>76.16325225062657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1264.0053792450551</v>
      </c>
      <c r="C15" s="243">
        <v>1162.479525065796</v>
      </c>
      <c r="D15" s="243">
        <v>1060.953670886536</v>
      </c>
      <c r="E15" s="243">
        <v>1060.953670886536</v>
      </c>
      <c r="F15" s="243">
        <v>1162.479525065796</v>
      </c>
      <c r="G15" s="243">
        <v>1060.953670886536</v>
      </c>
      <c r="H15" s="243">
        <v>1060.953670886536</v>
      </c>
      <c r="I15" s="243">
        <v>1060.953670886536</v>
      </c>
      <c r="J15" s="243">
        <v>1060.953670886536</v>
      </c>
      <c r="K15" s="243">
        <v>959.42781670727697</v>
      </c>
      <c r="L15" s="243">
        <v>857.90196252801752</v>
      </c>
      <c r="M15" s="243">
        <v>1060.953670886536</v>
      </c>
      <c r="N15" s="243">
        <v>959.42781670727697</v>
      </c>
      <c r="O15" s="243">
        <v>857.90196252801752</v>
      </c>
      <c r="P15" s="243">
        <v>959.42781670727697</v>
      </c>
      <c r="Q15" s="243">
        <v>1162.479525065796</v>
      </c>
      <c r="R15" s="243">
        <v>1162.479525065796</v>
      </c>
      <c r="S15" s="243">
        <v>1162.479525065796</v>
      </c>
      <c r="T15" s="243">
        <v>1060.953670886536</v>
      </c>
      <c r="U15" s="243">
        <v>1060.953670886536</v>
      </c>
      <c r="V15" s="243">
        <v>959.42781670727697</v>
      </c>
      <c r="W15" s="243">
        <v>857.90196252801752</v>
      </c>
      <c r="DA15" s="83" t="s">
        <v>949</v>
      </c>
    </row>
    <row r="16" spans="1:105" ht="12" customHeight="1" x14ac:dyDescent="0.25">
      <c r="A16" s="107" t="s">
        <v>945</v>
      </c>
      <c r="B16" s="284">
        <v>1260.047983251301</v>
      </c>
      <c r="C16" s="284">
        <v>1370.7011962610429</v>
      </c>
      <c r="D16" s="284">
        <v>1370.7011962610429</v>
      </c>
      <c r="E16" s="284">
        <v>1260.047983251301</v>
      </c>
      <c r="F16" s="284">
        <v>1260.047983251301</v>
      </c>
      <c r="G16" s="284">
        <v>1149.394770241558</v>
      </c>
      <c r="H16" s="284">
        <v>1149.394770241558</v>
      </c>
      <c r="I16" s="284">
        <v>1149.394770241558</v>
      </c>
      <c r="J16" s="284">
        <v>1038.741557231815</v>
      </c>
      <c r="K16" s="284">
        <v>1813.3140483000141</v>
      </c>
      <c r="L16" s="284">
        <v>1702.660835290272</v>
      </c>
      <c r="M16" s="284">
        <v>1702.660835290272</v>
      </c>
      <c r="N16" s="284">
        <v>1592.0076222805289</v>
      </c>
      <c r="O16" s="284">
        <v>1592.0076222805289</v>
      </c>
      <c r="P16" s="284">
        <v>1481.3544092707859</v>
      </c>
      <c r="Q16" s="284">
        <v>1370.7011962610429</v>
      </c>
      <c r="R16" s="284">
        <v>1370.7011962610429</v>
      </c>
      <c r="S16" s="284">
        <v>1260.0479832512999</v>
      </c>
      <c r="T16" s="284">
        <v>1260.0479832512999</v>
      </c>
      <c r="U16" s="284">
        <v>1149.394770241558</v>
      </c>
      <c r="V16" s="284">
        <v>1149.394770241558</v>
      </c>
      <c r="W16" s="284">
        <v>1038.741557231815</v>
      </c>
      <c r="DA16" s="94" t="s">
        <v>950</v>
      </c>
    </row>
    <row r="17" spans="1:105" ht="12" customHeight="1" x14ac:dyDescent="0.25">
      <c r="A17" s="49" t="s">
        <v>947</v>
      </c>
      <c r="B17" s="244">
        <v>134.66978487553851</v>
      </c>
      <c r="C17" s="244">
        <v>157.70359298277791</v>
      </c>
      <c r="D17" s="244">
        <v>146.18668892915821</v>
      </c>
      <c r="E17" s="244">
        <v>134.66978487553851</v>
      </c>
      <c r="F17" s="244">
        <v>134.66978487553851</v>
      </c>
      <c r="G17" s="244">
        <v>134.66978487553851</v>
      </c>
      <c r="H17" s="244">
        <v>134.66978487553851</v>
      </c>
      <c r="I17" s="244">
        <v>157.70359298277799</v>
      </c>
      <c r="J17" s="244">
        <v>146.18668892915821</v>
      </c>
      <c r="K17" s="244">
        <v>295.90644162621481</v>
      </c>
      <c r="L17" s="244">
        <v>284.38953757259509</v>
      </c>
      <c r="M17" s="244">
        <v>284.38953757259509</v>
      </c>
      <c r="N17" s="244">
        <v>272.87263351897542</v>
      </c>
      <c r="O17" s="244">
        <v>272.87263351897542</v>
      </c>
      <c r="P17" s="244">
        <v>261.35572946535558</v>
      </c>
      <c r="Q17" s="244">
        <v>249.83882541173591</v>
      </c>
      <c r="R17" s="244">
        <v>249.83882541173591</v>
      </c>
      <c r="S17" s="244">
        <v>238.32192135811621</v>
      </c>
      <c r="T17" s="244">
        <v>238.32192135811621</v>
      </c>
      <c r="U17" s="244">
        <v>226.80501730449649</v>
      </c>
      <c r="V17" s="244">
        <v>215.28811325087671</v>
      </c>
      <c r="W17" s="244">
        <v>215.28811325087671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203.05170835851891</v>
      </c>
      <c r="G19" s="243">
        <v>0</v>
      </c>
      <c r="H19" s="243">
        <v>0</v>
      </c>
      <c r="I19" s="243">
        <v>101.5258541792594</v>
      </c>
      <c r="J19" s="243">
        <v>0</v>
      </c>
      <c r="K19" s="243">
        <v>0</v>
      </c>
      <c r="L19" s="243">
        <v>0</v>
      </c>
      <c r="M19" s="243">
        <v>203.05170835851891</v>
      </c>
      <c r="N19" s="243">
        <v>0</v>
      </c>
      <c r="O19" s="243">
        <v>0</v>
      </c>
      <c r="P19" s="243">
        <v>101.5258541792594</v>
      </c>
      <c r="Q19" s="243">
        <v>304.57756253777819</v>
      </c>
      <c r="R19" s="243">
        <v>0</v>
      </c>
      <c r="S19" s="243">
        <v>101.5258541792594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221.30642601948551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110.6532130097428</v>
      </c>
      <c r="J20" s="284">
        <v>0</v>
      </c>
      <c r="K20" s="284">
        <v>774.57249106819927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23.033808107239469</v>
      </c>
      <c r="D21" s="244">
        <v>0</v>
      </c>
      <c r="E21" s="244">
        <v>0</v>
      </c>
      <c r="F21" s="244">
        <v>0</v>
      </c>
      <c r="G21" s="244">
        <v>11.516904053619729</v>
      </c>
      <c r="H21" s="244">
        <v>0</v>
      </c>
      <c r="I21" s="244">
        <v>34.550712160859213</v>
      </c>
      <c r="J21" s="244">
        <v>0</v>
      </c>
      <c r="K21" s="244">
        <v>149.71975269705649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101.52585417925911</v>
      </c>
      <c r="D23" s="243">
        <f t="shared" si="2"/>
        <v>101.52585417926002</v>
      </c>
      <c r="E23" s="243">
        <f t="shared" si="2"/>
        <v>0</v>
      </c>
      <c r="F23" s="243">
        <f t="shared" si="2"/>
        <v>101.52585417925889</v>
      </c>
      <c r="G23" s="243">
        <f t="shared" si="2"/>
        <v>101.52585417926002</v>
      </c>
      <c r="H23" s="243">
        <f t="shared" si="2"/>
        <v>0</v>
      </c>
      <c r="I23" s="243">
        <f t="shared" si="2"/>
        <v>101.52585417925934</v>
      </c>
      <c r="J23" s="243">
        <f t="shared" si="2"/>
        <v>0</v>
      </c>
      <c r="K23" s="243">
        <f t="shared" si="2"/>
        <v>101.525854179259</v>
      </c>
      <c r="L23" s="243">
        <f t="shared" si="2"/>
        <v>101.52585417925945</v>
      </c>
      <c r="M23" s="243">
        <f t="shared" si="2"/>
        <v>0</v>
      </c>
      <c r="N23" s="243">
        <f t="shared" si="2"/>
        <v>101.525854179259</v>
      </c>
      <c r="O23" s="243">
        <f t="shared" si="2"/>
        <v>101.52585417925945</v>
      </c>
      <c r="P23" s="243">
        <f t="shared" si="2"/>
        <v>0</v>
      </c>
      <c r="Q23" s="243">
        <f t="shared" si="2"/>
        <v>101.52585417925911</v>
      </c>
      <c r="R23" s="243">
        <f t="shared" si="2"/>
        <v>0</v>
      </c>
      <c r="S23" s="243">
        <f t="shared" si="2"/>
        <v>101.52585417925934</v>
      </c>
      <c r="T23" s="243">
        <f t="shared" si="2"/>
        <v>101.52585417926002</v>
      </c>
      <c r="U23" s="243">
        <f t="shared" si="2"/>
        <v>0</v>
      </c>
      <c r="V23" s="243">
        <f t="shared" si="2"/>
        <v>101.525854179259</v>
      </c>
      <c r="W23" s="243">
        <f t="shared" si="2"/>
        <v>101.52585417925945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110.65321300974369</v>
      </c>
      <c r="D24" s="284">
        <f t="shared" si="3"/>
        <v>0</v>
      </c>
      <c r="E24" s="284">
        <f t="shared" si="3"/>
        <v>110.65321300974188</v>
      </c>
      <c r="F24" s="284">
        <f t="shared" si="3"/>
        <v>0</v>
      </c>
      <c r="G24" s="284">
        <f t="shared" si="3"/>
        <v>110.65321300974301</v>
      </c>
      <c r="H24" s="284">
        <f t="shared" si="3"/>
        <v>0</v>
      </c>
      <c r="I24" s="284">
        <f t="shared" si="3"/>
        <v>110.65321300974279</v>
      </c>
      <c r="J24" s="284">
        <f t="shared" si="3"/>
        <v>110.65321300974301</v>
      </c>
      <c r="K24" s="284">
        <f t="shared" si="3"/>
        <v>0</v>
      </c>
      <c r="L24" s="284">
        <f t="shared" si="3"/>
        <v>110.6532130097421</v>
      </c>
      <c r="M24" s="284">
        <f t="shared" si="3"/>
        <v>0</v>
      </c>
      <c r="N24" s="284">
        <f t="shared" si="3"/>
        <v>110.65321300974301</v>
      </c>
      <c r="O24" s="284">
        <f t="shared" si="3"/>
        <v>0</v>
      </c>
      <c r="P24" s="284">
        <f t="shared" si="3"/>
        <v>110.65321300974301</v>
      </c>
      <c r="Q24" s="284">
        <f t="shared" si="3"/>
        <v>110.65321300974301</v>
      </c>
      <c r="R24" s="284">
        <f t="shared" si="3"/>
        <v>0</v>
      </c>
      <c r="S24" s="284">
        <f t="shared" si="3"/>
        <v>110.65321300974301</v>
      </c>
      <c r="T24" s="284">
        <f t="shared" si="3"/>
        <v>0</v>
      </c>
      <c r="U24" s="284">
        <f t="shared" si="3"/>
        <v>110.65321300974188</v>
      </c>
      <c r="V24" s="284">
        <f t="shared" si="3"/>
        <v>0</v>
      </c>
      <c r="W24" s="284">
        <f t="shared" si="3"/>
        <v>110.65321300974301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11.516904053619697</v>
      </c>
      <c r="E25" s="244">
        <f t="shared" si="4"/>
        <v>11.516904053619697</v>
      </c>
      <c r="F25" s="244">
        <f t="shared" si="4"/>
        <v>0</v>
      </c>
      <c r="G25" s="244">
        <f t="shared" si="4"/>
        <v>11.516904053619726</v>
      </c>
      <c r="H25" s="244">
        <f t="shared" si="4"/>
        <v>0</v>
      </c>
      <c r="I25" s="244">
        <f t="shared" si="4"/>
        <v>11.516904053619726</v>
      </c>
      <c r="J25" s="244">
        <f t="shared" si="4"/>
        <v>11.516904053619783</v>
      </c>
      <c r="K25" s="244">
        <f t="shared" si="4"/>
        <v>0</v>
      </c>
      <c r="L25" s="244">
        <f t="shared" si="4"/>
        <v>11.516904053619726</v>
      </c>
      <c r="M25" s="244">
        <f t="shared" si="4"/>
        <v>0</v>
      </c>
      <c r="N25" s="244">
        <f t="shared" si="4"/>
        <v>11.516904053619669</v>
      </c>
      <c r="O25" s="244">
        <f t="shared" si="4"/>
        <v>0</v>
      </c>
      <c r="P25" s="244">
        <f t="shared" si="4"/>
        <v>11.516904053619839</v>
      </c>
      <c r="Q25" s="244">
        <f t="shared" si="4"/>
        <v>11.516904053619669</v>
      </c>
      <c r="R25" s="244">
        <f t="shared" si="4"/>
        <v>0</v>
      </c>
      <c r="S25" s="244">
        <f t="shared" si="4"/>
        <v>11.516904053619697</v>
      </c>
      <c r="T25" s="244">
        <f t="shared" si="4"/>
        <v>0</v>
      </c>
      <c r="U25" s="244">
        <f t="shared" si="4"/>
        <v>11.516904053619726</v>
      </c>
      <c r="V25" s="244">
        <f t="shared" si="4"/>
        <v>11.516904053619783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126.40053792450522</v>
      </c>
      <c r="C27" s="243">
        <f t="shared" si="5"/>
        <v>107.86935532073107</v>
      </c>
      <c r="D27" s="243">
        <f t="shared" si="5"/>
        <v>238.20814543666575</v>
      </c>
      <c r="E27" s="243">
        <f t="shared" si="5"/>
        <v>150.26440156815056</v>
      </c>
      <c r="F27" s="243">
        <f t="shared" si="5"/>
        <v>137.06390565835204</v>
      </c>
      <c r="G27" s="243">
        <f t="shared" si="5"/>
        <v>84.22081780474673</v>
      </c>
      <c r="H27" s="243">
        <f t="shared" si="5"/>
        <v>139.77921068402395</v>
      </c>
      <c r="I27" s="243">
        <f t="shared" si="5"/>
        <v>92.079901641021138</v>
      </c>
      <c r="J27" s="243">
        <f t="shared" si="5"/>
        <v>124.82314570734513</v>
      </c>
      <c r="K27" s="243">
        <f t="shared" si="5"/>
        <v>382.82162169940921</v>
      </c>
      <c r="L27" s="243">
        <f t="shared" si="5"/>
        <v>258.21065997120377</v>
      </c>
      <c r="M27" s="243">
        <f t="shared" si="5"/>
        <v>146.97636406789661</v>
      </c>
      <c r="N27" s="243">
        <f t="shared" si="5"/>
        <v>98.658869907437406</v>
      </c>
      <c r="O27" s="243">
        <f t="shared" si="5"/>
        <v>111.63735702711369</v>
      </c>
      <c r="P27" s="243">
        <f t="shared" si="5"/>
        <v>98.37639408836651</v>
      </c>
      <c r="Q27" s="243">
        <f t="shared" si="5"/>
        <v>113.61719653284899</v>
      </c>
      <c r="R27" s="243">
        <f t="shared" si="5"/>
        <v>164.58495443825484</v>
      </c>
      <c r="S27" s="243">
        <f t="shared" si="5"/>
        <v>119.13612668533096</v>
      </c>
      <c r="T27" s="243">
        <f t="shared" si="5"/>
        <v>263.73933613736813</v>
      </c>
      <c r="U27" s="243">
        <f t="shared" si="5"/>
        <v>284.0924972270966</v>
      </c>
      <c r="V27" s="243">
        <f t="shared" si="5"/>
        <v>201.01921546019878</v>
      </c>
      <c r="W27" s="243">
        <f t="shared" si="5"/>
        <v>85.241267129458492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176.00479832512997</v>
      </c>
      <c r="C28" s="284">
        <f t="shared" si="6"/>
        <v>169.59617356600302</v>
      </c>
      <c r="D28" s="284">
        <f t="shared" si="6"/>
        <v>497.02559728980111</v>
      </c>
      <c r="E28" s="284">
        <f t="shared" si="6"/>
        <v>280.30090677554438</v>
      </c>
      <c r="F28" s="284">
        <f t="shared" si="6"/>
        <v>338.23155396002721</v>
      </c>
      <c r="G28" s="284">
        <f t="shared" si="6"/>
        <v>169.6915617332088</v>
      </c>
      <c r="H28" s="284">
        <f t="shared" si="6"/>
        <v>216.1056307034878</v>
      </c>
      <c r="I28" s="284">
        <f t="shared" si="6"/>
        <v>121.74874181695304</v>
      </c>
      <c r="J28" s="284">
        <f t="shared" si="6"/>
        <v>173.36380972731968</v>
      </c>
      <c r="K28" s="284">
        <f t="shared" si="6"/>
        <v>194.05218242306205</v>
      </c>
      <c r="L28" s="284">
        <f t="shared" si="6"/>
        <v>537.65262548540886</v>
      </c>
      <c r="M28" s="284">
        <f t="shared" si="6"/>
        <v>1060.8146684814042</v>
      </c>
      <c r="N28" s="284">
        <f t="shared" si="6"/>
        <v>609.34897186733292</v>
      </c>
      <c r="O28" s="284">
        <f t="shared" si="6"/>
        <v>826.38190695968171</v>
      </c>
      <c r="P28" s="284">
        <f t="shared" si="6"/>
        <v>880.71513442463947</v>
      </c>
      <c r="Q28" s="284">
        <f t="shared" si="6"/>
        <v>835.03742991858917</v>
      </c>
      <c r="R28" s="284">
        <f t="shared" si="6"/>
        <v>884.24408248492125</v>
      </c>
      <c r="S28" s="284">
        <f t="shared" si="6"/>
        <v>662.63821653896935</v>
      </c>
      <c r="T28" s="284">
        <f t="shared" si="6"/>
        <v>647.76598177478809</v>
      </c>
      <c r="U28" s="284">
        <f t="shared" si="6"/>
        <v>623.49114165776325</v>
      </c>
      <c r="V28" s="284">
        <f t="shared" si="6"/>
        <v>600.90376917779258</v>
      </c>
      <c r="W28" s="284">
        <f t="shared" si="6"/>
        <v>124.64835381564194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13.466978487553916</v>
      </c>
      <c r="C29" s="244">
        <f t="shared" si="7"/>
        <v>15.458923478372697</v>
      </c>
      <c r="D29" s="244">
        <f t="shared" si="7"/>
        <v>30.163708663294202</v>
      </c>
      <c r="E29" s="244">
        <f t="shared" si="7"/>
        <v>9.9611645098410122</v>
      </c>
      <c r="F29" s="244">
        <f t="shared" si="7"/>
        <v>16.974453898520807</v>
      </c>
      <c r="G29" s="244">
        <f t="shared" si="7"/>
        <v>11.645991066763116</v>
      </c>
      <c r="H29" s="244">
        <f t="shared" si="7"/>
        <v>13.400880356811911</v>
      </c>
      <c r="I29" s="244">
        <f t="shared" si="7"/>
        <v>17.030531381336488</v>
      </c>
      <c r="J29" s="244">
        <f t="shared" si="7"/>
        <v>20.503084461527109</v>
      </c>
      <c r="K29" s="244">
        <f t="shared" si="7"/>
        <v>25.474730126182692</v>
      </c>
      <c r="L29" s="244">
        <f t="shared" si="7"/>
        <v>20.364042495974502</v>
      </c>
      <c r="M29" s="244">
        <f t="shared" si="7"/>
        <v>111.47741210810977</v>
      </c>
      <c r="N29" s="244">
        <f t="shared" si="7"/>
        <v>92.104943271085631</v>
      </c>
      <c r="O29" s="244">
        <f t="shared" si="7"/>
        <v>90.651434328226912</v>
      </c>
      <c r="P29" s="244">
        <f t="shared" si="7"/>
        <v>108.36301298288987</v>
      </c>
      <c r="Q29" s="244">
        <f t="shared" si="7"/>
        <v>119.49439433659941</v>
      </c>
      <c r="R29" s="244">
        <f t="shared" si="7"/>
        <v>115.7022604114633</v>
      </c>
      <c r="S29" s="244">
        <f t="shared" si="7"/>
        <v>104.26656466014992</v>
      </c>
      <c r="T29" s="244">
        <f t="shared" si="7"/>
        <v>110.99731680841052</v>
      </c>
      <c r="U29" s="244">
        <f t="shared" si="7"/>
        <v>136.44934137828179</v>
      </c>
      <c r="V29" s="244">
        <f t="shared" si="7"/>
        <v>106.55423039836511</v>
      </c>
      <c r="W29" s="244">
        <f t="shared" si="7"/>
        <v>139.12486100025012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1354.8810834049871</v>
      </c>
      <c r="C32" s="212">
        <v>1373.743680137575</v>
      </c>
      <c r="D32" s="212">
        <v>1119.2806534823731</v>
      </c>
      <c r="E32" s="212">
        <v>1200.4050730868439</v>
      </c>
      <c r="F32" s="212">
        <v>1199.3074806534819</v>
      </c>
      <c r="G32" s="212">
        <v>1198.6147893379191</v>
      </c>
      <c r="H32" s="212">
        <v>1150.0741186586411</v>
      </c>
      <c r="I32" s="212">
        <v>1196.422785898538</v>
      </c>
      <c r="J32" s="212">
        <v>1087.4153052450561</v>
      </c>
      <c r="K32" s="212">
        <v>674.83190025795352</v>
      </c>
      <c r="L32" s="212">
        <v>722.99810834049867</v>
      </c>
      <c r="M32" s="212">
        <v>881.11960447119532</v>
      </c>
      <c r="N32" s="212">
        <v>816.05477214101461</v>
      </c>
      <c r="O32" s="212">
        <v>780.71470335339643</v>
      </c>
      <c r="P32" s="212">
        <v>820.52785898538264</v>
      </c>
      <c r="Q32" s="212">
        <v>881.33869303525364</v>
      </c>
      <c r="R32" s="212">
        <v>851.19432502149607</v>
      </c>
      <c r="S32" s="212">
        <v>913.62364574376613</v>
      </c>
      <c r="T32" s="212">
        <v>839.35047291487524</v>
      </c>
      <c r="U32" s="212">
        <v>794.77463456577811</v>
      </c>
      <c r="V32" s="212">
        <v>770.61840068787626</v>
      </c>
      <c r="W32" s="212">
        <v>829.22441960447122</v>
      </c>
      <c r="DA32" s="109" t="s">
        <v>955</v>
      </c>
    </row>
    <row r="33" spans="1:105" ht="12" customHeight="1" x14ac:dyDescent="0.25">
      <c r="A33" s="24" t="s">
        <v>30</v>
      </c>
      <c r="B33" s="215">
        <v>126.2094582975064</v>
      </c>
      <c r="C33" s="215">
        <v>142.77523645743759</v>
      </c>
      <c r="D33" s="215">
        <v>87.395012897678413</v>
      </c>
      <c r="E33" s="215">
        <v>85.474204643164214</v>
      </c>
      <c r="F33" s="215">
        <v>97.95253654342217</v>
      </c>
      <c r="G33" s="215">
        <v>76.985984522785898</v>
      </c>
      <c r="H33" s="215">
        <v>79.361908856405847</v>
      </c>
      <c r="I33" s="215">
        <v>70.365950128976777</v>
      </c>
      <c r="J33" s="215">
        <v>82.053912295786759</v>
      </c>
      <c r="K33" s="215">
        <v>51.700601891659502</v>
      </c>
      <c r="L33" s="215">
        <v>76.955717970765264</v>
      </c>
      <c r="M33" s="215">
        <v>91.624935511607902</v>
      </c>
      <c r="N33" s="215">
        <v>91.811177987962154</v>
      </c>
      <c r="O33" s="215">
        <v>87.498194325021487</v>
      </c>
      <c r="P33" s="215">
        <v>100.8656061908856</v>
      </c>
      <c r="Q33" s="215">
        <v>104.5271711092004</v>
      </c>
      <c r="R33" s="215">
        <v>102.6374892519346</v>
      </c>
      <c r="S33" s="215">
        <v>138.4993981083405</v>
      </c>
      <c r="T33" s="215">
        <v>168.69578675838349</v>
      </c>
      <c r="U33" s="215">
        <v>142.7447119518487</v>
      </c>
      <c r="V33" s="215">
        <v>144.96491831470331</v>
      </c>
      <c r="W33" s="215">
        <v>180.35425623387789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289.80601891659489</v>
      </c>
      <c r="C34" s="206">
        <f t="shared" si="8"/>
        <v>315.20971625107478</v>
      </c>
      <c r="D34" s="206">
        <f t="shared" si="8"/>
        <v>279.57867583834906</v>
      </c>
      <c r="E34" s="206">
        <f t="shared" si="8"/>
        <v>357.01255374032672</v>
      </c>
      <c r="F34" s="206">
        <f t="shared" si="8"/>
        <v>319.34754944110045</v>
      </c>
      <c r="G34" s="206">
        <f t="shared" si="8"/>
        <v>248.704385210662</v>
      </c>
      <c r="H34" s="206">
        <f t="shared" si="8"/>
        <v>217.96655202063624</v>
      </c>
      <c r="I34" s="206">
        <f t="shared" si="8"/>
        <v>273.21238177128112</v>
      </c>
      <c r="J34" s="206">
        <f t="shared" si="8"/>
        <v>189.81427343078238</v>
      </c>
      <c r="K34" s="206">
        <f t="shared" si="8"/>
        <v>47.824075666380047</v>
      </c>
      <c r="L34" s="206">
        <f t="shared" si="8"/>
        <v>8.414531384350818</v>
      </c>
      <c r="M34" s="206">
        <f t="shared" si="8"/>
        <v>6.5228718830610495</v>
      </c>
      <c r="N34" s="206">
        <f t="shared" si="8"/>
        <v>3.9313843508168529</v>
      </c>
      <c r="O34" s="206">
        <f t="shared" si="8"/>
        <v>14.681341358555462</v>
      </c>
      <c r="P34" s="206">
        <f t="shared" si="8"/>
        <v>13.725967325881344</v>
      </c>
      <c r="Q34" s="206">
        <f t="shared" si="8"/>
        <v>15.941874462596735</v>
      </c>
      <c r="R34" s="206">
        <f t="shared" si="8"/>
        <v>37.496818572656913</v>
      </c>
      <c r="S34" s="206">
        <f t="shared" si="8"/>
        <v>170.63602751504729</v>
      </c>
      <c r="T34" s="206">
        <f t="shared" si="8"/>
        <v>259.89131556319865</v>
      </c>
      <c r="U34" s="206">
        <f t="shared" si="8"/>
        <v>271.49183147033534</v>
      </c>
      <c r="V34" s="206">
        <f t="shared" si="8"/>
        <v>236.16225279449696</v>
      </c>
      <c r="W34" s="206">
        <f t="shared" si="8"/>
        <v>270.40601891659503</v>
      </c>
      <c r="DA34" s="71"/>
    </row>
    <row r="35" spans="1:105" ht="12" customHeight="1" x14ac:dyDescent="0.25">
      <c r="A35" s="18" t="s">
        <v>32</v>
      </c>
      <c r="B35" s="206">
        <v>101.676698194325</v>
      </c>
      <c r="C35" s="206">
        <v>104.0412725709372</v>
      </c>
      <c r="D35" s="206">
        <v>78.030954428202918</v>
      </c>
      <c r="E35" s="206">
        <v>120.5932932072227</v>
      </c>
      <c r="F35" s="206">
        <v>121.01496130696469</v>
      </c>
      <c r="G35" s="206">
        <v>121.01496130696469</v>
      </c>
      <c r="H35" s="206">
        <v>125.3369733447979</v>
      </c>
      <c r="I35" s="206">
        <v>170.77480653482371</v>
      </c>
      <c r="J35" s="206">
        <v>148.08443680137569</v>
      </c>
      <c r="K35" s="206">
        <v>42.992261392949267</v>
      </c>
      <c r="L35" s="206">
        <v>3.5827171109200342</v>
      </c>
      <c r="M35" s="206">
        <v>3.5827171109200342</v>
      </c>
      <c r="N35" s="206">
        <v>0</v>
      </c>
      <c r="O35" s="206">
        <v>10.804901117798799</v>
      </c>
      <c r="P35" s="206">
        <v>10.804901117798799</v>
      </c>
      <c r="Q35" s="206">
        <v>12.965864144454001</v>
      </c>
      <c r="R35" s="206">
        <v>34.57575236457437</v>
      </c>
      <c r="S35" s="206">
        <v>43.632416165090277</v>
      </c>
      <c r="T35" s="206">
        <v>29.58813413585554</v>
      </c>
      <c r="U35" s="206">
        <v>39.677644024075668</v>
      </c>
      <c r="V35" s="206">
        <v>57.250988822012033</v>
      </c>
      <c r="W35" s="206">
        <v>59.257695614789327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0.40765262252794487</v>
      </c>
      <c r="T36" s="206">
        <v>0.42192605331040411</v>
      </c>
      <c r="U36" s="206">
        <v>0.47239896818572652</v>
      </c>
      <c r="V36" s="206">
        <v>0.2175408426483233</v>
      </c>
      <c r="W36" s="206">
        <v>0.26809974204643161</v>
      </c>
      <c r="DA36" s="71" t="s">
        <v>958</v>
      </c>
    </row>
    <row r="37" spans="1:105" ht="12" customHeight="1" x14ac:dyDescent="0.25">
      <c r="A37" s="18" t="s">
        <v>69</v>
      </c>
      <c r="B37" s="206">
        <v>4.1081685296646597</v>
      </c>
      <c r="C37" s="206">
        <v>4.1081685296646597</v>
      </c>
      <c r="D37" s="206">
        <v>2.0540842648323299</v>
      </c>
      <c r="E37" s="206">
        <v>2.0540842648323299</v>
      </c>
      <c r="F37" s="206">
        <v>5.135167669819432</v>
      </c>
      <c r="G37" s="206">
        <v>3.0810834049871021</v>
      </c>
      <c r="H37" s="206">
        <v>1</v>
      </c>
      <c r="I37" s="206">
        <v>2.020636285468616</v>
      </c>
      <c r="J37" s="206">
        <v>5.0515907136715388</v>
      </c>
      <c r="K37" s="206">
        <v>1.010318142734308</v>
      </c>
      <c r="L37" s="206">
        <v>1.010318142734308</v>
      </c>
      <c r="M37" s="206">
        <v>1.010318142734308</v>
      </c>
      <c r="N37" s="206">
        <v>2.020636285468616</v>
      </c>
      <c r="O37" s="206">
        <v>1.010318142734308</v>
      </c>
      <c r="P37" s="206">
        <v>1.010318142734308</v>
      </c>
      <c r="Q37" s="206">
        <v>2.020636285468616</v>
      </c>
      <c r="R37" s="206">
        <v>1.010318142734308</v>
      </c>
      <c r="S37" s="206">
        <v>2.0165950128976782</v>
      </c>
      <c r="T37" s="206">
        <v>2.262080825451418</v>
      </c>
      <c r="U37" s="206">
        <v>1.9610490111779879</v>
      </c>
      <c r="V37" s="206">
        <v>1.688220120378332</v>
      </c>
      <c r="W37" s="206">
        <v>1.696302665520206</v>
      </c>
      <c r="DA37" s="71" t="s">
        <v>959</v>
      </c>
    </row>
    <row r="38" spans="1:105" ht="12" customHeight="1" x14ac:dyDescent="0.25">
      <c r="A38" s="18" t="s">
        <v>70</v>
      </c>
      <c r="B38" s="206">
        <v>127.37171109200339</v>
      </c>
      <c r="C38" s="206">
        <v>126.4067927773001</v>
      </c>
      <c r="D38" s="206">
        <v>149.5652622527945</v>
      </c>
      <c r="E38" s="206">
        <v>17.368873602751499</v>
      </c>
      <c r="F38" s="206">
        <v>12.544196044711949</v>
      </c>
      <c r="G38" s="206">
        <v>11.5792777300086</v>
      </c>
      <c r="H38" s="206">
        <v>8.5484092863284609</v>
      </c>
      <c r="I38" s="206">
        <v>4.7769561478933786</v>
      </c>
      <c r="J38" s="206">
        <v>2.8661220980223558</v>
      </c>
      <c r="K38" s="206">
        <v>3.8214961306964752</v>
      </c>
      <c r="L38" s="206">
        <v>3.8214961306964752</v>
      </c>
      <c r="M38" s="206">
        <v>1.9298366294067071</v>
      </c>
      <c r="N38" s="206">
        <v>1.9107480653482369</v>
      </c>
      <c r="O38" s="206">
        <v>2.8661220980223558</v>
      </c>
      <c r="P38" s="206">
        <v>1.9107480653482369</v>
      </c>
      <c r="Q38" s="206">
        <v>0.95537403267411869</v>
      </c>
      <c r="R38" s="206">
        <v>1.9107480653482369</v>
      </c>
      <c r="S38" s="206">
        <v>1.653740326741187</v>
      </c>
      <c r="T38" s="206">
        <v>1.183748925193465</v>
      </c>
      <c r="U38" s="206">
        <v>1.1884780739466889</v>
      </c>
      <c r="V38" s="206">
        <v>1.4177987962166809</v>
      </c>
      <c r="W38" s="206">
        <v>6.1058469475494404</v>
      </c>
      <c r="DA38" s="71" t="s">
        <v>960</v>
      </c>
    </row>
    <row r="39" spans="1:105" ht="12" customHeight="1" x14ac:dyDescent="0.25">
      <c r="A39" s="18" t="s">
        <v>34</v>
      </c>
      <c r="B39" s="206">
        <v>56.649441100601877</v>
      </c>
      <c r="C39" s="206">
        <v>80.653482373172821</v>
      </c>
      <c r="D39" s="206">
        <v>49.928374892519336</v>
      </c>
      <c r="E39" s="206">
        <v>216.9963026655202</v>
      </c>
      <c r="F39" s="206">
        <v>180.65322441960441</v>
      </c>
      <c r="G39" s="206">
        <v>113.02906276870161</v>
      </c>
      <c r="H39" s="206">
        <v>83.081169389509881</v>
      </c>
      <c r="I39" s="206">
        <v>95.639982803095421</v>
      </c>
      <c r="J39" s="206">
        <v>33.812123817712809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122.9256233877902</v>
      </c>
      <c r="T39" s="206">
        <v>226.4354256233878</v>
      </c>
      <c r="U39" s="206">
        <v>228.19226139294929</v>
      </c>
      <c r="V39" s="206">
        <v>175.58770421324161</v>
      </c>
      <c r="W39" s="206">
        <v>203.07807394668961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552.85245055889936</v>
      </c>
      <c r="C40" s="206">
        <f t="shared" si="9"/>
        <v>466.0644883920894</v>
      </c>
      <c r="D40" s="206">
        <f t="shared" si="9"/>
        <v>348.73379191745482</v>
      </c>
      <c r="E40" s="206">
        <f t="shared" si="9"/>
        <v>333.66586414445402</v>
      </c>
      <c r="F40" s="206">
        <f t="shared" si="9"/>
        <v>351.24883920894229</v>
      </c>
      <c r="G40" s="206">
        <f t="shared" si="9"/>
        <v>405.54600171969042</v>
      </c>
      <c r="H40" s="206">
        <f t="shared" si="9"/>
        <v>385.51049011177992</v>
      </c>
      <c r="I40" s="206">
        <f t="shared" si="9"/>
        <v>387.90223559759238</v>
      </c>
      <c r="J40" s="206">
        <f t="shared" si="9"/>
        <v>339.4699054170249</v>
      </c>
      <c r="K40" s="206">
        <f t="shared" si="9"/>
        <v>160.36018916595009</v>
      </c>
      <c r="L40" s="206">
        <f t="shared" si="9"/>
        <v>204.49509888220121</v>
      </c>
      <c r="M40" s="206">
        <f t="shared" si="9"/>
        <v>287.29492691315562</v>
      </c>
      <c r="N40" s="206">
        <f t="shared" si="9"/>
        <v>235.94221840068781</v>
      </c>
      <c r="O40" s="206">
        <f t="shared" si="9"/>
        <v>229.49535683576951</v>
      </c>
      <c r="P40" s="206">
        <f t="shared" si="9"/>
        <v>234.6551160791058</v>
      </c>
      <c r="Q40" s="206">
        <f t="shared" si="9"/>
        <v>319.24359415305241</v>
      </c>
      <c r="R40" s="206">
        <f t="shared" si="9"/>
        <v>323.79527085124681</v>
      </c>
      <c r="S40" s="206">
        <f t="shared" si="9"/>
        <v>308.07007738607052</v>
      </c>
      <c r="T40" s="206">
        <f t="shared" si="9"/>
        <v>265.93413585554589</v>
      </c>
      <c r="U40" s="206">
        <f t="shared" si="9"/>
        <v>217.1906276870163</v>
      </c>
      <c r="V40" s="206">
        <f t="shared" si="9"/>
        <v>225.29105760963029</v>
      </c>
      <c r="W40" s="206">
        <f t="shared" si="9"/>
        <v>219.49423903697331</v>
      </c>
      <c r="DA40" s="71"/>
    </row>
    <row r="41" spans="1:105" ht="12" customHeight="1" x14ac:dyDescent="0.25">
      <c r="A41" s="18" t="s">
        <v>72</v>
      </c>
      <c r="B41" s="206">
        <v>552.85245055889936</v>
      </c>
      <c r="C41" s="206">
        <v>466.0644883920894</v>
      </c>
      <c r="D41" s="206">
        <v>348.73379191745482</v>
      </c>
      <c r="E41" s="206">
        <v>333.66586414445402</v>
      </c>
      <c r="F41" s="206">
        <v>351.24883920894229</v>
      </c>
      <c r="G41" s="206">
        <v>405.54600171969042</v>
      </c>
      <c r="H41" s="206">
        <v>385.51049011177992</v>
      </c>
      <c r="I41" s="206">
        <v>387.90223559759238</v>
      </c>
      <c r="J41" s="206">
        <v>339.4699054170249</v>
      </c>
      <c r="K41" s="206">
        <v>160.36018916595009</v>
      </c>
      <c r="L41" s="206">
        <v>204.49509888220121</v>
      </c>
      <c r="M41" s="206">
        <v>287.29492691315562</v>
      </c>
      <c r="N41" s="206">
        <v>235.94221840068781</v>
      </c>
      <c r="O41" s="206">
        <v>229.49535683576951</v>
      </c>
      <c r="P41" s="206">
        <v>234.6551160791058</v>
      </c>
      <c r="Q41" s="206">
        <v>319.24359415305241</v>
      </c>
      <c r="R41" s="206">
        <v>323.79527085124681</v>
      </c>
      <c r="S41" s="206">
        <v>308.07007738607052</v>
      </c>
      <c r="T41" s="206">
        <v>265.93413585554589</v>
      </c>
      <c r="U41" s="206">
        <v>217.1906276870163</v>
      </c>
      <c r="V41" s="206">
        <v>225.29105760963029</v>
      </c>
      <c r="W41" s="206">
        <v>219.49423903697331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1.6957867583834909</v>
      </c>
      <c r="C43" s="206">
        <f t="shared" si="10"/>
        <v>22.308168529664659</v>
      </c>
      <c r="D43" s="206">
        <f t="shared" si="10"/>
        <v>21.49613069647463</v>
      </c>
      <c r="E43" s="206">
        <f t="shared" si="10"/>
        <v>33.104041272570932</v>
      </c>
      <c r="F43" s="206">
        <f t="shared" si="10"/>
        <v>36.304557179707651</v>
      </c>
      <c r="G43" s="206">
        <f t="shared" si="10"/>
        <v>40.388822012037828</v>
      </c>
      <c r="H43" s="206">
        <f t="shared" si="10"/>
        <v>41.511435941530522</v>
      </c>
      <c r="I43" s="206">
        <f t="shared" si="10"/>
        <v>27.491143594153051</v>
      </c>
      <c r="J43" s="206">
        <f t="shared" si="10"/>
        <v>2.3903697334479789E-2</v>
      </c>
      <c r="K43" s="206">
        <f t="shared" si="10"/>
        <v>2.3903697334479789E-2</v>
      </c>
      <c r="L43" s="206">
        <f t="shared" si="10"/>
        <v>4.7807394668959592E-2</v>
      </c>
      <c r="M43" s="206">
        <f t="shared" si="10"/>
        <v>2.3903697334479789E-2</v>
      </c>
      <c r="N43" s="206">
        <f t="shared" si="10"/>
        <v>4.7807394668959592E-2</v>
      </c>
      <c r="O43" s="206">
        <f t="shared" si="10"/>
        <v>0.83594153052450548</v>
      </c>
      <c r="P43" s="206">
        <f t="shared" si="10"/>
        <v>6.7832330180567491</v>
      </c>
      <c r="Q43" s="206">
        <f t="shared" si="10"/>
        <v>10.81969045571797</v>
      </c>
      <c r="R43" s="206">
        <f t="shared" si="10"/>
        <v>0.78822012037833178</v>
      </c>
      <c r="S43" s="206">
        <f t="shared" si="10"/>
        <v>13.688220120378331</v>
      </c>
      <c r="T43" s="206">
        <f t="shared" si="10"/>
        <v>6.5941530524505581</v>
      </c>
      <c r="U43" s="206">
        <f t="shared" si="10"/>
        <v>12.631556319862421</v>
      </c>
      <c r="V43" s="206">
        <f t="shared" si="10"/>
        <v>11.051332760103181</v>
      </c>
      <c r="W43" s="206">
        <f t="shared" si="10"/>
        <v>8.5446259673258798</v>
      </c>
      <c r="DA43" s="71"/>
    </row>
    <row r="44" spans="1:105" ht="12" customHeight="1" x14ac:dyDescent="0.25">
      <c r="A44" s="18" t="s">
        <v>73</v>
      </c>
      <c r="B44" s="206">
        <v>1.6957867583834909</v>
      </c>
      <c r="C44" s="206">
        <v>22.308168529664659</v>
      </c>
      <c r="D44" s="206">
        <v>21.49613069647463</v>
      </c>
      <c r="E44" s="206">
        <v>33.104041272570932</v>
      </c>
      <c r="F44" s="206">
        <v>36.304557179707651</v>
      </c>
      <c r="G44" s="206">
        <v>40.388822012037828</v>
      </c>
      <c r="H44" s="206">
        <v>41.511435941530522</v>
      </c>
      <c r="I44" s="206">
        <v>27.491143594153051</v>
      </c>
      <c r="J44" s="206">
        <v>2.3903697334479789E-2</v>
      </c>
      <c r="K44" s="206">
        <v>2.3903697334479789E-2</v>
      </c>
      <c r="L44" s="206">
        <v>4.7807394668959592E-2</v>
      </c>
      <c r="M44" s="206">
        <v>2.3903697334479789E-2</v>
      </c>
      <c r="N44" s="206">
        <v>4.7807394668959592E-2</v>
      </c>
      <c r="O44" s="206">
        <v>0.83594153052450548</v>
      </c>
      <c r="P44" s="206">
        <v>6.7832330180567491</v>
      </c>
      <c r="Q44" s="206">
        <v>10.81969045571797</v>
      </c>
      <c r="R44" s="206">
        <v>0.78822012037833178</v>
      </c>
      <c r="S44" s="206">
        <v>13.688220120378331</v>
      </c>
      <c r="T44" s="206">
        <v>6.5941530524505581</v>
      </c>
      <c r="U44" s="206">
        <v>12.631556319862421</v>
      </c>
      <c r="V44" s="206">
        <v>11.051332760103181</v>
      </c>
      <c r="W44" s="206">
        <v>8.5446259673258798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227.73955288048151</v>
      </c>
      <c r="C50" s="206">
        <v>268.91659501289769</v>
      </c>
      <c r="D50" s="206">
        <v>245.9635425623388</v>
      </c>
      <c r="E50" s="206">
        <v>259.07618228718832</v>
      </c>
      <c r="F50" s="206">
        <v>258.59845227858978</v>
      </c>
      <c r="G50" s="206">
        <v>282.79355116079103</v>
      </c>
      <c r="H50" s="206">
        <v>275.93869303525361</v>
      </c>
      <c r="I50" s="206">
        <v>282.07704213241612</v>
      </c>
      <c r="J50" s="206">
        <v>335.55460017196901</v>
      </c>
      <c r="K50" s="206">
        <v>310.02201203783318</v>
      </c>
      <c r="L50" s="206">
        <v>352.34548581255382</v>
      </c>
      <c r="M50" s="206">
        <v>409.23852106620808</v>
      </c>
      <c r="N50" s="206">
        <v>384.92407566638008</v>
      </c>
      <c r="O50" s="206">
        <v>342.09896818572662</v>
      </c>
      <c r="P50" s="206">
        <v>358.2210662080825</v>
      </c>
      <c r="Q50" s="206">
        <v>309.5681857265692</v>
      </c>
      <c r="R50" s="206">
        <v>263.08873602751498</v>
      </c>
      <c r="S50" s="206">
        <v>154.94918314703349</v>
      </c>
      <c r="T50" s="206">
        <v>20.989337919174549</v>
      </c>
      <c r="U50" s="206">
        <v>31.324849527085121</v>
      </c>
      <c r="V50" s="206">
        <v>33.729750644883907</v>
      </c>
      <c r="W50" s="206">
        <v>34.455116079105757</v>
      </c>
      <c r="DA50" s="71" t="s">
        <v>970</v>
      </c>
    </row>
    <row r="51" spans="1:105" ht="12" customHeight="1" x14ac:dyDescent="0.25">
      <c r="A51" s="21" t="s">
        <v>38</v>
      </c>
      <c r="B51" s="209">
        <v>156.57781599312119</v>
      </c>
      <c r="C51" s="209">
        <v>158.469475494411</v>
      </c>
      <c r="D51" s="209">
        <v>136.11349957007741</v>
      </c>
      <c r="E51" s="209">
        <v>132.07222699914021</v>
      </c>
      <c r="F51" s="209">
        <v>135.85554600171969</v>
      </c>
      <c r="G51" s="209">
        <v>144.1960447119518</v>
      </c>
      <c r="H51" s="209">
        <v>149.7850386930352</v>
      </c>
      <c r="I51" s="209">
        <v>155.37403267411861</v>
      </c>
      <c r="J51" s="209">
        <v>140.4987102321582</v>
      </c>
      <c r="K51" s="209">
        <v>104.90111779879619</v>
      </c>
      <c r="L51" s="209">
        <v>80.739466895958728</v>
      </c>
      <c r="M51" s="209">
        <v>86.414445399828026</v>
      </c>
      <c r="N51" s="209">
        <v>99.398108340498709</v>
      </c>
      <c r="O51" s="209">
        <v>106.1049011177988</v>
      </c>
      <c r="P51" s="209">
        <v>106.2768701633706</v>
      </c>
      <c r="Q51" s="209">
        <v>121.2381771281169</v>
      </c>
      <c r="R51" s="209">
        <v>123.3877901977644</v>
      </c>
      <c r="S51" s="209">
        <v>127.78073946689589</v>
      </c>
      <c r="T51" s="209">
        <v>117.2457437661221</v>
      </c>
      <c r="U51" s="209">
        <v>119.39105760963029</v>
      </c>
      <c r="V51" s="209">
        <v>119.4190885640585</v>
      </c>
      <c r="W51" s="209">
        <v>115.9701633705933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1354.8810834049871</v>
      </c>
      <c r="C52" s="286">
        <f t="shared" si="11"/>
        <v>1373.7436801375748</v>
      </c>
      <c r="D52" s="286">
        <f t="shared" si="11"/>
        <v>1119.2806534823731</v>
      </c>
      <c r="E52" s="286">
        <f t="shared" si="11"/>
        <v>1200.4050730868439</v>
      </c>
      <c r="F52" s="286">
        <f t="shared" si="11"/>
        <v>1199.3074806534821</v>
      </c>
      <c r="G52" s="286">
        <f t="shared" si="11"/>
        <v>1198.6147893379191</v>
      </c>
      <c r="H52" s="286">
        <f t="shared" si="11"/>
        <v>1150.0741186586413</v>
      </c>
      <c r="I52" s="286">
        <f t="shared" si="11"/>
        <v>1196.4227858985378</v>
      </c>
      <c r="J52" s="286">
        <f t="shared" si="11"/>
        <v>1087.4153052450558</v>
      </c>
      <c r="K52" s="286">
        <f t="shared" si="11"/>
        <v>674.83190025795375</v>
      </c>
      <c r="L52" s="286">
        <f t="shared" si="11"/>
        <v>722.9981083404989</v>
      </c>
      <c r="M52" s="286">
        <f t="shared" si="11"/>
        <v>881.11960447119566</v>
      </c>
      <c r="N52" s="286">
        <f t="shared" si="11"/>
        <v>816.0547721410145</v>
      </c>
      <c r="O52" s="286">
        <f t="shared" si="11"/>
        <v>780.71470335339632</v>
      </c>
      <c r="P52" s="286">
        <f t="shared" si="11"/>
        <v>820.52785898538264</v>
      </c>
      <c r="Q52" s="286">
        <f t="shared" si="11"/>
        <v>881.33869303525353</v>
      </c>
      <c r="R52" s="286">
        <f t="shared" si="11"/>
        <v>851.19432502149596</v>
      </c>
      <c r="S52" s="286">
        <f t="shared" si="11"/>
        <v>913.62364574376625</v>
      </c>
      <c r="T52" s="286">
        <f t="shared" si="11"/>
        <v>839.35047291487513</v>
      </c>
      <c r="U52" s="286">
        <f t="shared" si="11"/>
        <v>794.77463456577811</v>
      </c>
      <c r="V52" s="286">
        <f t="shared" si="11"/>
        <v>770.61840068787615</v>
      </c>
      <c r="W52" s="286">
        <f t="shared" si="11"/>
        <v>829.22441960447145</v>
      </c>
      <c r="DA52" s="118"/>
    </row>
    <row r="53" spans="1:105" ht="12" customHeight="1" x14ac:dyDescent="0.25">
      <c r="A53" s="51" t="s">
        <v>46</v>
      </c>
      <c r="B53" s="239">
        <f>CHI_fec!B5-B58</f>
        <v>651.24259483145238</v>
      </c>
      <c r="C53" s="239">
        <f>CHI_fec!C5-C58</f>
        <v>611.74164533820363</v>
      </c>
      <c r="D53" s="239">
        <f>CHI_fec!D5-D58</f>
        <v>516.45601670153337</v>
      </c>
      <c r="E53" s="239">
        <f>CHI_fec!E5-E58</f>
        <v>550.57442230711285</v>
      </c>
      <c r="F53" s="239">
        <f>CHI_fec!F5-F58</f>
        <v>586.27389766438785</v>
      </c>
      <c r="G53" s="239">
        <f>CHI_fec!G5-G58</f>
        <v>553.75787739818247</v>
      </c>
      <c r="H53" s="239">
        <f>CHI_fec!H5-H58</f>
        <v>528.04332779908066</v>
      </c>
      <c r="I53" s="239">
        <f>CHI_fec!I5-I58</f>
        <v>536.26690953659045</v>
      </c>
      <c r="J53" s="239">
        <f>CHI_fec!J5-J58</f>
        <v>523.85036858548301</v>
      </c>
      <c r="K53" s="239">
        <f>CHI_fec!K5-K58</f>
        <v>177.66651309868575</v>
      </c>
      <c r="L53" s="239">
        <f>CHI_fec!L5-L58</f>
        <v>243.19182557271208</v>
      </c>
      <c r="M53" s="239">
        <f>CHI_fec!M5-M58</f>
        <v>507.04947189692803</v>
      </c>
      <c r="N53" s="239">
        <f>CHI_fec!N5-N58</f>
        <v>376.52244703654367</v>
      </c>
      <c r="O53" s="239">
        <f>CHI_fec!O5-O58</f>
        <v>377.66144749928151</v>
      </c>
      <c r="P53" s="239">
        <f>CHI_fec!P5-P58</f>
        <v>467.16495008564192</v>
      </c>
      <c r="Q53" s="239">
        <f>CHI_fec!Q5-Q58</f>
        <v>545.45787494580532</v>
      </c>
      <c r="R53" s="239">
        <f>CHI_fec!R5-R58</f>
        <v>534.07930064480024</v>
      </c>
      <c r="S53" s="239">
        <f>CHI_fec!S5-S58</f>
        <v>533.60966358193832</v>
      </c>
      <c r="T53" s="239">
        <f>CHI_fec!T5-T58</f>
        <v>430.37817505674695</v>
      </c>
      <c r="U53" s="239">
        <f>CHI_fec!U5-U58</f>
        <v>434.78607760326815</v>
      </c>
      <c r="V53" s="239">
        <f>CHI_fec!V5-V58</f>
        <v>407.29185099721565</v>
      </c>
      <c r="W53" s="239">
        <f>CHI_fec!W5-W58</f>
        <v>344.6798850534326</v>
      </c>
      <c r="DA53" s="83"/>
    </row>
    <row r="54" spans="1:105" ht="12" customHeight="1" x14ac:dyDescent="0.25">
      <c r="A54" s="99" t="s">
        <v>47</v>
      </c>
      <c r="B54" s="240">
        <f>CHI_fec!B61</f>
        <v>676.22825154744487</v>
      </c>
      <c r="C54" s="240">
        <f>CHI_fec!C61</f>
        <v>727.77922075258971</v>
      </c>
      <c r="D54" s="240">
        <f>CHI_fec!D61</f>
        <v>570.93979056395835</v>
      </c>
      <c r="E54" s="240">
        <f>CHI_fec!E61</f>
        <v>617.58676106798237</v>
      </c>
      <c r="F54" s="240">
        <f>CHI_fec!F61</f>
        <v>585.70904814378525</v>
      </c>
      <c r="G54" s="240">
        <f>CHI_fec!G61</f>
        <v>615.02330769381854</v>
      </c>
      <c r="H54" s="240">
        <f>CHI_fec!H61</f>
        <v>591.66657230249518</v>
      </c>
      <c r="I54" s="240">
        <f>CHI_fec!I61</f>
        <v>626.39286130022242</v>
      </c>
      <c r="J54" s="240">
        <f>CHI_fec!J61</f>
        <v>533.18419010154639</v>
      </c>
      <c r="K54" s="240">
        <f>CHI_fec!K61</f>
        <v>467.23972072609581</v>
      </c>
      <c r="L54" s="240">
        <f>CHI_fec!L61</f>
        <v>433.16723480580231</v>
      </c>
      <c r="M54" s="240">
        <f>CHI_fec!M61</f>
        <v>325.52692629813828</v>
      </c>
      <c r="N54" s="240">
        <f>CHI_fec!N61</f>
        <v>387.64930124860712</v>
      </c>
      <c r="O54" s="240">
        <f>CHI_fec!O61</f>
        <v>350.97678755196978</v>
      </c>
      <c r="P54" s="240">
        <f>CHI_fec!P61</f>
        <v>295.11078317126072</v>
      </c>
      <c r="Q54" s="240">
        <f>CHI_fec!Q61</f>
        <v>277.04113145526458</v>
      </c>
      <c r="R54" s="240">
        <f>CHI_fec!R61</f>
        <v>251.2174414971696</v>
      </c>
      <c r="S54" s="240">
        <f>CHI_fec!S61</f>
        <v>316.34483149783642</v>
      </c>
      <c r="T54" s="240">
        <f>CHI_fec!T61</f>
        <v>346.14866166819797</v>
      </c>
      <c r="U54" s="240">
        <f>CHI_fec!U61</f>
        <v>284.96706083181351</v>
      </c>
      <c r="V54" s="240">
        <f>CHI_fec!V61</f>
        <v>275.77042090495308</v>
      </c>
      <c r="W54" s="240">
        <f>CHI_fec!W61</f>
        <v>451.05186087628721</v>
      </c>
      <c r="DA54" s="94"/>
    </row>
    <row r="55" spans="1:105" ht="12" customHeight="1" x14ac:dyDescent="0.25">
      <c r="A55" s="52" t="s">
        <v>48</v>
      </c>
      <c r="B55" s="241">
        <f>CHI_fec!B110</f>
        <v>27.410237026089739</v>
      </c>
      <c r="C55" s="241">
        <f>CHI_fec!C110</f>
        <v>34.222814046781487</v>
      </c>
      <c r="D55" s="241">
        <f>CHI_fec!D110</f>
        <v>31.884846216881261</v>
      </c>
      <c r="E55" s="241">
        <f>CHI_fec!E110</f>
        <v>32.243889711748487</v>
      </c>
      <c r="F55" s="241">
        <f>CHI_fec!F110</f>
        <v>27.324534845309081</v>
      </c>
      <c r="G55" s="241">
        <f>CHI_fec!G110</f>
        <v>29.833604245918011</v>
      </c>
      <c r="H55" s="241">
        <f>CHI_fec!H110</f>
        <v>30.364218557065481</v>
      </c>
      <c r="I55" s="241">
        <f>CHI_fec!I110</f>
        <v>33.763015061725007</v>
      </c>
      <c r="J55" s="241">
        <f>CHI_fec!J110</f>
        <v>30.380746558026381</v>
      </c>
      <c r="K55" s="241">
        <f>CHI_fec!K110</f>
        <v>29.925666433172172</v>
      </c>
      <c r="L55" s="241">
        <f>CHI_fec!L110</f>
        <v>46.639047961984488</v>
      </c>
      <c r="M55" s="241">
        <f>CHI_fec!M110</f>
        <v>48.543206276129339</v>
      </c>
      <c r="N55" s="241">
        <f>CHI_fec!N110</f>
        <v>51.883023855863698</v>
      </c>
      <c r="O55" s="241">
        <f>CHI_fec!O110</f>
        <v>52.076468302145031</v>
      </c>
      <c r="P55" s="241">
        <f>CHI_fec!P110</f>
        <v>58.252125728479967</v>
      </c>
      <c r="Q55" s="241">
        <f>CHI_fec!Q110</f>
        <v>58.839686634183607</v>
      </c>
      <c r="R55" s="241">
        <f>CHI_fec!R110</f>
        <v>65.897582879526112</v>
      </c>
      <c r="S55" s="241">
        <f>CHI_fec!S110</f>
        <v>63.66915066399158</v>
      </c>
      <c r="T55" s="241">
        <f>CHI_fec!T110</f>
        <v>62.823636189930248</v>
      </c>
      <c r="U55" s="241">
        <f>CHI_fec!U110</f>
        <v>75.021496130696491</v>
      </c>
      <c r="V55" s="241">
        <f>CHI_fec!V110</f>
        <v>87.556128785707472</v>
      </c>
      <c r="W55" s="241">
        <f>CHI_fec!W110</f>
        <v>33.492673674751529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826.91177987962169</v>
      </c>
      <c r="C58" s="212">
        <v>817.25417024935496</v>
      </c>
      <c r="D58" s="212">
        <v>478.0059329320722</v>
      </c>
      <c r="E58" s="212">
        <v>578.92381771281157</v>
      </c>
      <c r="F58" s="212">
        <v>565.63422184006879</v>
      </c>
      <c r="G58" s="212">
        <v>665.14813697331988</v>
      </c>
      <c r="H58" s="212">
        <v>575.90062243464274</v>
      </c>
      <c r="I58" s="212">
        <v>603.64727498698016</v>
      </c>
      <c r="J58" s="212">
        <v>748.85125000991252</v>
      </c>
      <c r="K58" s="212">
        <v>387.34977452713269</v>
      </c>
      <c r="L58" s="212">
        <v>250.37962467141281</v>
      </c>
      <c r="M58" s="212">
        <v>298.11006330371072</v>
      </c>
      <c r="N58" s="212">
        <v>227.94789649373629</v>
      </c>
      <c r="O58" s="212">
        <v>243.93809369186769</v>
      </c>
      <c r="P58" s="212">
        <v>267.92854156224729</v>
      </c>
      <c r="Q58" s="212">
        <v>310.79251320068619</v>
      </c>
      <c r="R58" s="212">
        <v>330.01487532244198</v>
      </c>
      <c r="S58" s="212">
        <v>317.40008598452272</v>
      </c>
      <c r="T58" s="212">
        <v>225.68918629873519</v>
      </c>
      <c r="U58" s="212">
        <v>173.8524091459943</v>
      </c>
      <c r="V58" s="212">
        <v>168.08545206084361</v>
      </c>
      <c r="W58" s="212">
        <v>175.77020567485991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504.86053310404128</v>
      </c>
      <c r="C60" s="206">
        <f t="shared" si="12"/>
        <v>498.48331900257949</v>
      </c>
      <c r="D60" s="206">
        <f t="shared" si="12"/>
        <v>262.5274290627687</v>
      </c>
      <c r="E60" s="206">
        <f t="shared" si="12"/>
        <v>354.99664660361128</v>
      </c>
      <c r="F60" s="206">
        <f t="shared" si="12"/>
        <v>300.32742906276872</v>
      </c>
      <c r="G60" s="206">
        <f t="shared" si="12"/>
        <v>354.67952132413683</v>
      </c>
      <c r="H60" s="206">
        <f t="shared" si="12"/>
        <v>331.21085459285422</v>
      </c>
      <c r="I60" s="206">
        <f t="shared" si="12"/>
        <v>359.51288117786584</v>
      </c>
      <c r="J60" s="206">
        <f t="shared" si="12"/>
        <v>477.8256266221224</v>
      </c>
      <c r="K60" s="206">
        <f t="shared" si="12"/>
        <v>231.11684245490568</v>
      </c>
      <c r="L60" s="206">
        <f t="shared" si="12"/>
        <v>58.115996124551337</v>
      </c>
      <c r="M60" s="206">
        <f t="shared" si="12"/>
        <v>48.820123492876533</v>
      </c>
      <c r="N60" s="206">
        <f t="shared" si="12"/>
        <v>43.768532779205003</v>
      </c>
      <c r="O60" s="206">
        <f t="shared" si="12"/>
        <v>36.777474603303673</v>
      </c>
      <c r="P60" s="206">
        <f t="shared" si="12"/>
        <v>47.654508888128703</v>
      </c>
      <c r="Q60" s="206">
        <f t="shared" si="12"/>
        <v>38.561644757005993</v>
      </c>
      <c r="R60" s="206">
        <f t="shared" si="12"/>
        <v>42.032072226999141</v>
      </c>
      <c r="S60" s="206">
        <f t="shared" si="12"/>
        <v>39.405846947549428</v>
      </c>
      <c r="T60" s="206">
        <f t="shared" si="12"/>
        <v>17.78222155238953</v>
      </c>
      <c r="U60" s="206">
        <f t="shared" si="12"/>
        <v>22.984395388470691</v>
      </c>
      <c r="V60" s="206">
        <f t="shared" si="12"/>
        <v>18.54194389231392</v>
      </c>
      <c r="W60" s="206">
        <f t="shared" si="12"/>
        <v>14.8317705931746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56.416150730843647</v>
      </c>
      <c r="H65" s="206">
        <v>60.812918221401127</v>
      </c>
      <c r="I65" s="206">
        <v>55.796458134013733</v>
      </c>
      <c r="J65" s="206">
        <v>49.049444334934073</v>
      </c>
      <c r="K65" s="206">
        <v>44.052698000907398</v>
      </c>
      <c r="L65" s="206">
        <v>58.115996124551337</v>
      </c>
      <c r="M65" s="206">
        <v>48.820123492876533</v>
      </c>
      <c r="N65" s="206">
        <v>43.768532779205003</v>
      </c>
      <c r="O65" s="206">
        <v>36.777474603303673</v>
      </c>
      <c r="P65" s="206">
        <v>47.654508888128703</v>
      </c>
      <c r="Q65" s="206">
        <v>38.561644757005993</v>
      </c>
      <c r="R65" s="206">
        <v>42.032072226999141</v>
      </c>
      <c r="S65" s="206">
        <v>39.405846947549428</v>
      </c>
      <c r="T65" s="206">
        <v>17.78222155238953</v>
      </c>
      <c r="U65" s="206">
        <v>22.984395388470691</v>
      </c>
      <c r="V65" s="206">
        <v>18.54194389231392</v>
      </c>
      <c r="W65" s="206">
        <v>14.8317705931746</v>
      </c>
      <c r="DA65" s="71" t="s">
        <v>979</v>
      </c>
    </row>
    <row r="66" spans="1:105" ht="12" customHeight="1" x14ac:dyDescent="0.25">
      <c r="A66" s="18" t="s">
        <v>84</v>
      </c>
      <c r="B66" s="206">
        <v>504.86053310404128</v>
      </c>
      <c r="C66" s="206">
        <v>498.48331900257949</v>
      </c>
      <c r="D66" s="206">
        <v>262.5274290627687</v>
      </c>
      <c r="E66" s="206">
        <v>354.99664660361128</v>
      </c>
      <c r="F66" s="206">
        <v>300.32742906276872</v>
      </c>
      <c r="G66" s="206">
        <v>298.26337059329319</v>
      </c>
      <c r="H66" s="206">
        <v>270.39793637145311</v>
      </c>
      <c r="I66" s="206">
        <v>303.7164230438521</v>
      </c>
      <c r="J66" s="206">
        <v>428.77618228718831</v>
      </c>
      <c r="K66" s="206">
        <v>187.0641444539983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322.05124677558041</v>
      </c>
      <c r="C67" s="206">
        <f t="shared" si="13"/>
        <v>318.77085124677552</v>
      </c>
      <c r="D67" s="206">
        <f t="shared" si="13"/>
        <v>215.47850386930349</v>
      </c>
      <c r="E67" s="206">
        <f t="shared" si="13"/>
        <v>223.92717110920029</v>
      </c>
      <c r="F67" s="206">
        <f t="shared" si="13"/>
        <v>265.30679277730007</v>
      </c>
      <c r="G67" s="206">
        <f t="shared" si="13"/>
        <v>310.46861564918311</v>
      </c>
      <c r="H67" s="206">
        <f t="shared" si="13"/>
        <v>244.68976784178849</v>
      </c>
      <c r="I67" s="206">
        <f t="shared" si="13"/>
        <v>244.1343938091143</v>
      </c>
      <c r="J67" s="206">
        <f t="shared" si="13"/>
        <v>271.02562338779018</v>
      </c>
      <c r="K67" s="206">
        <f t="shared" si="13"/>
        <v>156.23293207222699</v>
      </c>
      <c r="L67" s="206">
        <f t="shared" si="13"/>
        <v>192.2636285468615</v>
      </c>
      <c r="M67" s="206">
        <f t="shared" si="13"/>
        <v>249.28993981083411</v>
      </c>
      <c r="N67" s="206">
        <f t="shared" si="13"/>
        <v>184.17936371453129</v>
      </c>
      <c r="O67" s="206">
        <f t="shared" si="13"/>
        <v>207.160619088564</v>
      </c>
      <c r="P67" s="206">
        <f t="shared" si="13"/>
        <v>220.27403267411859</v>
      </c>
      <c r="Q67" s="206">
        <f t="shared" si="13"/>
        <v>272.23086844368021</v>
      </c>
      <c r="R67" s="206">
        <f t="shared" si="13"/>
        <v>287.98280309544282</v>
      </c>
      <c r="S67" s="206">
        <f t="shared" si="13"/>
        <v>277.99423903697328</v>
      </c>
      <c r="T67" s="206">
        <f t="shared" si="13"/>
        <v>207.90696474634569</v>
      </c>
      <c r="U67" s="206">
        <f t="shared" si="13"/>
        <v>150.86801375752361</v>
      </c>
      <c r="V67" s="206">
        <f t="shared" si="13"/>
        <v>149.54350816852971</v>
      </c>
      <c r="W67" s="206">
        <f t="shared" si="13"/>
        <v>160.9384350816853</v>
      </c>
      <c r="DA67" s="71"/>
    </row>
    <row r="68" spans="1:105" ht="12" customHeight="1" x14ac:dyDescent="0.25">
      <c r="A68" s="18" t="s">
        <v>72</v>
      </c>
      <c r="B68" s="206">
        <v>322.05124677558041</v>
      </c>
      <c r="C68" s="206">
        <v>318.77085124677552</v>
      </c>
      <c r="D68" s="206">
        <v>215.47850386930349</v>
      </c>
      <c r="E68" s="206">
        <v>223.92717110920029</v>
      </c>
      <c r="F68" s="206">
        <v>265.30679277730007</v>
      </c>
      <c r="G68" s="206">
        <v>310.46861564918311</v>
      </c>
      <c r="H68" s="206">
        <v>244.68976784178849</v>
      </c>
      <c r="I68" s="206">
        <v>244.1343938091143</v>
      </c>
      <c r="J68" s="206">
        <v>271.02562338779018</v>
      </c>
      <c r="K68" s="206">
        <v>156.23293207222699</v>
      </c>
      <c r="L68" s="206">
        <v>192.2636285468615</v>
      </c>
      <c r="M68" s="206">
        <v>249.28993981083411</v>
      </c>
      <c r="N68" s="206">
        <v>184.17936371453129</v>
      </c>
      <c r="O68" s="206">
        <v>207.160619088564</v>
      </c>
      <c r="P68" s="206">
        <v>220.27403267411859</v>
      </c>
      <c r="Q68" s="206">
        <v>272.23086844368021</v>
      </c>
      <c r="R68" s="206">
        <v>287.98280309544282</v>
      </c>
      <c r="S68" s="206">
        <v>277.99423903697328</v>
      </c>
      <c r="T68" s="206">
        <v>207.90696474634569</v>
      </c>
      <c r="U68" s="206">
        <v>150.86801375752361</v>
      </c>
      <c r="V68" s="206">
        <v>149.54350816852971</v>
      </c>
      <c r="W68" s="206">
        <v>160.9384350816853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826.91177987962169</v>
      </c>
      <c r="C71" s="286">
        <f t="shared" si="14"/>
        <v>817.25417024935496</v>
      </c>
      <c r="D71" s="286">
        <f t="shared" si="14"/>
        <v>478.0059329320722</v>
      </c>
      <c r="E71" s="286">
        <f t="shared" si="14"/>
        <v>578.92381771281157</v>
      </c>
      <c r="F71" s="286">
        <f t="shared" si="14"/>
        <v>565.63422184006879</v>
      </c>
      <c r="G71" s="286">
        <f t="shared" si="14"/>
        <v>665.14813697331988</v>
      </c>
      <c r="H71" s="286">
        <f t="shared" si="14"/>
        <v>575.90062243464274</v>
      </c>
      <c r="I71" s="286">
        <f t="shared" si="14"/>
        <v>603.64727498698016</v>
      </c>
      <c r="J71" s="286">
        <f t="shared" si="14"/>
        <v>748.85125000991252</v>
      </c>
      <c r="K71" s="286">
        <f t="shared" si="14"/>
        <v>387.34977452713269</v>
      </c>
      <c r="L71" s="286">
        <f t="shared" si="14"/>
        <v>250.37962467141281</v>
      </c>
      <c r="M71" s="286">
        <f t="shared" si="14"/>
        <v>298.11006330371072</v>
      </c>
      <c r="N71" s="286">
        <f t="shared" si="14"/>
        <v>227.94789649373629</v>
      </c>
      <c r="O71" s="286">
        <f t="shared" si="14"/>
        <v>243.93809369186769</v>
      </c>
      <c r="P71" s="286">
        <f t="shared" si="14"/>
        <v>267.92854156224729</v>
      </c>
      <c r="Q71" s="286">
        <f t="shared" si="14"/>
        <v>310.79251320068619</v>
      </c>
      <c r="R71" s="286">
        <f t="shared" si="14"/>
        <v>330.01487532244198</v>
      </c>
      <c r="S71" s="286">
        <f t="shared" si="14"/>
        <v>317.40008598452272</v>
      </c>
      <c r="T71" s="286">
        <f t="shared" si="14"/>
        <v>225.68918629873519</v>
      </c>
      <c r="U71" s="286">
        <f t="shared" si="14"/>
        <v>173.8524091459943</v>
      </c>
      <c r="V71" s="286">
        <f t="shared" si="14"/>
        <v>168.08545206084361</v>
      </c>
      <c r="W71" s="286">
        <f t="shared" si="14"/>
        <v>175.77020567485991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826.91177987962169</v>
      </c>
      <c r="C72" s="243">
        <f>CHI_fec!C16</f>
        <v>817.25417024935496</v>
      </c>
      <c r="D72" s="243">
        <f>CHI_fec!D16</f>
        <v>478.0059329320722</v>
      </c>
      <c r="E72" s="243">
        <f>CHI_fec!E16</f>
        <v>578.92381771281157</v>
      </c>
      <c r="F72" s="243">
        <f>CHI_fec!F16</f>
        <v>565.63422184006879</v>
      </c>
      <c r="G72" s="243">
        <f>CHI_fec!G16</f>
        <v>665.14813697331988</v>
      </c>
      <c r="H72" s="243">
        <f>CHI_fec!H16</f>
        <v>575.90062243464274</v>
      </c>
      <c r="I72" s="243">
        <f>CHI_fec!I16</f>
        <v>603.64727498698016</v>
      </c>
      <c r="J72" s="243">
        <f>CHI_fec!J16</f>
        <v>748.85125000991252</v>
      </c>
      <c r="K72" s="243">
        <f>CHI_fec!K16</f>
        <v>387.34977452713269</v>
      </c>
      <c r="L72" s="243">
        <f>CHI_fec!L16</f>
        <v>250.37962467141281</v>
      </c>
      <c r="M72" s="243">
        <f>CHI_fec!M16</f>
        <v>298.11006330371072</v>
      </c>
      <c r="N72" s="243">
        <f>CHI_fec!N16</f>
        <v>227.94789649373629</v>
      </c>
      <c r="O72" s="243">
        <f>CHI_fec!O16</f>
        <v>243.93809369186769</v>
      </c>
      <c r="P72" s="243">
        <f>CHI_fec!P16</f>
        <v>267.92854156224729</v>
      </c>
      <c r="Q72" s="243">
        <f>CHI_fec!Q16</f>
        <v>310.79251320068619</v>
      </c>
      <c r="R72" s="243">
        <f>CHI_fec!R16</f>
        <v>330.01487532244198</v>
      </c>
      <c r="S72" s="243">
        <f>CHI_fec!S16</f>
        <v>317.40008598452272</v>
      </c>
      <c r="T72" s="243">
        <f>CHI_fec!T16</f>
        <v>225.68918629873519</v>
      </c>
      <c r="U72" s="243">
        <f>CHI_fec!U16</f>
        <v>173.8524091459943</v>
      </c>
      <c r="V72" s="243">
        <f>CHI_fec!V16</f>
        <v>168.08545206084361</v>
      </c>
      <c r="W72" s="243">
        <f>CHI_fec!W16</f>
        <v>175.77020567485991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4657.1368600549176</v>
      </c>
      <c r="C76" s="205">
        <f t="shared" si="15"/>
        <v>4628.1003312689227</v>
      </c>
      <c r="D76" s="205">
        <f t="shared" si="15"/>
        <v>3592.0335122615083</v>
      </c>
      <c r="E76" s="205">
        <f t="shared" si="15"/>
        <v>3777.9781568593971</v>
      </c>
      <c r="F76" s="205">
        <f t="shared" si="15"/>
        <v>3949.9783518664326</v>
      </c>
      <c r="G76" s="205">
        <f t="shared" si="15"/>
        <v>3868.4227390707397</v>
      </c>
      <c r="H76" s="205">
        <f t="shared" si="15"/>
        <v>3510.3223895505389</v>
      </c>
      <c r="I76" s="205">
        <f t="shared" si="15"/>
        <v>3720.6606393521174</v>
      </c>
      <c r="J76" s="205">
        <f t="shared" si="15"/>
        <v>3392.8145798974542</v>
      </c>
      <c r="K76" s="205">
        <f t="shared" si="15"/>
        <v>1767.5694952666422</v>
      </c>
      <c r="L76" s="205">
        <f t="shared" si="15"/>
        <v>2080.2299141983394</v>
      </c>
      <c r="M76" s="205">
        <f t="shared" si="15"/>
        <v>2683.7124404583765</v>
      </c>
      <c r="N76" s="205">
        <f t="shared" si="15"/>
        <v>2270.7453453401877</v>
      </c>
      <c r="O76" s="205">
        <f t="shared" si="15"/>
        <v>2293.5857537039378</v>
      </c>
      <c r="P76" s="205">
        <f t="shared" si="15"/>
        <v>2493.1499749603104</v>
      </c>
      <c r="Q76" s="205">
        <f t="shared" si="15"/>
        <v>2898.0805426377869</v>
      </c>
      <c r="R76" s="205">
        <f t="shared" si="15"/>
        <v>3039.1467734440166</v>
      </c>
      <c r="S76" s="205">
        <f t="shared" si="15"/>
        <v>3600.6321590053931</v>
      </c>
      <c r="T76" s="205">
        <f t="shared" si="15"/>
        <v>3697.0328018585701</v>
      </c>
      <c r="U76" s="205">
        <f t="shared" si="15"/>
        <v>3277.7251271855675</v>
      </c>
      <c r="V76" s="205">
        <f t="shared" si="15"/>
        <v>3032.8675865541586</v>
      </c>
      <c r="W76" s="205">
        <f t="shared" si="15"/>
        <v>3424.4405708048284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2686.0415771783687</v>
      </c>
      <c r="C77" s="215">
        <f>(CHI_emi!C5-CHI_emi!C59)+(CHI_emi!C61-CHI_emi!C108)+CHI_emi!C110</f>
        <v>2631.9199992337008</v>
      </c>
      <c r="D77" s="215">
        <f>(CHI_emi!D5-CHI_emi!D59)+(CHI_emi!D61-CHI_emi!D108)+CHI_emi!D110</f>
        <v>2036.3468225350553</v>
      </c>
      <c r="E77" s="215">
        <f>(CHI_emi!E5-CHI_emi!E59)+(CHI_emi!E61-CHI_emi!E108)+CHI_emi!E110</f>
        <v>2176.3860126599288</v>
      </c>
      <c r="F77" s="215">
        <f>(CHI_emi!F5-CHI_emi!F59)+(CHI_emi!F61-CHI_emi!F108)+CHI_emi!F110</f>
        <v>2154.1823334109945</v>
      </c>
      <c r="G77" s="215">
        <f>(CHI_emi!G5-CHI_emi!G59)+(CHI_emi!G61-CHI_emi!G108)+CHI_emi!G110</f>
        <v>1972.0351087209576</v>
      </c>
      <c r="H77" s="215">
        <f>(CHI_emi!H5-CHI_emi!H59)+(CHI_emi!H61-CHI_emi!H108)+CHI_emi!H110</f>
        <v>1836.9886189317981</v>
      </c>
      <c r="I77" s="215">
        <f>(CHI_emi!I5-CHI_emi!I59)+(CHI_emi!I61-CHI_emi!I108)+CHI_emi!I110</f>
        <v>1935.0423915119754</v>
      </c>
      <c r="J77" s="215">
        <f>(CHI_emi!J5-CHI_emi!J59)+(CHI_emi!J61-CHI_emi!J108)+CHI_emi!J110</f>
        <v>1646.5117397917982</v>
      </c>
      <c r="K77" s="215">
        <f>(CHI_emi!K5-CHI_emi!K59)+(CHI_emi!K61-CHI_emi!K108)+CHI_emi!K110</f>
        <v>723.31143287240309</v>
      </c>
      <c r="L77" s="215">
        <f>(CHI_emi!L5-CHI_emi!L59)+(CHI_emi!L61-CHI_emi!L108)+CHI_emi!L110</f>
        <v>835.20673393610161</v>
      </c>
      <c r="M77" s="215">
        <f>(CHI_emi!M5-CHI_emi!M59)+(CHI_emi!M61-CHI_emi!M108)+CHI_emi!M110</f>
        <v>1082.6264512764228</v>
      </c>
      <c r="N77" s="215">
        <f>(CHI_emi!N5-CHI_emi!N59)+(CHI_emi!N61-CHI_emi!N108)+CHI_emi!N110</f>
        <v>951.23626738126586</v>
      </c>
      <c r="O77" s="215">
        <f>(CHI_emi!O5-CHI_emi!O59)+(CHI_emi!O61-CHI_emi!O108)+CHI_emi!O110</f>
        <v>943.62274413226874</v>
      </c>
      <c r="P77" s="215">
        <f>(CHI_emi!P5-CHI_emi!P59)+(CHI_emi!P61-CHI_emi!P108)+CHI_emi!P110</f>
        <v>1013.2673308352213</v>
      </c>
      <c r="Q77" s="215">
        <f>(CHI_emi!Q5-CHI_emi!Q59)+(CHI_emi!Q61-CHI_emi!Q108)+CHI_emi!Q110</f>
        <v>1233.38655760645</v>
      </c>
      <c r="R77" s="215">
        <f>(CHI_emi!R5-CHI_emi!R59)+(CHI_emi!R61-CHI_emi!R108)+CHI_emi!R110</f>
        <v>1315.1236540060584</v>
      </c>
      <c r="S77" s="215">
        <f>(CHI_emi!S5-CHI_emi!S59)+(CHI_emi!S61-CHI_emi!S108)+CHI_emi!S110</f>
        <v>1947.9188183211882</v>
      </c>
      <c r="T77" s="215">
        <f>(CHI_emi!T5-CHI_emi!T59)+(CHI_emi!T61-CHI_emi!T108)+CHI_emi!T110</f>
        <v>2357.1755156238542</v>
      </c>
      <c r="U77" s="215">
        <f>(CHI_emi!U5-CHI_emi!U59)+(CHI_emi!U61-CHI_emi!U108)+CHI_emi!U110</f>
        <v>2157.4443020168583</v>
      </c>
      <c r="V77" s="215">
        <f>(CHI_emi!V5-CHI_emi!V59)+(CHI_emi!V61-CHI_emi!V108)+CHI_emi!V110</f>
        <v>1988.5879646987996</v>
      </c>
      <c r="W77" s="215">
        <f>(CHI_emi!W5-CHI_emi!W59)+(CHI_emi!W61-CHI_emi!W108)+CHI_emi!W110</f>
        <v>2249.1817115974495</v>
      </c>
      <c r="DA77" s="85"/>
    </row>
    <row r="78" spans="1:105" ht="12" customHeight="1" x14ac:dyDescent="0.25">
      <c r="A78" s="14" t="s">
        <v>147</v>
      </c>
      <c r="B78" s="206">
        <f>CHI_emi!B59+CHI_emi!B108</f>
        <v>1971.0952828765489</v>
      </c>
      <c r="C78" s="206">
        <f>CHI_emi!C59+CHI_emi!C108</f>
        <v>1996.1803320352219</v>
      </c>
      <c r="D78" s="206">
        <f>CHI_emi!D59+CHI_emi!D108</f>
        <v>1555.6866897264531</v>
      </c>
      <c r="E78" s="206">
        <f>CHI_emi!E59+CHI_emi!E108</f>
        <v>1601.5921441994681</v>
      </c>
      <c r="F78" s="206">
        <f>CHI_emi!F59+CHI_emi!F108</f>
        <v>1795.7960184554379</v>
      </c>
      <c r="G78" s="206">
        <f>CHI_emi!G59+CHI_emi!G108</f>
        <v>1896.3876303497821</v>
      </c>
      <c r="H78" s="206">
        <f>CHI_emi!H59+CHI_emi!H108</f>
        <v>1673.333770618741</v>
      </c>
      <c r="I78" s="206">
        <f>CHI_emi!I59+CHI_emi!I108</f>
        <v>1785.618247840142</v>
      </c>
      <c r="J78" s="206">
        <f>CHI_emi!J59+CHI_emi!J108</f>
        <v>1746.3028401056561</v>
      </c>
      <c r="K78" s="206">
        <f>CHI_emi!K59+CHI_emi!K108</f>
        <v>1044.258062394239</v>
      </c>
      <c r="L78" s="206">
        <f>CHI_emi!L59+CHI_emi!L108</f>
        <v>1245.0231802622379</v>
      </c>
      <c r="M78" s="206">
        <f>CHI_emi!M59+CHI_emi!M108</f>
        <v>1601.0859891819539</v>
      </c>
      <c r="N78" s="206">
        <f>CHI_emi!N59+CHI_emi!N108</f>
        <v>1319.509077958922</v>
      </c>
      <c r="O78" s="206">
        <f>CHI_emi!O59+CHI_emi!O108</f>
        <v>1349.9630095716691</v>
      </c>
      <c r="P78" s="206">
        <f>CHI_emi!P59+CHI_emi!P108</f>
        <v>1479.882644125089</v>
      </c>
      <c r="Q78" s="206">
        <f>CHI_emi!Q59+CHI_emi!Q108</f>
        <v>1664.693985031337</v>
      </c>
      <c r="R78" s="206">
        <f>CHI_emi!R59+CHI_emi!R108</f>
        <v>1724.023119437958</v>
      </c>
      <c r="S78" s="206">
        <f>CHI_emi!S59+CHI_emi!S108</f>
        <v>1652.7133406842049</v>
      </c>
      <c r="T78" s="206">
        <f>CHI_emi!T59+CHI_emi!T108</f>
        <v>1339.857286234716</v>
      </c>
      <c r="U78" s="206">
        <f>CHI_emi!U59+CHI_emi!U108</f>
        <v>1120.280825168709</v>
      </c>
      <c r="V78" s="206">
        <f>CHI_emi!V59+CHI_emi!V108</f>
        <v>1044.279621855359</v>
      </c>
      <c r="W78" s="206">
        <f>CHI_emi!W59+CHI_emi!W108</f>
        <v>1175.2588592073789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4657.1368600549185</v>
      </c>
      <c r="C79" s="212">
        <f t="shared" si="16"/>
        <v>4628.1003312689227</v>
      </c>
      <c r="D79" s="212">
        <f t="shared" si="16"/>
        <v>3592.0335122615083</v>
      </c>
      <c r="E79" s="212">
        <f t="shared" si="16"/>
        <v>3777.9781568593971</v>
      </c>
      <c r="F79" s="212">
        <f t="shared" si="16"/>
        <v>3949.9783518664321</v>
      </c>
      <c r="G79" s="212">
        <f t="shared" si="16"/>
        <v>3868.4227390707392</v>
      </c>
      <c r="H79" s="212">
        <f t="shared" si="16"/>
        <v>3510.3223895505389</v>
      </c>
      <c r="I79" s="212">
        <f t="shared" si="16"/>
        <v>3720.660639352117</v>
      </c>
      <c r="J79" s="212">
        <f t="shared" si="16"/>
        <v>3392.8145798974547</v>
      </c>
      <c r="K79" s="212">
        <f t="shared" si="16"/>
        <v>1767.5694952666422</v>
      </c>
      <c r="L79" s="212">
        <f t="shared" si="16"/>
        <v>2080.2299141983394</v>
      </c>
      <c r="M79" s="212">
        <f t="shared" si="16"/>
        <v>2683.7124404583769</v>
      </c>
      <c r="N79" s="212">
        <f t="shared" si="16"/>
        <v>2270.7453453401877</v>
      </c>
      <c r="O79" s="212">
        <f t="shared" si="16"/>
        <v>2293.5857537039378</v>
      </c>
      <c r="P79" s="212">
        <f t="shared" si="16"/>
        <v>2493.1499749603104</v>
      </c>
      <c r="Q79" s="212">
        <f t="shared" si="16"/>
        <v>2898.0805426377869</v>
      </c>
      <c r="R79" s="212">
        <f t="shared" si="16"/>
        <v>3039.1467734440166</v>
      </c>
      <c r="S79" s="212">
        <f t="shared" si="16"/>
        <v>3600.6321590053931</v>
      </c>
      <c r="T79" s="212">
        <f t="shared" si="16"/>
        <v>3697.0328018585701</v>
      </c>
      <c r="U79" s="212">
        <f t="shared" si="16"/>
        <v>3277.7251271855675</v>
      </c>
      <c r="V79" s="212">
        <f t="shared" si="16"/>
        <v>3032.8675865541586</v>
      </c>
      <c r="W79" s="212">
        <f t="shared" si="16"/>
        <v>3424.4405708048284</v>
      </c>
      <c r="DA79" s="109"/>
    </row>
    <row r="80" spans="1:105" ht="12" customHeight="1" x14ac:dyDescent="0.25">
      <c r="A80" s="51" t="s">
        <v>46</v>
      </c>
      <c r="B80" s="243">
        <f>CHI_emi!B$5</f>
        <v>3245.8392591338497</v>
      </c>
      <c r="C80" s="243">
        <f>CHI_emi!C$5</f>
        <v>3153.6262635535068</v>
      </c>
      <c r="D80" s="243">
        <f>CHI_emi!D$5</f>
        <v>2483.2352523037225</v>
      </c>
      <c r="E80" s="243">
        <f>CHI_emi!E$5</f>
        <v>2586.2502213320372</v>
      </c>
      <c r="F80" s="243">
        <f>CHI_emi!F$5</f>
        <v>2835.8417974659978</v>
      </c>
      <c r="G80" s="243">
        <f>CHI_emi!G$5</f>
        <v>2796.3715791231912</v>
      </c>
      <c r="H80" s="243">
        <f>CHI_emi!H$5</f>
        <v>2507.761232487539</v>
      </c>
      <c r="I80" s="243">
        <f>CHI_emi!I$5</f>
        <v>2642.9939705054539</v>
      </c>
      <c r="J80" s="243">
        <f>CHI_emi!J$5</f>
        <v>2531.9222092114946</v>
      </c>
      <c r="K80" s="243">
        <f>CHI_emi!K$5</f>
        <v>1221.9479625421704</v>
      </c>
      <c r="L80" s="243">
        <f>CHI_emi!L$5</f>
        <v>1511.7247812065186</v>
      </c>
      <c r="M80" s="243">
        <f>CHI_emi!M$5</f>
        <v>2217.4334820227295</v>
      </c>
      <c r="N80" s="243">
        <f>CHI_emi!N$5</f>
        <v>1750.556921689938</v>
      </c>
      <c r="O80" s="243">
        <f>CHI_emi!O$5</f>
        <v>1803.547544046379</v>
      </c>
      <c r="P80" s="243">
        <f>CHI_emi!P$5</f>
        <v>2053.1777074480092</v>
      </c>
      <c r="Q80" s="243">
        <f>CHI_emi!Q$5</f>
        <v>2424.5668723822723</v>
      </c>
      <c r="R80" s="243">
        <f>CHI_emi!R$5</f>
        <v>2547.2879857280732</v>
      </c>
      <c r="S80" s="243">
        <f>CHI_emi!S$5</f>
        <v>2784.5238342366883</v>
      </c>
      <c r="T80" s="243">
        <f>CHI_emi!T$5</f>
        <v>2542.8441873560228</v>
      </c>
      <c r="U80" s="243">
        <f>CHI_emi!U$5</f>
        <v>2295.5369456664284</v>
      </c>
      <c r="V80" s="243">
        <f>CHI_emi!V$5</f>
        <v>2092.2388995134593</v>
      </c>
      <c r="W80" s="243">
        <f>CHI_emi!W$5</f>
        <v>2099.512205817417</v>
      </c>
      <c r="DA80" s="83"/>
    </row>
    <row r="81" spans="1:105" ht="12" customHeight="1" x14ac:dyDescent="0.25">
      <c r="A81" s="99" t="s">
        <v>47</v>
      </c>
      <c r="B81" s="284">
        <f>CHI_emi!B$61</f>
        <v>1358.3464276023822</v>
      </c>
      <c r="C81" s="284">
        <f>CHI_emi!C$61</f>
        <v>1410.4897437153988</v>
      </c>
      <c r="D81" s="284">
        <f>CHI_emi!D$61</f>
        <v>1051.9536895883541</v>
      </c>
      <c r="E81" s="284">
        <f>CHI_emi!E$61</f>
        <v>1134.3012030812645</v>
      </c>
      <c r="F81" s="284">
        <f>CHI_emi!F$61</f>
        <v>1065.8812365004153</v>
      </c>
      <c r="G81" s="284">
        <f>CHI_emi!G$61</f>
        <v>1023.4720318544224</v>
      </c>
      <c r="H81" s="284">
        <f>CHI_emi!H$61</f>
        <v>954.77001622247099</v>
      </c>
      <c r="I81" s="284">
        <f>CHI_emi!I$61</f>
        <v>1024.014311692715</v>
      </c>
      <c r="J81" s="284">
        <f>CHI_emi!J$61</f>
        <v>815.2246236523672</v>
      </c>
      <c r="K81" s="284">
        <f>CHI_emi!K$61</f>
        <v>512.35396567303349</v>
      </c>
      <c r="L81" s="284">
        <f>CHI_emi!L$61</f>
        <v>510.69996789415819</v>
      </c>
      <c r="M81" s="284">
        <f>CHI_emi!M$61</f>
        <v>403.09170975217722</v>
      </c>
      <c r="N81" s="284">
        <f>CHI_emi!N$61</f>
        <v>456.68001469125829</v>
      </c>
      <c r="O81" s="284">
        <f>CHI_emi!O$61</f>
        <v>425.7653071986</v>
      </c>
      <c r="P81" s="284">
        <f>CHI_emi!P$61</f>
        <v>366.21044081345764</v>
      </c>
      <c r="Q81" s="284">
        <f>CHI_emi!Q$61</f>
        <v>391.75502599126048</v>
      </c>
      <c r="R81" s="284">
        <f>CHI_emi!R$61</f>
        <v>393.33193617483153</v>
      </c>
      <c r="S81" s="284">
        <f>CHI_emi!S$61</f>
        <v>686.03467960083503</v>
      </c>
      <c r="T81" s="284">
        <f>CHI_emi!T$61</f>
        <v>993.16254103533959</v>
      </c>
      <c r="U81" s="284">
        <f>CHI_emi!U$61</f>
        <v>788.69125867971513</v>
      </c>
      <c r="V81" s="284">
        <f>CHI_emi!V$61</f>
        <v>725.57726124669773</v>
      </c>
      <c r="W81" s="284">
        <f>CHI_emi!W$61</f>
        <v>1238.9679097477074</v>
      </c>
      <c r="DA81" s="94"/>
    </row>
    <row r="82" spans="1:105" ht="12" customHeight="1" x14ac:dyDescent="0.25">
      <c r="A82" s="52" t="s">
        <v>48</v>
      </c>
      <c r="B82" s="244">
        <f>CHI_emi!B$110</f>
        <v>52.951173318686003</v>
      </c>
      <c r="C82" s="244">
        <f>CHI_emi!C$110</f>
        <v>63.98432400001721</v>
      </c>
      <c r="D82" s="244">
        <f>CHI_emi!D$110</f>
        <v>56.844570369431779</v>
      </c>
      <c r="E82" s="244">
        <f>CHI_emi!E$110</f>
        <v>57.426732446095293</v>
      </c>
      <c r="F82" s="244">
        <f>CHI_emi!F$110</f>
        <v>48.255317900019449</v>
      </c>
      <c r="G82" s="244">
        <f>CHI_emi!G$110</f>
        <v>48.579128093125867</v>
      </c>
      <c r="H82" s="244">
        <f>CHI_emi!H$110</f>
        <v>47.791140840529089</v>
      </c>
      <c r="I82" s="244">
        <f>CHI_emi!I$110</f>
        <v>53.652357153948458</v>
      </c>
      <c r="J82" s="244">
        <f>CHI_emi!J$110</f>
        <v>45.667747033592427</v>
      </c>
      <c r="K82" s="244">
        <f>CHI_emi!K$110</f>
        <v>33.267567051438192</v>
      </c>
      <c r="L82" s="244">
        <f>CHI_emi!L$110</f>
        <v>57.805165097662787</v>
      </c>
      <c r="M82" s="244">
        <f>CHI_emi!M$110</f>
        <v>63.187248683469953</v>
      </c>
      <c r="N82" s="244">
        <f>CHI_emi!N$110</f>
        <v>63.508408958991588</v>
      </c>
      <c r="O82" s="244">
        <f>CHI_emi!O$110</f>
        <v>64.272902458958797</v>
      </c>
      <c r="P82" s="244">
        <f>CHI_emi!P$110</f>
        <v>73.761826698843535</v>
      </c>
      <c r="Q82" s="244">
        <f>CHI_emi!Q$110</f>
        <v>81.758644264254173</v>
      </c>
      <c r="R82" s="244">
        <f>CHI_emi!R$110</f>
        <v>98.526851541111611</v>
      </c>
      <c r="S82" s="244">
        <f>CHI_emi!S$110</f>
        <v>130.07364516786961</v>
      </c>
      <c r="T82" s="244">
        <f>CHI_emi!T$110</f>
        <v>161.02607346720771</v>
      </c>
      <c r="U82" s="244">
        <f>CHI_emi!U$110</f>
        <v>193.496922839424</v>
      </c>
      <c r="V82" s="244">
        <f>CHI_emi!V$110</f>
        <v>215.05142579400169</v>
      </c>
      <c r="W82" s="244">
        <f>CHI_emi!W$110</f>
        <v>85.960455239704146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94.980771110269231</v>
      </c>
      <c r="C85" s="289">
        <f t="shared" si="17"/>
        <v>114.50707602628559</v>
      </c>
      <c r="D85" s="289">
        <f t="shared" si="17"/>
        <v>142.10266558149877</v>
      </c>
      <c r="E85" s="289">
        <f t="shared" si="17"/>
        <v>128.88806151421119</v>
      </c>
      <c r="F85" s="289">
        <f t="shared" si="17"/>
        <v>102.64419376068948</v>
      </c>
      <c r="G85" s="289">
        <f t="shared" si="17"/>
        <v>115.00186345670517</v>
      </c>
      <c r="H85" s="289">
        <f t="shared" si="17"/>
        <v>123.01761060583817</v>
      </c>
      <c r="I85" s="289">
        <f t="shared" si="17"/>
        <v>120.22802115121588</v>
      </c>
      <c r="J85" s="289">
        <f t="shared" si="17"/>
        <v>120.02436272767352</v>
      </c>
      <c r="K85" s="289">
        <f t="shared" si="17"/>
        <v>52.404801763331442</v>
      </c>
      <c r="L85" s="289">
        <f t="shared" si="17"/>
        <v>86.625488004602076</v>
      </c>
      <c r="M85" s="289">
        <f t="shared" si="17"/>
        <v>137.69716956551136</v>
      </c>
      <c r="N85" s="289">
        <f t="shared" si="17"/>
        <v>136.42312115752384</v>
      </c>
      <c r="O85" s="289">
        <f t="shared" si="17"/>
        <v>138.5376676142489</v>
      </c>
      <c r="P85" s="289">
        <f t="shared" si="17"/>
        <v>189.7734036891969</v>
      </c>
      <c r="Q85" s="289">
        <f t="shared" si="17"/>
        <v>209.09653671866914</v>
      </c>
      <c r="R85" s="289">
        <f t="shared" si="17"/>
        <v>210.63893759909075</v>
      </c>
      <c r="S85" s="289">
        <f t="shared" si="17"/>
        <v>207.23805195924331</v>
      </c>
      <c r="T85" s="289">
        <f t="shared" si="17"/>
        <v>204.42095899425124</v>
      </c>
      <c r="U85" s="289">
        <f t="shared" si="17"/>
        <v>223.807849798647</v>
      </c>
      <c r="V85" s="289">
        <f t="shared" si="17"/>
        <v>209.5312934131116</v>
      </c>
      <c r="W85" s="289">
        <f t="shared" si="17"/>
        <v>92.472377344979492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114.12951630323053</v>
      </c>
      <c r="C86" s="290">
        <f t="shared" si="18"/>
        <v>140.49065885572591</v>
      </c>
      <c r="D86" s="290">
        <f t="shared" si="18"/>
        <v>176.77420790872574</v>
      </c>
      <c r="E86" s="290">
        <f t="shared" si="18"/>
        <v>159.3600062424411</v>
      </c>
      <c r="F86" s="290">
        <f t="shared" si="18"/>
        <v>124.39823491052464</v>
      </c>
      <c r="G86" s="290">
        <f t="shared" si="18"/>
        <v>141.01304107460291</v>
      </c>
      <c r="H86" s="290">
        <f t="shared" si="18"/>
        <v>151.7339449083924</v>
      </c>
      <c r="I86" s="290">
        <f t="shared" si="18"/>
        <v>148.77317265680597</v>
      </c>
      <c r="J86" s="290">
        <f t="shared" si="18"/>
        <v>148.30325985725699</v>
      </c>
      <c r="K86" s="290">
        <f t="shared" si="18"/>
        <v>111.75887583344121</v>
      </c>
      <c r="L86" s="290">
        <f t="shared" si="18"/>
        <v>120.97859157733144</v>
      </c>
      <c r="M86" s="290">
        <f t="shared" si="18"/>
        <v>220.16504610601288</v>
      </c>
      <c r="N86" s="290">
        <f t="shared" si="18"/>
        <v>154.94522228591796</v>
      </c>
      <c r="O86" s="290">
        <f t="shared" si="18"/>
        <v>176.58342601037361</v>
      </c>
      <c r="P86" s="290">
        <f t="shared" si="18"/>
        <v>295.21610324674981</v>
      </c>
      <c r="Q86" s="290">
        <f t="shared" si="18"/>
        <v>343.47389382961899</v>
      </c>
      <c r="R86" s="290">
        <f t="shared" si="18"/>
        <v>361.24902113769872</v>
      </c>
      <c r="S86" s="290">
        <f t="shared" si="18"/>
        <v>314.07818599949945</v>
      </c>
      <c r="T86" s="290">
        <f t="shared" si="18"/>
        <v>304.21862503873643</v>
      </c>
      <c r="U86" s="290">
        <f t="shared" si="18"/>
        <v>357.53521866995436</v>
      </c>
      <c r="V86" s="290">
        <f t="shared" si="18"/>
        <v>414.31789982632102</v>
      </c>
      <c r="W86" s="290">
        <f t="shared" si="18"/>
        <v>125.67701498317489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903.4445822289124</v>
      </c>
      <c r="C87" s="291">
        <f t="shared" si="19"/>
        <v>961.12775669399855</v>
      </c>
      <c r="D87" s="291">
        <f t="shared" si="19"/>
        <v>1097.8467293071576</v>
      </c>
      <c r="E87" s="291">
        <f t="shared" si="19"/>
        <v>1032.8859143365862</v>
      </c>
      <c r="F87" s="291">
        <f t="shared" si="19"/>
        <v>927.45948194693426</v>
      </c>
      <c r="G87" s="291">
        <f t="shared" si="19"/>
        <v>968.76404364953362</v>
      </c>
      <c r="H87" s="291">
        <f t="shared" si="19"/>
        <v>1000.2626603725835</v>
      </c>
      <c r="I87" s="291">
        <f t="shared" si="19"/>
        <v>958.80808078196731</v>
      </c>
      <c r="J87" s="291">
        <f t="shared" si="19"/>
        <v>965.65327350237033</v>
      </c>
      <c r="K87" s="291">
        <f t="shared" si="19"/>
        <v>442.06651174466424</v>
      </c>
      <c r="L87" s="291">
        <f t="shared" si="19"/>
        <v>705.67578266979478</v>
      </c>
      <c r="M87" s="291">
        <f t="shared" si="19"/>
        <v>1121.513256616561</v>
      </c>
      <c r="N87" s="291">
        <f t="shared" si="19"/>
        <v>1146.5839904848463</v>
      </c>
      <c r="O87" s="291">
        <f t="shared" si="19"/>
        <v>1141.679034889838</v>
      </c>
      <c r="P87" s="291">
        <f t="shared" si="19"/>
        <v>1521.0462683079609</v>
      </c>
      <c r="Q87" s="291">
        <f t="shared" si="19"/>
        <v>1676.3278507391435</v>
      </c>
      <c r="R87" s="291">
        <f t="shared" si="19"/>
        <v>1682.4657892760206</v>
      </c>
      <c r="S87" s="291">
        <f t="shared" si="19"/>
        <v>1667.2757433864331</v>
      </c>
      <c r="T87" s="291">
        <f t="shared" si="19"/>
        <v>1657.8942084615735</v>
      </c>
      <c r="U87" s="291">
        <f t="shared" si="19"/>
        <v>1820.8218818001583</v>
      </c>
      <c r="V87" s="291">
        <f t="shared" si="19"/>
        <v>1674.273956649989</v>
      </c>
      <c r="W87" s="291">
        <f t="shared" si="19"/>
        <v>914.34312706949027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1.2993566140200394</v>
      </c>
      <c r="C89" s="254">
        <f t="shared" si="20"/>
        <v>1.3549990855227532</v>
      </c>
      <c r="D89" s="254">
        <f t="shared" si="20"/>
        <v>1.2087114652976596</v>
      </c>
      <c r="E89" s="254">
        <f t="shared" si="20"/>
        <v>1.2402674304763783</v>
      </c>
      <c r="F89" s="254">
        <f t="shared" si="20"/>
        <v>1.1233572979609077</v>
      </c>
      <c r="G89" s="254">
        <f t="shared" si="20"/>
        <v>1.2479420657609785</v>
      </c>
      <c r="H89" s="254">
        <f t="shared" si="20"/>
        <v>1.1984092025206943</v>
      </c>
      <c r="I89" s="254">
        <f t="shared" si="20"/>
        <v>1.1765352935617701</v>
      </c>
      <c r="J89" s="254">
        <f t="shared" si="20"/>
        <v>1.3595343644539093</v>
      </c>
      <c r="K89" s="254">
        <f t="shared" si="20"/>
        <v>0.97989978692148605</v>
      </c>
      <c r="L89" s="254">
        <f t="shared" si="20"/>
        <v>0.82304253561750595</v>
      </c>
      <c r="M89" s="254">
        <f t="shared" si="20"/>
        <v>0.88094040102946081</v>
      </c>
      <c r="N89" s="254">
        <f t="shared" si="20"/>
        <v>0.70224459859707455</v>
      </c>
      <c r="O89" s="254">
        <f t="shared" si="20"/>
        <v>0.83294790696112719</v>
      </c>
      <c r="P89" s="254">
        <f t="shared" si="20"/>
        <v>0.85371613394712609</v>
      </c>
      <c r="Q89" s="254">
        <f t="shared" si="20"/>
        <v>0.81636108462789059</v>
      </c>
      <c r="R89" s="254">
        <f t="shared" si="20"/>
        <v>0.86591730369255693</v>
      </c>
      <c r="S89" s="254">
        <f t="shared" si="20"/>
        <v>0.81565642806332528</v>
      </c>
      <c r="T89" s="254">
        <f t="shared" si="20"/>
        <v>0.82294977995083896</v>
      </c>
      <c r="U89" s="254">
        <f t="shared" si="20"/>
        <v>0.78345849604279183</v>
      </c>
      <c r="V89" s="254">
        <f t="shared" si="20"/>
        <v>0.75866400000203837</v>
      </c>
      <c r="W89" s="254">
        <f t="shared" si="20"/>
        <v>0.67358168187891376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0.72688841489082379</v>
      </c>
      <c r="C90" s="293">
        <f t="shared" si="21"/>
        <v>0.77493484672816404</v>
      </c>
      <c r="D90" s="293">
        <f t="shared" si="21"/>
        <v>0.58098879683448001</v>
      </c>
      <c r="E90" s="293">
        <f t="shared" si="21"/>
        <v>0.63569851673569511</v>
      </c>
      <c r="F90" s="293">
        <f t="shared" si="21"/>
        <v>0.5516145952281587</v>
      </c>
      <c r="G90" s="293">
        <f t="shared" si="21"/>
        <v>0.68099289879995673</v>
      </c>
      <c r="H90" s="293">
        <f t="shared" si="21"/>
        <v>0.62518083958606074</v>
      </c>
      <c r="I90" s="293">
        <f t="shared" si="21"/>
        <v>0.6230401669941531</v>
      </c>
      <c r="J90" s="293">
        <f t="shared" si="21"/>
        <v>0.79994320222232906</v>
      </c>
      <c r="K90" s="293">
        <f t="shared" si="21"/>
        <v>0.67177525645878178</v>
      </c>
      <c r="L90" s="293">
        <f t="shared" si="21"/>
        <v>0.41751418372070231</v>
      </c>
      <c r="M90" s="293">
        <f t="shared" si="21"/>
        <v>0.32616790491371001</v>
      </c>
      <c r="N90" s="293">
        <f t="shared" si="21"/>
        <v>0.26481891260273654</v>
      </c>
      <c r="O90" s="293">
        <f t="shared" si="21"/>
        <v>0.32687882005087571</v>
      </c>
      <c r="P90" s="293">
        <f t="shared" si="21"/>
        <v>0.31116439102711846</v>
      </c>
      <c r="Q90" s="293">
        <f t="shared" si="21"/>
        <v>0.29631392485550934</v>
      </c>
      <c r="R90" s="293">
        <f t="shared" si="21"/>
        <v>0.33071116432160474</v>
      </c>
      <c r="S90" s="293">
        <f t="shared" si="21"/>
        <v>0.30421440005007805</v>
      </c>
      <c r="T90" s="293">
        <f t="shared" si="21"/>
        <v>0.2830972505903887</v>
      </c>
      <c r="U90" s="293">
        <f t="shared" si="21"/>
        <v>0.2237882584954719</v>
      </c>
      <c r="V90" s="293">
        <f t="shared" si="21"/>
        <v>0.22162914790846877</v>
      </c>
      <c r="W90" s="293">
        <f t="shared" si="21"/>
        <v>0.22748692501330475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0.57246819912921565</v>
      </c>
      <c r="C91" s="293">
        <f t="shared" si="22"/>
        <v>0.58006423879458924</v>
      </c>
      <c r="D91" s="293">
        <f t="shared" si="22"/>
        <v>0.62772266846317959</v>
      </c>
      <c r="E91" s="293">
        <f t="shared" si="22"/>
        <v>0.60456891374068333</v>
      </c>
      <c r="F91" s="293">
        <f t="shared" si="22"/>
        <v>0.57174270273274896</v>
      </c>
      <c r="G91" s="293">
        <f t="shared" si="22"/>
        <v>0.56694916696102171</v>
      </c>
      <c r="H91" s="293">
        <f t="shared" si="22"/>
        <v>0.57322836293463353</v>
      </c>
      <c r="I91" s="293">
        <f t="shared" si="22"/>
        <v>0.55349512656761701</v>
      </c>
      <c r="J91" s="293">
        <f t="shared" si="22"/>
        <v>0.55959116223158023</v>
      </c>
      <c r="K91" s="293">
        <f t="shared" si="22"/>
        <v>0.30812453046270427</v>
      </c>
      <c r="L91" s="293">
        <f t="shared" si="22"/>
        <v>0.40552835189680358</v>
      </c>
      <c r="M91" s="293">
        <f t="shared" si="22"/>
        <v>0.55477249611575086</v>
      </c>
      <c r="N91" s="293">
        <f t="shared" si="22"/>
        <v>0.43742568599433801</v>
      </c>
      <c r="O91" s="293">
        <f t="shared" si="22"/>
        <v>0.50606908691025154</v>
      </c>
      <c r="P91" s="293">
        <f t="shared" si="22"/>
        <v>0.54255174292000763</v>
      </c>
      <c r="Q91" s="293">
        <f t="shared" si="22"/>
        <v>0.52004715977238125</v>
      </c>
      <c r="R91" s="293">
        <f t="shared" si="22"/>
        <v>0.53520613937095218</v>
      </c>
      <c r="S91" s="293">
        <f t="shared" si="22"/>
        <v>0.51144202801324723</v>
      </c>
      <c r="T91" s="293">
        <f t="shared" si="22"/>
        <v>0.53985252936045025</v>
      </c>
      <c r="U91" s="293">
        <f t="shared" si="22"/>
        <v>0.55967023754731993</v>
      </c>
      <c r="V91" s="293">
        <f t="shared" si="22"/>
        <v>0.5370348520935696</v>
      </c>
      <c r="W91" s="293">
        <f t="shared" si="22"/>
        <v>0.44609475686560907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0.62380194899108143</v>
      </c>
      <c r="C92" s="293">
        <f t="shared" si="23"/>
        <v>0.60592471682417781</v>
      </c>
      <c r="D92" s="293">
        <f t="shared" si="23"/>
        <v>0.65349174365890883</v>
      </c>
      <c r="E92" s="293">
        <f t="shared" si="23"/>
        <v>0.63035325738301828</v>
      </c>
      <c r="F92" s="293">
        <f t="shared" si="23"/>
        <v>0.63538577696440035</v>
      </c>
      <c r="G92" s="293">
        <f t="shared" si="23"/>
        <v>0.6277649214094384</v>
      </c>
      <c r="H92" s="293">
        <f t="shared" si="23"/>
        <v>0.63395848857229764</v>
      </c>
      <c r="I92" s="293">
        <f t="shared" si="23"/>
        <v>0.60954146075034321</v>
      </c>
      <c r="J92" s="293">
        <f t="shared" si="23"/>
        <v>0.61612884273844437</v>
      </c>
      <c r="K92" s="293">
        <f t="shared" si="23"/>
        <v>0.28855105562129096</v>
      </c>
      <c r="L92" s="293">
        <f t="shared" si="23"/>
        <v>0.37181474873757075</v>
      </c>
      <c r="M92" s="293">
        <f t="shared" si="23"/>
        <v>0.50717281356776467</v>
      </c>
      <c r="N92" s="293">
        <f t="shared" si="23"/>
        <v>0.3944902953692061</v>
      </c>
      <c r="O92" s="293">
        <f t="shared" si="23"/>
        <v>0.45841823299376455</v>
      </c>
      <c r="P92" s="293">
        <f t="shared" si="23"/>
        <v>0.4913278160953648</v>
      </c>
      <c r="Q92" s="293">
        <f t="shared" si="23"/>
        <v>0.51719221807164417</v>
      </c>
      <c r="R92" s="293">
        <f t="shared" si="23"/>
        <v>0.51642258769143101</v>
      </c>
      <c r="S92" s="293">
        <f t="shared" si="23"/>
        <v>0.52952738492835061</v>
      </c>
      <c r="T92" s="293">
        <f t="shared" si="23"/>
        <v>0.56534188630968085</v>
      </c>
      <c r="U92" s="293">
        <f t="shared" si="23"/>
        <v>0.54186175060096264</v>
      </c>
      <c r="V92" s="293">
        <f t="shared" si="23"/>
        <v>0.50278021037740428</v>
      </c>
      <c r="W92" s="293">
        <f t="shared" si="23"/>
        <v>0.49344187134375833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0.22615183462292376</v>
      </c>
      <c r="C93" s="255">
        <f t="shared" si="24"/>
        <v>0.24059118816906971</v>
      </c>
      <c r="D93" s="255">
        <f t="shared" si="24"/>
        <v>0.27481492152518289</v>
      </c>
      <c r="E93" s="255">
        <f t="shared" si="24"/>
        <v>0.25855381622534196</v>
      </c>
      <c r="F93" s="255">
        <f t="shared" si="24"/>
        <v>0.23216328649982493</v>
      </c>
      <c r="G93" s="255">
        <f t="shared" si="24"/>
        <v>0.24250271693206354</v>
      </c>
      <c r="H93" s="255">
        <f t="shared" si="24"/>
        <v>0.25038750599397536</v>
      </c>
      <c r="I93" s="255">
        <f t="shared" si="24"/>
        <v>0.24001052282051868</v>
      </c>
      <c r="J93" s="255">
        <f t="shared" si="24"/>
        <v>0.24172402348510558</v>
      </c>
      <c r="K93" s="255">
        <f t="shared" si="24"/>
        <v>0.11065886566031889</v>
      </c>
      <c r="L93" s="255">
        <f t="shared" si="24"/>
        <v>0.17664600135850428</v>
      </c>
      <c r="M93" s="255">
        <f t="shared" si="24"/>
        <v>0.28073916820888134</v>
      </c>
      <c r="N93" s="255">
        <f t="shared" si="24"/>
        <v>0.28701491834473092</v>
      </c>
      <c r="O93" s="255">
        <f t="shared" si="24"/>
        <v>0.28578710124518258</v>
      </c>
      <c r="P93" s="255">
        <f t="shared" si="24"/>
        <v>0.38075097343053038</v>
      </c>
      <c r="Q93" s="255">
        <f t="shared" si="24"/>
        <v>0.45141695850638774</v>
      </c>
      <c r="R93" s="255">
        <f t="shared" si="24"/>
        <v>0.49127233039993373</v>
      </c>
      <c r="S93" s="255">
        <f t="shared" si="24"/>
        <v>0.47494671031640678</v>
      </c>
      <c r="T93" s="255">
        <f t="shared" si="24"/>
        <v>0.49341316560229176</v>
      </c>
      <c r="U93" s="255">
        <f t="shared" si="24"/>
        <v>0.83029090714743536</v>
      </c>
      <c r="V93" s="255">
        <f t="shared" si="24"/>
        <v>0.80523316641299403</v>
      </c>
      <c r="W93" s="255">
        <f t="shared" si="24"/>
        <v>0.43974847035863013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0.99785802885734687</v>
      </c>
      <c r="C95" s="254">
        <f t="shared" si="25"/>
        <v>1.0493310377636846</v>
      </c>
      <c r="D95" s="254">
        <f t="shared" si="25"/>
        <v>0.87872445026632418</v>
      </c>
      <c r="E95" s="254">
        <f t="shared" si="25"/>
        <v>0.92588173992279232</v>
      </c>
      <c r="F95" s="254">
        <f t="shared" si="25"/>
        <v>0.82870636498707273</v>
      </c>
      <c r="G95" s="254">
        <f t="shared" si="25"/>
        <v>0.95770224160826922</v>
      </c>
      <c r="H95" s="254">
        <f t="shared" si="25"/>
        <v>0.90485491346549407</v>
      </c>
      <c r="I95" s="254">
        <f t="shared" si="25"/>
        <v>0.89652534030075115</v>
      </c>
      <c r="J95" s="254">
        <f t="shared" si="25"/>
        <v>1.0803626017663353</v>
      </c>
      <c r="K95" s="254">
        <f t="shared" si="25"/>
        <v>0.83136819594651001</v>
      </c>
      <c r="L95" s="254">
        <f t="shared" si="25"/>
        <v>0.6279024152017525</v>
      </c>
      <c r="M95" s="254">
        <f t="shared" si="25"/>
        <v>0.62031776223127144</v>
      </c>
      <c r="N95" s="254">
        <f t="shared" si="25"/>
        <v>0.49626638411018731</v>
      </c>
      <c r="O95" s="254">
        <f t="shared" si="25"/>
        <v>0.59179633596842784</v>
      </c>
      <c r="P95" s="254">
        <f t="shared" si="25"/>
        <v>0.60033026690925617</v>
      </c>
      <c r="Q95" s="254">
        <f t="shared" si="25"/>
        <v>0.57953702078358105</v>
      </c>
      <c r="R95" s="254">
        <f t="shared" si="25"/>
        <v>0.62241117129098278</v>
      </c>
      <c r="S95" s="254">
        <f t="shared" si="25"/>
        <v>0.57631967020196262</v>
      </c>
      <c r="T95" s="254">
        <f t="shared" si="25"/>
        <v>0.55867352977316553</v>
      </c>
      <c r="U95" s="254">
        <f t="shared" si="25"/>
        <v>0.51014869907126503</v>
      </c>
      <c r="V95" s="254">
        <f t="shared" si="25"/>
        <v>0.49712567459113433</v>
      </c>
      <c r="W95" s="254">
        <f t="shared" si="25"/>
        <v>0.45522484448704231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0.72688841489082379</v>
      </c>
      <c r="C96" s="293">
        <f>IF(CHI_ued!C$16=0,"",CHI_ued!C$16/C$10)</f>
        <v>0.77493484672816404</v>
      </c>
      <c r="D96" s="293">
        <f>IF(CHI_ued!D$16=0,"",CHI_ued!D$16/D$10)</f>
        <v>0.58098879683448001</v>
      </c>
      <c r="E96" s="293">
        <f>IF(CHI_ued!E$16=0,"",CHI_ued!E$16/E$10)</f>
        <v>0.63569851673569511</v>
      </c>
      <c r="F96" s="293">
        <f>IF(CHI_ued!F$16=0,"",CHI_ued!F$16/F$10)</f>
        <v>0.5516145952281587</v>
      </c>
      <c r="G96" s="293">
        <f>IF(CHI_ued!G$16=0,"",CHI_ued!G$16/G$10)</f>
        <v>0.68099289879995673</v>
      </c>
      <c r="H96" s="293">
        <f>IF(CHI_ued!H$16=0,"",CHI_ued!H$16/H$10)</f>
        <v>0.62518083958606074</v>
      </c>
      <c r="I96" s="293">
        <f>IF(CHI_ued!I$16=0,"",CHI_ued!I$16/I$10)</f>
        <v>0.6230401669941531</v>
      </c>
      <c r="J96" s="293">
        <f>IF(CHI_ued!J$16=0,"",CHI_ued!J$16/J$10)</f>
        <v>0.79994320222232906</v>
      </c>
      <c r="K96" s="293">
        <f>IF(CHI_ued!K$16=0,"",CHI_ued!K$16/K$10)</f>
        <v>0.67177525645878178</v>
      </c>
      <c r="L96" s="293">
        <f>IF(CHI_ued!L$16=0,"",CHI_ued!L$16/L$10)</f>
        <v>0.41751418372070231</v>
      </c>
      <c r="M96" s="293">
        <f>IF(CHI_ued!M$16=0,"",CHI_ued!M$16/M$10)</f>
        <v>0.32616790491371001</v>
      </c>
      <c r="N96" s="293">
        <f>IF(CHI_ued!N$16=0,"",CHI_ued!N$16/N$10)</f>
        <v>0.26481891260273654</v>
      </c>
      <c r="O96" s="293">
        <f>IF(CHI_ued!O$16=0,"",CHI_ued!O$16/O$10)</f>
        <v>0.32687882005087571</v>
      </c>
      <c r="P96" s="293">
        <f>IF(CHI_ued!P$16=0,"",CHI_ued!P$16/P$10)</f>
        <v>0.31116439102711846</v>
      </c>
      <c r="Q96" s="293">
        <f>IF(CHI_ued!Q$16=0,"",CHI_ued!Q$16/Q$10)</f>
        <v>0.29631392485550934</v>
      </c>
      <c r="R96" s="293">
        <f>IF(CHI_ued!R$16=0,"",CHI_ued!R$16/R$10)</f>
        <v>0.33071116432160474</v>
      </c>
      <c r="S96" s="293">
        <f>IF(CHI_ued!S$16=0,"",CHI_ued!S$16/S$10)</f>
        <v>0.30421440005007805</v>
      </c>
      <c r="T96" s="293">
        <f>IF(CHI_ued!T$16=0,"",CHI_ued!T$16/T$10)</f>
        <v>0.2830972505903887</v>
      </c>
      <c r="U96" s="293">
        <f>IF(CHI_ued!U$16=0,"",CHI_ued!U$16/U$10)</f>
        <v>0.2237882584954719</v>
      </c>
      <c r="V96" s="293">
        <f>IF(CHI_ued!V$16=0,"",CHI_ued!V$16/V$10)</f>
        <v>0.22162914790846877</v>
      </c>
      <c r="W96" s="293">
        <f>IF(CHI_ued!W$16=0,"",CHI_ued!W$16/W$10)</f>
        <v>0.22748692501330475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0.27096961396652303</v>
      </c>
      <c r="C97" s="293">
        <f>IF((CHI_ued!C$5-CHI_ued!C$16)=0,"",(CHI_ued!C$5-CHI_ued!C$16)/C$10)</f>
        <v>0.2743961910355206</v>
      </c>
      <c r="D97" s="293">
        <f>IF((CHI_ued!D$5-CHI_ued!D$16)=0,"",(CHI_ued!D$5-CHI_ued!D$16)/D$10)</f>
        <v>0.29773565343184416</v>
      </c>
      <c r="E97" s="293">
        <f>IF((CHI_ued!E$5-CHI_ued!E$16)=0,"",(CHI_ued!E$5-CHI_ued!E$16)/E$10)</f>
        <v>0.29018322318709716</v>
      </c>
      <c r="F97" s="293">
        <f>IF((CHI_ued!F$5-CHI_ued!F$16)=0,"",(CHI_ued!F$5-CHI_ued!F$16)/F$10)</f>
        <v>0.27709176975891397</v>
      </c>
      <c r="G97" s="293">
        <f>IF((CHI_ued!G$5-CHI_ued!G$16)=0,"",(CHI_ued!G$5-CHI_ued!G$16)/G$10)</f>
        <v>0.27670934280831244</v>
      </c>
      <c r="H97" s="293">
        <f>IF((CHI_ued!H$5-CHI_ued!H$16)=0,"",(CHI_ued!H$5-CHI_ued!H$16)/H$10)</f>
        <v>0.27967407387943333</v>
      </c>
      <c r="I97" s="293">
        <f>IF((CHI_ued!I$5-CHI_ued!I$16)=0,"",(CHI_ued!I$5-CHI_ued!I$16)/I$10)</f>
        <v>0.273485173306598</v>
      </c>
      <c r="J97" s="293">
        <f>IF((CHI_ued!J$5-CHI_ued!J$16)=0,"",(CHI_ued!J$5-CHI_ued!J$16)/J$10)</f>
        <v>0.28041939954400613</v>
      </c>
      <c r="K97" s="293">
        <f>IF((CHI_ued!K$5-CHI_ued!K$16)=0,"",(CHI_ued!K$5-CHI_ued!K$16)/K$10)</f>
        <v>0.15959293948772818</v>
      </c>
      <c r="L97" s="293">
        <f>IF((CHI_ued!L$5-CHI_ued!L$16)=0,"",(CHI_ued!L$5-CHI_ued!L$16)/L$10)</f>
        <v>0.21038823148105024</v>
      </c>
      <c r="M97" s="293">
        <f>IF((CHI_ued!M$5-CHI_ued!M$16)=0,"",(CHI_ued!M$5-CHI_ued!M$16)/M$10)</f>
        <v>0.29414985731756149</v>
      </c>
      <c r="N97" s="293">
        <f>IF((CHI_ued!N$5-CHI_ued!N$16)=0,"",(CHI_ued!N$5-CHI_ued!N$16)/N$10)</f>
        <v>0.23144747150745074</v>
      </c>
      <c r="O97" s="293">
        <f>IF((CHI_ued!O$5-CHI_ued!O$16)=0,"",(CHI_ued!O$5-CHI_ued!O$16)/O$10)</f>
        <v>0.26491751591755214</v>
      </c>
      <c r="P97" s="293">
        <f>IF((CHI_ued!P$5-CHI_ued!P$16)=0,"",(CHI_ued!P$5-CHI_ued!P$16)/P$10)</f>
        <v>0.28916587588213771</v>
      </c>
      <c r="Q97" s="293">
        <f>IF((CHI_ued!Q$5-CHI_ued!Q$16)=0,"",(CHI_ued!Q$5-CHI_ued!Q$16)/Q$10)</f>
        <v>0.28322309592807177</v>
      </c>
      <c r="R97" s="293">
        <f>IF((CHI_ued!R$5-CHI_ued!R$16)=0,"",(CHI_ued!R$5-CHI_ued!R$16)/R$10)</f>
        <v>0.29170000696937798</v>
      </c>
      <c r="S97" s="293">
        <f>IF((CHI_ued!S$5-CHI_ued!S$16)=0,"",(CHI_ued!S$5-CHI_ued!S$16)/S$10)</f>
        <v>0.27210527015188457</v>
      </c>
      <c r="T97" s="293">
        <f>IF((CHI_ued!T$5-CHI_ued!T$16)=0,"",(CHI_ued!T$5-CHI_ued!T$16)/T$10)</f>
        <v>0.27557627918277677</v>
      </c>
      <c r="U97" s="293">
        <f>IF((CHI_ued!U$5-CHI_ued!U$16)=0,"",(CHI_ued!U$5-CHI_ued!U$16)/U$10)</f>
        <v>0.28636044057579313</v>
      </c>
      <c r="V97" s="293">
        <f>IF((CHI_ued!V$5-CHI_ued!V$16)=0,"",(CHI_ued!V$5-CHI_ued!V$16)/V$10)</f>
        <v>0.27549652668266555</v>
      </c>
      <c r="W97" s="293">
        <f>IF((CHI_ued!W$5-CHI_ued!W$16)=0,"",(CHI_ued!W$5-CHI_ued!W$16)/W$10)</f>
        <v>0.22773791947373756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0.3062663836368732</v>
      </c>
      <c r="C98" s="293">
        <f>IF(CHI_ued!C$61=0,"",CHI_ued!C$61/C$11)</f>
        <v>0.29818769576628623</v>
      </c>
      <c r="D98" s="293">
        <f>IF(CHI_ued!D$61=0,"",CHI_ued!D$61/D$11)</f>
        <v>0.32245297634884623</v>
      </c>
      <c r="E98" s="293">
        <f>IF(CHI_ued!E$61=0,"",CHI_ued!E$61/E$11)</f>
        <v>0.31477856728426812</v>
      </c>
      <c r="F98" s="293">
        <f>IF(CHI_ued!F$61=0,"",CHI_ued!F$61/F$11)</f>
        <v>0.31693516343472167</v>
      </c>
      <c r="G98" s="293">
        <f>IF(CHI_ued!G$61=0,"",CHI_ued!G$61/G$11)</f>
        <v>0.31548394121953949</v>
      </c>
      <c r="H98" s="293">
        <f>IF(CHI_ued!H$61=0,"",CHI_ued!H$61/H$11)</f>
        <v>0.31841474986602647</v>
      </c>
      <c r="I98" s="293">
        <f>IF(CHI_ued!I$61=0,"",CHI_ued!I$61/I$11)</f>
        <v>0.31029991994896838</v>
      </c>
      <c r="J98" s="293">
        <f>IF(CHI_ued!J$61=0,"",CHI_ued!J$61/J$11)</f>
        <v>0.31881583370999311</v>
      </c>
      <c r="K98" s="293">
        <f>IF(CHI_ued!K$61=0,"",CHI_ued!K$61/K$11)</f>
        <v>0.16053184283090424</v>
      </c>
      <c r="L98" s="293">
        <f>IF(CHI_ued!L$61=0,"",CHI_ued!L$61/L$11)</f>
        <v>0.210597557301726</v>
      </c>
      <c r="M98" s="293">
        <f>IF(CHI_ued!M$61=0,"",CHI_ued!M$61/M$11)</f>
        <v>0.28630883614595165</v>
      </c>
      <c r="N98" s="293">
        <f>IF(CHI_ued!N$61=0,"",CHI_ued!N$61/N$11)</f>
        <v>0.22172802149537355</v>
      </c>
      <c r="O98" s="293">
        <f>IF(CHI_ued!O$61=0,"",CHI_ued!O$61/O$11)</f>
        <v>0.2548707342868074</v>
      </c>
      <c r="P98" s="293">
        <f>IF(CHI_ued!P$61=0,"",CHI_ued!P$61/P$11)</f>
        <v>0.27315466852256676</v>
      </c>
      <c r="Q98" s="293">
        <f>IF(CHI_ued!Q$61=0,"",CHI_ued!Q$61/Q$11)</f>
        <v>0.28262104003448246</v>
      </c>
      <c r="R98" s="293">
        <f>IF(CHI_ued!R$61=0,"",CHI_ued!R$61/R$11)</f>
        <v>0.27997769451614418</v>
      </c>
      <c r="S98" s="293">
        <f>IF(CHI_ued!S$61=0,"",CHI_ued!S$61/S$11)</f>
        <v>0.27531447233547418</v>
      </c>
      <c r="T98" s="293">
        <f>IF(CHI_ued!T$61=0,"",CHI_ued!T$61/T$11)</f>
        <v>0.28070469999784559</v>
      </c>
      <c r="U98" s="293">
        <f>IF(CHI_ued!U$61=0,"",CHI_ued!U$61/U$11)</f>
        <v>0.26967881031035884</v>
      </c>
      <c r="V98" s="293">
        <f>IF(CHI_ued!V$61=0,"",CHI_ued!V$61/V$11)</f>
        <v>0.25094047468301484</v>
      </c>
      <c r="W98" s="293">
        <f>IF(CHI_ued!W$61=0,"",CHI_ued!W$61/W$11)</f>
        <v>0.24512082784785022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0.10386833680115157</v>
      </c>
      <c r="C99" s="255">
        <f>IF(CHI_ued!C$110=0,"",CHI_ued!C$110/C$12)</f>
        <v>0.11075195038191928</v>
      </c>
      <c r="D99" s="255">
        <f>IF(CHI_ued!D$110=0,"",CHI_ued!D$110/D$12)</f>
        <v>0.12681752566580953</v>
      </c>
      <c r="E99" s="255">
        <f>IF(CHI_ued!E$110=0,"",CHI_ued!E$110/E$12)</f>
        <v>0.12056249354594813</v>
      </c>
      <c r="F99" s="255">
        <f>IF(CHI_ued!F$110=0,"",CHI_ued!F$110/F$12)</f>
        <v>0.10814480573561773</v>
      </c>
      <c r="G99" s="255">
        <f>IF(CHI_ued!G$110=0,"",CHI_ued!G$110/G$12)</f>
        <v>0.1144295654828808</v>
      </c>
      <c r="H99" s="255">
        <f>IF(CHI_ued!H$110=0,"",CHI_ued!H$110/H$12)</f>
        <v>0.11814946047581054</v>
      </c>
      <c r="I99" s="255">
        <f>IF(CHI_ued!I$110=0,"",CHI_ued!I$110/I$12)</f>
        <v>0.11609739042038121</v>
      </c>
      <c r="J99" s="255">
        <f>IF(CHI_ued!J$110=0,"",CHI_ued!J$110/J$12)</f>
        <v>0.11852488796591293</v>
      </c>
      <c r="K99" s="255">
        <f>IF(CHI_ued!K$110=0,"",CHI_ued!K$110/K$12)</f>
        <v>5.8487568584005438E-2</v>
      </c>
      <c r="L99" s="255">
        <f>IF(CHI_ued!L$110=0,"",CHI_ued!L$110/L$12)</f>
        <v>9.4251160226170402E-2</v>
      </c>
      <c r="M99" s="255">
        <f>IF(CHI_ued!M$110=0,"",CHI_ued!M$110/M$12)</f>
        <v>0.14928075801020715</v>
      </c>
      <c r="N99" s="255">
        <f>IF(CHI_ued!N$110=0,"",CHI_ued!N$110/N$12)</f>
        <v>0.15215520549927958</v>
      </c>
      <c r="O99" s="255">
        <f>IF(CHI_ued!O$110=0,"",CHI_ued!O$110/O$12)</f>
        <v>0.15019122975623064</v>
      </c>
      <c r="P99" s="255">
        <f>IF(CHI_ued!P$110=0,"",CHI_ued!P$110/P$12)</f>
        <v>0.20003902228992235</v>
      </c>
      <c r="Q99" s="255">
        <f>IF(CHI_ued!Q$110=0,"",CHI_ued!Q$110/Q$12)</f>
        <v>0.23304316136572006</v>
      </c>
      <c r="R99" s="255">
        <f>IF(CHI_ued!R$110=0,"",CHI_ued!R$110/R$12)</f>
        <v>0.2517260287153823</v>
      </c>
      <c r="S99" s="255">
        <f>IF(CHI_ued!S$110=0,"",CHI_ued!S$110/S$12)</f>
        <v>0.23606128877039079</v>
      </c>
      <c r="T99" s="255">
        <f>IF(CHI_ued!T$110=0,"",CHI_ued!T$110/T$12)</f>
        <v>0.23569350722804247</v>
      </c>
      <c r="U99" s="255">
        <f>IF(CHI_ued!U$110=0,"",CHI_ued!U$110/U$12)</f>
        <v>0.39916122598239073</v>
      </c>
      <c r="V99" s="255">
        <f>IF(CHI_ued!V$110=0,"",CHI_ued!V$110/V$12)</f>
        <v>0.38818428583555942</v>
      </c>
      <c r="W99" s="255">
        <f>IF(CHI_ued!W$110=0,"",CHI_ued!W$110/W$12)</f>
        <v>0.21092357807836709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3.4373030350021172</v>
      </c>
      <c r="C100" s="315">
        <f t="shared" si="26"/>
        <v>3.3689693340794387</v>
      </c>
      <c r="D100" s="315">
        <f t="shared" si="26"/>
        <v>3.2092339853152634</v>
      </c>
      <c r="E100" s="315">
        <f t="shared" si="26"/>
        <v>3.1472527412303575</v>
      </c>
      <c r="F100" s="315">
        <f t="shared" si="26"/>
        <v>3.2935493320813412</v>
      </c>
      <c r="G100" s="315">
        <f t="shared" si="26"/>
        <v>3.2274111528421456</v>
      </c>
      <c r="H100" s="315">
        <f t="shared" si="26"/>
        <v>3.0522575307100306</v>
      </c>
      <c r="I100" s="315">
        <f t="shared" si="26"/>
        <v>3.1098209455763794</v>
      </c>
      <c r="J100" s="315">
        <f t="shared" si="26"/>
        <v>3.1200724907333015</v>
      </c>
      <c r="K100" s="315">
        <f t="shared" si="26"/>
        <v>2.6192737696469162</v>
      </c>
      <c r="L100" s="315">
        <f t="shared" si="26"/>
        <v>2.8772273263246864</v>
      </c>
      <c r="M100" s="315">
        <f t="shared" si="26"/>
        <v>3.0457981264291676</v>
      </c>
      <c r="N100" s="315">
        <f t="shared" si="26"/>
        <v>2.7825893835319699</v>
      </c>
      <c r="O100" s="315">
        <f t="shared" si="26"/>
        <v>2.937802687527622</v>
      </c>
      <c r="P100" s="315">
        <f t="shared" si="26"/>
        <v>3.0384708424686466</v>
      </c>
      <c r="Q100" s="315">
        <f t="shared" si="26"/>
        <v>3.2882710875396275</v>
      </c>
      <c r="R100" s="315">
        <f t="shared" si="26"/>
        <v>3.5704499949142239</v>
      </c>
      <c r="S100" s="315">
        <f t="shared" si="26"/>
        <v>3.941045282463302</v>
      </c>
      <c r="T100" s="315">
        <f t="shared" si="26"/>
        <v>4.4046353950568564</v>
      </c>
      <c r="U100" s="315">
        <f t="shared" si="26"/>
        <v>4.124093780341064</v>
      </c>
      <c r="V100" s="315">
        <f t="shared" si="26"/>
        <v>3.9356283003973611</v>
      </c>
      <c r="W100" s="315">
        <f t="shared" si="26"/>
        <v>4.1296909375127173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4.9840708898561878</v>
      </c>
      <c r="C101" s="257">
        <f t="shared" si="27"/>
        <v>5.1551603321202908</v>
      </c>
      <c r="D101" s="257">
        <f t="shared" si="27"/>
        <v>4.8082221370243348</v>
      </c>
      <c r="E101" s="257">
        <f t="shared" si="27"/>
        <v>4.6973671797078422</v>
      </c>
      <c r="F101" s="257">
        <f t="shared" si="27"/>
        <v>4.8370596213877048</v>
      </c>
      <c r="G101" s="257">
        <f t="shared" si="27"/>
        <v>5.0498091192162775</v>
      </c>
      <c r="H101" s="257">
        <f t="shared" si="27"/>
        <v>4.7491580718196991</v>
      </c>
      <c r="I101" s="257">
        <f t="shared" si="27"/>
        <v>4.9285046746392949</v>
      </c>
      <c r="J101" s="257">
        <f t="shared" si="27"/>
        <v>4.8332927894052444</v>
      </c>
      <c r="K101" s="257">
        <f t="shared" si="27"/>
        <v>6.8777618315919407</v>
      </c>
      <c r="L101" s="257">
        <f t="shared" si="27"/>
        <v>6.2161825449783761</v>
      </c>
      <c r="M101" s="257">
        <f t="shared" si="27"/>
        <v>4.3732093314821254</v>
      </c>
      <c r="N101" s="257">
        <f t="shared" si="27"/>
        <v>4.649276385691917</v>
      </c>
      <c r="O101" s="257">
        <f t="shared" si="27"/>
        <v>4.7755669952247644</v>
      </c>
      <c r="P101" s="257">
        <f t="shared" si="27"/>
        <v>4.39497378189784</v>
      </c>
      <c r="Q101" s="257">
        <f t="shared" si="27"/>
        <v>4.4450121333809109</v>
      </c>
      <c r="R101" s="257">
        <f t="shared" si="27"/>
        <v>4.7694939359243138</v>
      </c>
      <c r="S101" s="257">
        <f t="shared" si="27"/>
        <v>5.2182784988284068</v>
      </c>
      <c r="T101" s="257">
        <f t="shared" si="27"/>
        <v>5.9083948367519783</v>
      </c>
      <c r="U101" s="257">
        <f t="shared" si="27"/>
        <v>5.2796928510692807</v>
      </c>
      <c r="V101" s="257">
        <f t="shared" si="27"/>
        <v>5.136952517932313</v>
      </c>
      <c r="W101" s="257">
        <f t="shared" si="27"/>
        <v>6.0911944585682702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2.0087099651545381</v>
      </c>
      <c r="C102" s="295">
        <f t="shared" si="28"/>
        <v>1.9380736678038493</v>
      </c>
      <c r="D102" s="295">
        <f t="shared" si="28"/>
        <v>1.8424949652734199</v>
      </c>
      <c r="E102" s="295">
        <f t="shared" si="28"/>
        <v>1.8366669666294928</v>
      </c>
      <c r="F102" s="295">
        <f t="shared" si="28"/>
        <v>1.8198135061740637</v>
      </c>
      <c r="G102" s="295">
        <f t="shared" si="28"/>
        <v>1.6641190976845788</v>
      </c>
      <c r="H102" s="295">
        <f t="shared" si="28"/>
        <v>1.6136960594325003</v>
      </c>
      <c r="I102" s="295">
        <f t="shared" si="28"/>
        <v>1.6347796645816457</v>
      </c>
      <c r="J102" s="295">
        <f t="shared" si="28"/>
        <v>1.5289737370065406</v>
      </c>
      <c r="K102" s="295">
        <f t="shared" si="28"/>
        <v>1.0965548153244113</v>
      </c>
      <c r="L102" s="295">
        <f t="shared" si="28"/>
        <v>1.1789902994927939</v>
      </c>
      <c r="M102" s="295">
        <f t="shared" si="28"/>
        <v>1.2382745548458876</v>
      </c>
      <c r="N102" s="295">
        <f t="shared" si="28"/>
        <v>1.1780751654144745</v>
      </c>
      <c r="O102" s="295">
        <f t="shared" si="28"/>
        <v>1.2130867974724857</v>
      </c>
      <c r="P102" s="295">
        <f t="shared" si="28"/>
        <v>1.2409253124476169</v>
      </c>
      <c r="Q102" s="295">
        <f t="shared" si="28"/>
        <v>1.4140680986011618</v>
      </c>
      <c r="R102" s="295">
        <f t="shared" si="28"/>
        <v>1.5657031368152958</v>
      </c>
      <c r="S102" s="295">
        <f t="shared" si="28"/>
        <v>2.1686293288010523</v>
      </c>
      <c r="T102" s="295">
        <f t="shared" si="28"/>
        <v>2.8691792025107961</v>
      </c>
      <c r="U102" s="295">
        <f t="shared" si="28"/>
        <v>2.7676576246305102</v>
      </c>
      <c r="V102" s="295">
        <f t="shared" si="28"/>
        <v>2.6310916844006806</v>
      </c>
      <c r="W102" s="295">
        <f t="shared" si="28"/>
        <v>2.7468413661805662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1.9318028249185066</v>
      </c>
      <c r="C103" s="258">
        <f t="shared" si="29"/>
        <v>1.8696394724452727</v>
      </c>
      <c r="D103" s="258">
        <f t="shared" si="29"/>
        <v>1.7828083592680377</v>
      </c>
      <c r="E103" s="258">
        <f t="shared" si="29"/>
        <v>1.7810113159260406</v>
      </c>
      <c r="F103" s="258">
        <f t="shared" si="29"/>
        <v>1.7660069301528711</v>
      </c>
      <c r="G103" s="258">
        <f t="shared" si="29"/>
        <v>1.6283358756350306</v>
      </c>
      <c r="H103" s="258">
        <f t="shared" si="29"/>
        <v>1.5739295497004819</v>
      </c>
      <c r="I103" s="258">
        <f t="shared" si="29"/>
        <v>1.5890866694180621</v>
      </c>
      <c r="J103" s="258">
        <f t="shared" si="29"/>
        <v>1.5031805405561149</v>
      </c>
      <c r="K103" s="258">
        <f t="shared" si="29"/>
        <v>1.1116733899887881</v>
      </c>
      <c r="L103" s="258">
        <f t="shared" si="29"/>
        <v>1.2394156318280727</v>
      </c>
      <c r="M103" s="258">
        <f t="shared" si="29"/>
        <v>1.3016702754251666</v>
      </c>
      <c r="N103" s="258">
        <f t="shared" si="29"/>
        <v>1.2240691509312254</v>
      </c>
      <c r="O103" s="258">
        <f t="shared" si="29"/>
        <v>1.2342024057017591</v>
      </c>
      <c r="P103" s="258">
        <f t="shared" si="29"/>
        <v>1.2662512445066145</v>
      </c>
      <c r="Q103" s="258">
        <f t="shared" si="29"/>
        <v>1.3895152904630788</v>
      </c>
      <c r="R103" s="258">
        <f t="shared" si="29"/>
        <v>1.495151221574216</v>
      </c>
      <c r="S103" s="258">
        <f t="shared" si="29"/>
        <v>2.0429618396250016</v>
      </c>
      <c r="T103" s="258">
        <f t="shared" si="29"/>
        <v>2.5631447530414984</v>
      </c>
      <c r="U103" s="258">
        <f t="shared" si="29"/>
        <v>2.579219727934098</v>
      </c>
      <c r="V103" s="258">
        <f t="shared" si="29"/>
        <v>2.4561550262270888</v>
      </c>
      <c r="W103" s="258">
        <f t="shared" si="29"/>
        <v>2.5665450323395795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BG: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1478.1543747110741</v>
      </c>
      <c r="C5" s="225">
        <f t="shared" si="0"/>
        <v>1428.9958155875586</v>
      </c>
      <c r="D5" s="225">
        <f t="shared" si="0"/>
        <v>994.46194963360563</v>
      </c>
      <c r="E5" s="225">
        <f t="shared" si="0"/>
        <v>1129.4982400199244</v>
      </c>
      <c r="F5" s="225">
        <f t="shared" si="0"/>
        <v>1151.9081195044566</v>
      </c>
      <c r="G5" s="225">
        <f t="shared" si="0"/>
        <v>1218.9060143715024</v>
      </c>
      <c r="H5" s="225">
        <f t="shared" si="0"/>
        <v>1103.9439502337234</v>
      </c>
      <c r="I5" s="225">
        <f t="shared" si="0"/>
        <v>1139.9141845235706</v>
      </c>
      <c r="J5" s="225">
        <f t="shared" si="0"/>
        <v>1272.7016185953955</v>
      </c>
      <c r="K5" s="225">
        <f t="shared" si="0"/>
        <v>565.01628762581845</v>
      </c>
      <c r="L5" s="225">
        <f t="shared" si="0"/>
        <v>493.57145024412489</v>
      </c>
      <c r="M5" s="225">
        <f t="shared" si="0"/>
        <v>805.15953520063874</v>
      </c>
      <c r="N5" s="225">
        <f t="shared" si="0"/>
        <v>604.47034353027993</v>
      </c>
      <c r="O5" s="225">
        <f t="shared" si="0"/>
        <v>621.59954119114923</v>
      </c>
      <c r="P5" s="225">
        <f t="shared" si="0"/>
        <v>735.09349164788921</v>
      </c>
      <c r="Q5" s="225">
        <f t="shared" si="0"/>
        <v>856.25038814649145</v>
      </c>
      <c r="R5" s="225">
        <f t="shared" si="0"/>
        <v>864.09417596724222</v>
      </c>
      <c r="S5" s="225">
        <f t="shared" si="0"/>
        <v>851.0097495664611</v>
      </c>
      <c r="T5" s="225">
        <f t="shared" si="0"/>
        <v>656.06736135548215</v>
      </c>
      <c r="U5" s="225">
        <f t="shared" si="0"/>
        <v>608.63848674926248</v>
      </c>
      <c r="V5" s="225">
        <f t="shared" si="0"/>
        <v>575.37730305805928</v>
      </c>
      <c r="W5" s="225">
        <f t="shared" si="0"/>
        <v>520.45009072829248</v>
      </c>
      <c r="DA5" s="89"/>
    </row>
    <row r="6" spans="1:105" ht="12" customHeight="1" x14ac:dyDescent="0.25">
      <c r="A6" s="55" t="s">
        <v>92</v>
      </c>
      <c r="B6" s="261">
        <v>1.6098434763481071</v>
      </c>
      <c r="C6" s="261">
        <v>1.518477875405196</v>
      </c>
      <c r="D6" s="261">
        <v>1.333591955638687</v>
      </c>
      <c r="E6" s="261">
        <v>1.2759953150382111</v>
      </c>
      <c r="F6" s="261">
        <v>1.3995009946691059</v>
      </c>
      <c r="G6" s="261">
        <v>1.437690075024703</v>
      </c>
      <c r="H6" s="261">
        <v>1.50815399197109</v>
      </c>
      <c r="I6" s="261">
        <v>1.527403805382566</v>
      </c>
      <c r="J6" s="261">
        <v>1.470599794918005</v>
      </c>
      <c r="K6" s="261">
        <v>0.50484633782812904</v>
      </c>
      <c r="L6" s="261">
        <v>0.45692859141446063</v>
      </c>
      <c r="M6" s="261">
        <v>0.95212612278167108</v>
      </c>
      <c r="N6" s="261">
        <v>0.89351745313019326</v>
      </c>
      <c r="O6" s="261">
        <v>1.1044792448925991</v>
      </c>
      <c r="P6" s="261">
        <v>1.258377419793282</v>
      </c>
      <c r="Q6" s="261">
        <v>1.563827831088495</v>
      </c>
      <c r="R6" s="261">
        <v>1.617804622382186</v>
      </c>
      <c r="S6" s="261">
        <v>1.589261307797007</v>
      </c>
      <c r="T6" s="261">
        <v>1.279546900189013</v>
      </c>
      <c r="U6" s="261">
        <v>1.4194435972790951</v>
      </c>
      <c r="V6" s="261">
        <v>1.378950954208684</v>
      </c>
      <c r="W6" s="261">
        <v>1.0777579728108519</v>
      </c>
      <c r="DA6" s="67" t="s">
        <v>989</v>
      </c>
    </row>
    <row r="7" spans="1:105" ht="12" customHeight="1" x14ac:dyDescent="0.25">
      <c r="A7" s="202" t="s">
        <v>93</v>
      </c>
      <c r="B7" s="226">
        <v>12.737563575859809</v>
      </c>
      <c r="C7" s="226">
        <v>12.01465158611969</v>
      </c>
      <c r="D7" s="226">
        <v>10.55177883363976</v>
      </c>
      <c r="E7" s="226">
        <v>10.09605696863661</v>
      </c>
      <c r="F7" s="226">
        <v>11.07327088377262</v>
      </c>
      <c r="G7" s="226">
        <v>11.37543432144825</v>
      </c>
      <c r="H7" s="226">
        <v>11.93296592939361</v>
      </c>
      <c r="I7" s="226">
        <v>12.08527621654547</v>
      </c>
      <c r="J7" s="226">
        <v>11.635825878493041</v>
      </c>
      <c r="K7" s="226">
        <v>3.9944953770991858</v>
      </c>
      <c r="L7" s="226">
        <v>3.615355820786168</v>
      </c>
      <c r="M7" s="226">
        <v>7.5335069522907974</v>
      </c>
      <c r="N7" s="226">
        <v>7.0697776104321974</v>
      </c>
      <c r="O7" s="226">
        <v>8.7389704693222097</v>
      </c>
      <c r="P7" s="226">
        <v>9.9566589066186868</v>
      </c>
      <c r="Q7" s="226">
        <v>12.373474013371339</v>
      </c>
      <c r="R7" s="226">
        <v>12.800554546867639</v>
      </c>
      <c r="S7" s="226">
        <v>12.574711295932939</v>
      </c>
      <c r="T7" s="226">
        <v>10.124158173702851</v>
      </c>
      <c r="U7" s="226">
        <v>11.231062726485851</v>
      </c>
      <c r="V7" s="226">
        <v>10.91067281091842</v>
      </c>
      <c r="W7" s="226">
        <v>8.527543764198553</v>
      </c>
      <c r="DA7" s="174" t="s">
        <v>990</v>
      </c>
    </row>
    <row r="8" spans="1:105" ht="12" customHeight="1" x14ac:dyDescent="0.25">
      <c r="A8" s="202" t="s">
        <v>94</v>
      </c>
      <c r="B8" s="226">
        <v>14.057577396136089</v>
      </c>
      <c r="C8" s="226">
        <v>13.25974889574483</v>
      </c>
      <c r="D8" s="226">
        <v>11.64527633070429</v>
      </c>
      <c r="E8" s="226">
        <v>11.14232728945009</v>
      </c>
      <c r="F8" s="226">
        <v>12.22081142519488</v>
      </c>
      <c r="G8" s="226">
        <v>12.55428853689763</v>
      </c>
      <c r="H8" s="226">
        <v>13.169598025467151</v>
      </c>
      <c r="I8" s="226">
        <v>13.337692468106299</v>
      </c>
      <c r="J8" s="226">
        <v>12.841664882040639</v>
      </c>
      <c r="K8" s="226">
        <v>4.4084512385477277</v>
      </c>
      <c r="L8" s="226">
        <v>3.990020851522381</v>
      </c>
      <c r="M8" s="226">
        <v>8.3142161697912051</v>
      </c>
      <c r="N8" s="226">
        <v>7.8024298242147916</v>
      </c>
      <c r="O8" s="226">
        <v>9.6446037739797621</v>
      </c>
      <c r="P8" s="226">
        <v>10.98848318621812</v>
      </c>
      <c r="Q8" s="226">
        <v>13.655756657552519</v>
      </c>
      <c r="R8" s="226">
        <v>14.12709622090399</v>
      </c>
      <c r="S8" s="226">
        <v>13.877848477369559</v>
      </c>
      <c r="T8" s="226">
        <v>11.173340666756561</v>
      </c>
      <c r="U8" s="226">
        <v>12.39495548565116</v>
      </c>
      <c r="V8" s="226">
        <v>12.04136305738125</v>
      </c>
      <c r="W8" s="226">
        <v>9.4112665856560316</v>
      </c>
      <c r="DA8" s="174" t="s">
        <v>991</v>
      </c>
    </row>
    <row r="9" spans="1:105" ht="12" customHeight="1" x14ac:dyDescent="0.25">
      <c r="A9" s="202" t="s">
        <v>95</v>
      </c>
      <c r="B9" s="226">
        <v>22.872116290630888</v>
      </c>
      <c r="C9" s="226">
        <v>21.574024469635891</v>
      </c>
      <c r="D9" s="226">
        <v>18.947227318528611</v>
      </c>
      <c r="E9" s="226">
        <v>18.128913562490581</v>
      </c>
      <c r="F9" s="226">
        <v>19.883640844101389</v>
      </c>
      <c r="G9" s="226">
        <v>20.42621849202709</v>
      </c>
      <c r="H9" s="226">
        <v>21.427346195663912</v>
      </c>
      <c r="I9" s="226">
        <v>21.7008410896638</v>
      </c>
      <c r="J9" s="226">
        <v>20.893788756807851</v>
      </c>
      <c r="K9" s="226">
        <v>7.172687480088431</v>
      </c>
      <c r="L9" s="226">
        <v>6.4918882070779924</v>
      </c>
      <c r="M9" s="226">
        <v>13.52748868045907</v>
      </c>
      <c r="N9" s="226">
        <v>12.69479635502338</v>
      </c>
      <c r="O9" s="226">
        <v>15.69207075154752</v>
      </c>
      <c r="P9" s="226">
        <v>17.87860441457746</v>
      </c>
      <c r="Q9" s="226">
        <v>22.218341432994571</v>
      </c>
      <c r="R9" s="226">
        <v>22.98522558390902</v>
      </c>
      <c r="S9" s="226">
        <v>22.579691741579691</v>
      </c>
      <c r="T9" s="226">
        <v>18.179373293376631</v>
      </c>
      <c r="U9" s="226">
        <v>20.16697865472397</v>
      </c>
      <c r="V9" s="226">
        <v>19.591672760189191</v>
      </c>
      <c r="W9" s="226">
        <v>15.3124238781299</v>
      </c>
      <c r="DA9" s="174" t="s">
        <v>992</v>
      </c>
    </row>
    <row r="10" spans="1:105" ht="12" customHeight="1" x14ac:dyDescent="0.25">
      <c r="A10" s="56" t="s">
        <v>96</v>
      </c>
      <c r="B10" s="262">
        <v>19.592819565690061</v>
      </c>
      <c r="C10" s="262">
        <v>17.294003949260869</v>
      </c>
      <c r="D10" s="262">
        <v>14.101841564776491</v>
      </c>
      <c r="E10" s="262">
        <v>13.180570317807121</v>
      </c>
      <c r="F10" s="262">
        <v>14.542444501132691</v>
      </c>
      <c r="G10" s="262">
        <v>14.3378181385115</v>
      </c>
      <c r="H10" s="262">
        <v>13.470431872434141</v>
      </c>
      <c r="I10" s="262">
        <v>13.3069361722593</v>
      </c>
      <c r="J10" s="262">
        <v>13.01772978838715</v>
      </c>
      <c r="K10" s="262">
        <v>3.473825405675544</v>
      </c>
      <c r="L10" s="262">
        <v>5.7148842386805443</v>
      </c>
      <c r="M10" s="262">
        <v>13.56279131328332</v>
      </c>
      <c r="N10" s="262">
        <v>9.2173332432422761</v>
      </c>
      <c r="O10" s="262">
        <v>9.2914808610590089</v>
      </c>
      <c r="P10" s="262">
        <v>11.514481001416231</v>
      </c>
      <c r="Q10" s="262">
        <v>14.79901765521614</v>
      </c>
      <c r="R10" s="262">
        <v>14.68565858183389</v>
      </c>
      <c r="S10" s="262">
        <v>14.28975484842598</v>
      </c>
      <c r="T10" s="262">
        <v>11.55876771797789</v>
      </c>
      <c r="U10" s="262">
        <v>10.731164613778491</v>
      </c>
      <c r="V10" s="262">
        <v>10.31530917960367</v>
      </c>
      <c r="W10" s="262">
        <v>8.7358998543507607</v>
      </c>
      <c r="DA10" s="68" t="s">
        <v>993</v>
      </c>
    </row>
    <row r="11" spans="1:105" ht="12" customHeight="1" x14ac:dyDescent="0.25">
      <c r="A11" s="37" t="s">
        <v>160</v>
      </c>
      <c r="B11" s="228">
        <v>0.15588328119216299</v>
      </c>
      <c r="C11" s="228">
        <v>0.164586170119078</v>
      </c>
      <c r="D11" s="228">
        <v>9.0083208454583438E-2</v>
      </c>
      <c r="E11" s="228">
        <v>8.7657028643793919E-2</v>
      </c>
      <c r="F11" s="228">
        <v>0.2268752243967482</v>
      </c>
      <c r="G11" s="228">
        <v>0.11600962895816699</v>
      </c>
      <c r="H11" s="228">
        <v>3.7120797668380667E-2</v>
      </c>
      <c r="I11" s="228">
        <v>7.3348892241438118E-2</v>
      </c>
      <c r="J11" s="228">
        <v>0.20351435661080139</v>
      </c>
      <c r="K11" s="228">
        <v>2.2701747284457199E-2</v>
      </c>
      <c r="L11" s="228">
        <v>3.120965364154802E-2</v>
      </c>
      <c r="M11" s="228">
        <v>5.2307378659261883E-2</v>
      </c>
      <c r="N11" s="228">
        <v>8.5647922866781842E-2</v>
      </c>
      <c r="O11" s="228">
        <v>4.3790626390539517E-2</v>
      </c>
      <c r="P11" s="228">
        <v>5.3570112606008302E-2</v>
      </c>
      <c r="Q11" s="228">
        <v>9.9766722921386788E-2</v>
      </c>
      <c r="R11" s="228">
        <v>4.8764678323499552E-2</v>
      </c>
      <c r="S11" s="228">
        <v>9.9895041030806195E-2</v>
      </c>
      <c r="T11" s="228">
        <v>0.1056674498582089</v>
      </c>
      <c r="U11" s="228">
        <v>0.1030794954115077</v>
      </c>
      <c r="V11" s="228">
        <v>8.2361404608704253E-2</v>
      </c>
      <c r="W11" s="228">
        <v>7.2328796065619802E-2</v>
      </c>
      <c r="DA11" s="69" t="s">
        <v>994</v>
      </c>
    </row>
    <row r="12" spans="1:105" ht="12" customHeight="1" x14ac:dyDescent="0.25">
      <c r="A12" s="37" t="s">
        <v>162</v>
      </c>
      <c r="B12" s="228">
        <v>19.209374522808108</v>
      </c>
      <c r="C12" s="228">
        <v>16.8659184087957</v>
      </c>
      <c r="D12" s="228">
        <v>13.73535305753394</v>
      </c>
      <c r="E12" s="228">
        <v>12.81948807078232</v>
      </c>
      <c r="F12" s="228">
        <v>14.02414486049747</v>
      </c>
      <c r="G12" s="228">
        <v>13.92700633211091</v>
      </c>
      <c r="H12" s="228">
        <v>13.063576402723641</v>
      </c>
      <c r="I12" s="228">
        <v>12.84194359257018</v>
      </c>
      <c r="J12" s="228">
        <v>12.43691933036898</v>
      </c>
      <c r="K12" s="228">
        <v>3.2245122744095318</v>
      </c>
      <c r="L12" s="228">
        <v>5.6028853609077487</v>
      </c>
      <c r="M12" s="228">
        <v>13.3896369614772</v>
      </c>
      <c r="N12" s="228">
        <v>8.9316069483113978</v>
      </c>
      <c r="O12" s="228">
        <v>8.9232356374145034</v>
      </c>
      <c r="P12" s="228">
        <v>11.125807013294679</v>
      </c>
      <c r="Q12" s="228">
        <v>14.34428652323367</v>
      </c>
      <c r="R12" s="228">
        <v>14.25222991640215</v>
      </c>
      <c r="S12" s="228">
        <v>13.78546583124581</v>
      </c>
      <c r="T12" s="228">
        <v>11.115303851034639</v>
      </c>
      <c r="U12" s="228">
        <v>10.1089698676182</v>
      </c>
      <c r="V12" s="228">
        <v>9.7347183538834674</v>
      </c>
      <c r="W12" s="228">
        <v>8.3050123950670578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0.22756176168978681</v>
      </c>
      <c r="C15" s="228">
        <v>0.26349937034608589</v>
      </c>
      <c r="D15" s="228">
        <v>0.27640529878795811</v>
      </c>
      <c r="E15" s="228">
        <v>0.27342521838100708</v>
      </c>
      <c r="F15" s="228">
        <v>0.29142441623847343</v>
      </c>
      <c r="G15" s="228">
        <v>0.29480217744242182</v>
      </c>
      <c r="H15" s="228">
        <v>0.36973467204212029</v>
      </c>
      <c r="I15" s="228">
        <v>0.3916436874476808</v>
      </c>
      <c r="J15" s="228">
        <v>0.37729610140736658</v>
      </c>
      <c r="K15" s="228">
        <v>0.22661138398155509</v>
      </c>
      <c r="L15" s="228">
        <v>8.0789224131247714E-2</v>
      </c>
      <c r="M15" s="228">
        <v>0.1208469731468598</v>
      </c>
      <c r="N15" s="228">
        <v>0.2000783720640972</v>
      </c>
      <c r="O15" s="228">
        <v>0.32445459725396603</v>
      </c>
      <c r="P15" s="228">
        <v>0.33510387551554499</v>
      </c>
      <c r="Q15" s="228">
        <v>0.35496440906107968</v>
      </c>
      <c r="R15" s="228">
        <v>0.38466398710823968</v>
      </c>
      <c r="S15" s="228">
        <v>0.40439397614936462</v>
      </c>
      <c r="T15" s="228">
        <v>0.33779641708504032</v>
      </c>
      <c r="U15" s="228">
        <v>0.51911525074878695</v>
      </c>
      <c r="V15" s="228">
        <v>0.49822942111149582</v>
      </c>
      <c r="W15" s="228">
        <v>0.35855866321808427</v>
      </c>
      <c r="DA15" s="69" t="s">
        <v>998</v>
      </c>
    </row>
    <row r="16" spans="1:105" ht="12" customHeight="1" x14ac:dyDescent="0.25">
      <c r="A16" s="134" t="s">
        <v>999</v>
      </c>
      <c r="B16" s="316">
        <v>826.91177987962169</v>
      </c>
      <c r="C16" s="316">
        <v>817.25417024935496</v>
      </c>
      <c r="D16" s="316">
        <v>478.0059329320722</v>
      </c>
      <c r="E16" s="316">
        <v>578.92381771281157</v>
      </c>
      <c r="F16" s="316">
        <v>565.63422184006879</v>
      </c>
      <c r="G16" s="316">
        <v>665.14813697331988</v>
      </c>
      <c r="H16" s="316">
        <v>575.90062243464274</v>
      </c>
      <c r="I16" s="316">
        <v>603.64727498698016</v>
      </c>
      <c r="J16" s="316">
        <v>748.85125000991252</v>
      </c>
      <c r="K16" s="316">
        <v>387.34977452713269</v>
      </c>
      <c r="L16" s="316">
        <v>250.37962467141281</v>
      </c>
      <c r="M16" s="316">
        <v>298.11006330371072</v>
      </c>
      <c r="N16" s="316">
        <v>227.94789649373629</v>
      </c>
      <c r="O16" s="316">
        <v>243.93809369186769</v>
      </c>
      <c r="P16" s="316">
        <v>267.92854156224729</v>
      </c>
      <c r="Q16" s="316">
        <v>310.79251320068619</v>
      </c>
      <c r="R16" s="316">
        <v>330.01487532244198</v>
      </c>
      <c r="S16" s="316">
        <v>317.40008598452272</v>
      </c>
      <c r="T16" s="316">
        <v>225.68918629873519</v>
      </c>
      <c r="U16" s="316">
        <v>173.8524091459943</v>
      </c>
      <c r="V16" s="316">
        <v>168.08545206084361</v>
      </c>
      <c r="W16" s="316">
        <v>175.77020567485991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56.416150730843647</v>
      </c>
      <c r="H22" s="317">
        <v>60.812918221401127</v>
      </c>
      <c r="I22" s="317">
        <v>55.796458134013733</v>
      </c>
      <c r="J22" s="317">
        <v>49.049444334934073</v>
      </c>
      <c r="K22" s="317">
        <v>44.052698000907398</v>
      </c>
      <c r="L22" s="317">
        <v>58.115996124551337</v>
      </c>
      <c r="M22" s="317">
        <v>48.820123492876533</v>
      </c>
      <c r="N22" s="317">
        <v>43.768532779205003</v>
      </c>
      <c r="O22" s="317">
        <v>36.777474603303673</v>
      </c>
      <c r="P22" s="317">
        <v>47.654508888128703</v>
      </c>
      <c r="Q22" s="317">
        <v>38.561644757005993</v>
      </c>
      <c r="R22" s="317">
        <v>42.032072226999141</v>
      </c>
      <c r="S22" s="317">
        <v>39.405846947549428</v>
      </c>
      <c r="T22" s="317">
        <v>17.78222155238953</v>
      </c>
      <c r="U22" s="317">
        <v>22.984395388470691</v>
      </c>
      <c r="V22" s="317">
        <v>18.54194389231392</v>
      </c>
      <c r="W22" s="317">
        <v>14.8317705931746</v>
      </c>
      <c r="DA22" s="137" t="s">
        <v>979</v>
      </c>
    </row>
    <row r="23" spans="1:105" ht="12" customHeight="1" x14ac:dyDescent="0.25">
      <c r="A23" s="135" t="s">
        <v>84</v>
      </c>
      <c r="B23" s="317">
        <v>504.86053310404128</v>
      </c>
      <c r="C23" s="317">
        <v>498.48331900257949</v>
      </c>
      <c r="D23" s="317">
        <v>262.5274290627687</v>
      </c>
      <c r="E23" s="317">
        <v>354.99664660361128</v>
      </c>
      <c r="F23" s="317">
        <v>300.32742906276872</v>
      </c>
      <c r="G23" s="317">
        <v>298.26337059329319</v>
      </c>
      <c r="H23" s="317">
        <v>270.39793637145311</v>
      </c>
      <c r="I23" s="317">
        <v>303.7164230438521</v>
      </c>
      <c r="J23" s="317">
        <v>428.77618228718831</v>
      </c>
      <c r="K23" s="317">
        <v>187.0641444539983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322.05124677558041</v>
      </c>
      <c r="C24" s="317">
        <v>318.77085124677552</v>
      </c>
      <c r="D24" s="317">
        <v>215.47850386930349</v>
      </c>
      <c r="E24" s="317">
        <v>223.92717110920029</v>
      </c>
      <c r="F24" s="317">
        <v>265.30679277730007</v>
      </c>
      <c r="G24" s="317">
        <v>310.46861564918311</v>
      </c>
      <c r="H24" s="317">
        <v>244.68976784178849</v>
      </c>
      <c r="I24" s="317">
        <v>244.1343938091143</v>
      </c>
      <c r="J24" s="317">
        <v>271.02562338779018</v>
      </c>
      <c r="K24" s="317">
        <v>156.23293207222699</v>
      </c>
      <c r="L24" s="317">
        <v>192.2636285468615</v>
      </c>
      <c r="M24" s="317">
        <v>249.28993981083411</v>
      </c>
      <c r="N24" s="317">
        <v>184.17936371453129</v>
      </c>
      <c r="O24" s="317">
        <v>207.160619088564</v>
      </c>
      <c r="P24" s="317">
        <v>220.27403267411859</v>
      </c>
      <c r="Q24" s="317">
        <v>272.23086844368021</v>
      </c>
      <c r="R24" s="317">
        <v>287.98280309544282</v>
      </c>
      <c r="S24" s="317">
        <v>277.99423903697328</v>
      </c>
      <c r="T24" s="317">
        <v>207.90696474634569</v>
      </c>
      <c r="U24" s="317">
        <v>150.86801375752361</v>
      </c>
      <c r="V24" s="317">
        <v>149.54350816852971</v>
      </c>
      <c r="W24" s="317">
        <v>160.9384350816853</v>
      </c>
      <c r="DA24" s="137" t="s">
        <v>981</v>
      </c>
    </row>
    <row r="25" spans="1:105" ht="12" customHeight="1" x14ac:dyDescent="0.25">
      <c r="A25" s="57" t="s">
        <v>1000</v>
      </c>
      <c r="B25" s="296">
        <v>347.95364515333318</v>
      </c>
      <c r="C25" s="296">
        <v>333.96133801259077</v>
      </c>
      <c r="D25" s="296">
        <v>281.1949720681115</v>
      </c>
      <c r="E25" s="296">
        <v>328.87657468935811</v>
      </c>
      <c r="F25" s="296">
        <v>344.07960986776402</v>
      </c>
      <c r="G25" s="296">
        <v>317.27786344412658</v>
      </c>
      <c r="H25" s="296">
        <v>299.37710943803501</v>
      </c>
      <c r="I25" s="296">
        <v>308.15299584918131</v>
      </c>
      <c r="J25" s="296">
        <v>300.60461469881471</v>
      </c>
      <c r="K25" s="296">
        <v>96.401969682012265</v>
      </c>
      <c r="L25" s="296">
        <v>136.4897248294742</v>
      </c>
      <c r="M25" s="296">
        <v>297.4246591710899</v>
      </c>
      <c r="N25" s="296">
        <v>215.1973138177303</v>
      </c>
      <c r="O25" s="296">
        <v>214.05139384573869</v>
      </c>
      <c r="P25" s="296">
        <v>267.48564889619229</v>
      </c>
      <c r="Q25" s="296">
        <v>298.94867240803421</v>
      </c>
      <c r="R25" s="296">
        <v>288.10003470916098</v>
      </c>
      <c r="S25" s="296">
        <v>290.20010857273132</v>
      </c>
      <c r="T25" s="296">
        <v>231.5934537152568</v>
      </c>
      <c r="U25" s="296">
        <v>237.60600838649941</v>
      </c>
      <c r="V25" s="296">
        <v>218.74476953961039</v>
      </c>
      <c r="W25" s="296">
        <v>186.6537788134118</v>
      </c>
      <c r="DA25" s="70" t="s">
        <v>1001</v>
      </c>
    </row>
    <row r="26" spans="1:105" ht="12" customHeight="1" x14ac:dyDescent="0.25">
      <c r="A26" s="46" t="s">
        <v>30</v>
      </c>
      <c r="B26" s="231">
        <v>29.794156058837761</v>
      </c>
      <c r="C26" s="231">
        <v>28.837530754621419</v>
      </c>
      <c r="D26" s="231">
        <v>18.030986906419471</v>
      </c>
      <c r="E26" s="231">
        <v>12.092410117097931</v>
      </c>
      <c r="F26" s="231">
        <v>15.92851045846448</v>
      </c>
      <c r="G26" s="231">
        <v>12.788275966414011</v>
      </c>
      <c r="H26" s="231">
        <v>13.222922948535389</v>
      </c>
      <c r="I26" s="231">
        <v>10.75430849279584</v>
      </c>
      <c r="J26" s="231">
        <v>13.68638476797401</v>
      </c>
      <c r="K26" s="231">
        <v>3.7003864365652861</v>
      </c>
      <c r="L26" s="231">
        <v>8.4524904512379955</v>
      </c>
      <c r="M26" s="231">
        <v>19.203741343471631</v>
      </c>
      <c r="N26" s="231">
        <v>14.857004680011411</v>
      </c>
      <c r="O26" s="231">
        <v>15.483818770248121</v>
      </c>
      <c r="P26" s="231">
        <v>20.849822909216961</v>
      </c>
      <c r="Q26" s="231">
        <v>27.639152778054321</v>
      </c>
      <c r="R26" s="231">
        <v>28.80662433640504</v>
      </c>
      <c r="S26" s="231">
        <v>35.226411944656519</v>
      </c>
      <c r="T26" s="231">
        <v>39.638122106337278</v>
      </c>
      <c r="U26" s="231">
        <v>32.322251766125881</v>
      </c>
      <c r="V26" s="231">
        <v>33.648366132168299</v>
      </c>
      <c r="W26" s="231">
        <v>32.576048331218892</v>
      </c>
      <c r="DA26" s="73" t="s">
        <v>1002</v>
      </c>
    </row>
    <row r="27" spans="1:105" ht="12" customHeight="1" x14ac:dyDescent="0.25">
      <c r="A27" s="46" t="s">
        <v>32</v>
      </c>
      <c r="B27" s="231">
        <v>46.68357552166843</v>
      </c>
      <c r="C27" s="231">
        <v>44.217993384829001</v>
      </c>
      <c r="D27" s="231">
        <v>34.357713119720628</v>
      </c>
      <c r="E27" s="231">
        <v>52.838227247641882</v>
      </c>
      <c r="F27" s="231">
        <v>56.566299952097033</v>
      </c>
      <c r="G27" s="231">
        <v>53.461995886153062</v>
      </c>
      <c r="H27" s="231">
        <v>55.096046597597827</v>
      </c>
      <c r="I27" s="231">
        <v>73.279195693733385</v>
      </c>
      <c r="J27" s="231">
        <v>68.370065728615003</v>
      </c>
      <c r="K27" s="231">
        <v>10.127293435502949</v>
      </c>
      <c r="L27" s="231">
        <v>1.1050506143746941</v>
      </c>
      <c r="M27" s="231">
        <v>1.9857934501903149</v>
      </c>
      <c r="N27" s="231">
        <v>0</v>
      </c>
      <c r="O27" s="231">
        <v>5.0441945021914592</v>
      </c>
      <c r="P27" s="231">
        <v>5.9569415308253202</v>
      </c>
      <c r="Q27" s="231">
        <v>7.7985440639241448</v>
      </c>
      <c r="R27" s="231">
        <v>21.162006951387241</v>
      </c>
      <c r="S27" s="231">
        <v>24.716200367274851</v>
      </c>
      <c r="T27" s="231">
        <v>14.700831825091679</v>
      </c>
      <c r="U27" s="231">
        <v>21.086938735938471</v>
      </c>
      <c r="V27" s="231">
        <v>29.484855776177351</v>
      </c>
      <c r="W27" s="231">
        <v>23.582308847563429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0.1036837661941014</v>
      </c>
      <c r="T28" s="231">
        <v>9.9139147114067641E-2</v>
      </c>
      <c r="U28" s="231">
        <v>0.10696717359945181</v>
      </c>
      <c r="V28" s="231">
        <v>5.0494243760690338E-2</v>
      </c>
      <c r="W28" s="231">
        <v>4.8424863027165643E-2</v>
      </c>
      <c r="DA28" s="73" t="s">
        <v>1004</v>
      </c>
    </row>
    <row r="29" spans="1:105" ht="12" customHeight="1" x14ac:dyDescent="0.25">
      <c r="A29" s="46" t="s">
        <v>160</v>
      </c>
      <c r="B29" s="231">
        <v>0.88590401513494099</v>
      </c>
      <c r="C29" s="231">
        <v>0.74727914230570947</v>
      </c>
      <c r="D29" s="231">
        <v>0.37921605974322647</v>
      </c>
      <c r="E29" s="231">
        <v>0.26073259910114321</v>
      </c>
      <c r="F29" s="231">
        <v>0.75228975350568095</v>
      </c>
      <c r="G29" s="231">
        <v>0.46587711270888021</v>
      </c>
      <c r="H29" s="231">
        <v>0.15178184658435559</v>
      </c>
      <c r="I29" s="231">
        <v>0.28120831461681972</v>
      </c>
      <c r="J29" s="231">
        <v>0.7651449559691037</v>
      </c>
      <c r="K29" s="231">
        <v>6.4780619041143225E-2</v>
      </c>
      <c r="L29" s="231">
        <v>9.8715456951254665E-2</v>
      </c>
      <c r="M29" s="231">
        <v>0.19063230546907961</v>
      </c>
      <c r="N29" s="231">
        <v>0.29270484909034411</v>
      </c>
      <c r="O29" s="231">
        <v>0.16076225839952379</v>
      </c>
      <c r="P29" s="231">
        <v>0.18712395118273231</v>
      </c>
      <c r="Q29" s="231">
        <v>0.48733491971212778</v>
      </c>
      <c r="R29" s="231">
        <v>0.25945731610122003</v>
      </c>
      <c r="S29" s="231">
        <v>0.46455696848953792</v>
      </c>
      <c r="T29" s="231">
        <v>0.4771404552303285</v>
      </c>
      <c r="U29" s="231">
        <v>0.39553569175614739</v>
      </c>
      <c r="V29" s="231">
        <v>0.35017986713143562</v>
      </c>
      <c r="W29" s="231">
        <v>0.27122869385142551</v>
      </c>
      <c r="DA29" s="73" t="s">
        <v>1005</v>
      </c>
    </row>
    <row r="30" spans="1:105" ht="12" customHeight="1" x14ac:dyDescent="0.25">
      <c r="A30" s="46" t="s">
        <v>70</v>
      </c>
      <c r="B30" s="231">
        <v>30.068528056041281</v>
      </c>
      <c r="C30" s="231">
        <v>25.531456748069399</v>
      </c>
      <c r="D30" s="231">
        <v>30.85770224089034</v>
      </c>
      <c r="E30" s="231">
        <v>2.4572506261198011</v>
      </c>
      <c r="F30" s="231">
        <v>2.0398691544107952</v>
      </c>
      <c r="G30" s="231">
        <v>1.923453989982739</v>
      </c>
      <c r="H30" s="231">
        <v>1.424297360717298</v>
      </c>
      <c r="I30" s="231">
        <v>0.73008123924766943</v>
      </c>
      <c r="J30" s="231">
        <v>0.47806190744595473</v>
      </c>
      <c r="K30" s="231">
        <v>0.27351736598829091</v>
      </c>
      <c r="L30" s="231">
        <v>0.41973696569793301</v>
      </c>
      <c r="M30" s="231">
        <v>0.40447595689263421</v>
      </c>
      <c r="N30" s="231">
        <v>0.30919974638516889</v>
      </c>
      <c r="O30" s="231">
        <v>0.50719349675186076</v>
      </c>
      <c r="P30" s="231">
        <v>0.39496871422401209</v>
      </c>
      <c r="Q30" s="231">
        <v>0.25262071640377159</v>
      </c>
      <c r="R30" s="231">
        <v>0.53627774920421556</v>
      </c>
      <c r="S30" s="231">
        <v>0.42061798675620188</v>
      </c>
      <c r="T30" s="231">
        <v>0.27814319101678608</v>
      </c>
      <c r="U30" s="231">
        <v>0.26911180806181678</v>
      </c>
      <c r="V30" s="231">
        <v>0.32909074520554271</v>
      </c>
      <c r="W30" s="231">
        <v>1.102853735863393</v>
      </c>
      <c r="DA30" s="73" t="s">
        <v>1006</v>
      </c>
    </row>
    <row r="31" spans="1:105" ht="12" customHeight="1" x14ac:dyDescent="0.25">
      <c r="A31" s="46" t="s">
        <v>34</v>
      </c>
      <c r="B31" s="231">
        <v>26.009877472868819</v>
      </c>
      <c r="C31" s="231">
        <v>34.278080822288949</v>
      </c>
      <c r="D31" s="231">
        <v>21.983901051337551</v>
      </c>
      <c r="E31" s="231">
        <v>95.077426341087076</v>
      </c>
      <c r="F31" s="231">
        <v>84.443149586370396</v>
      </c>
      <c r="G31" s="231">
        <v>49.93398521549819</v>
      </c>
      <c r="H31" s="231">
        <v>36.521098746137397</v>
      </c>
      <c r="I31" s="231">
        <v>41.038963288441472</v>
      </c>
      <c r="J31" s="231">
        <v>15.610939122129389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69.632961109214435</v>
      </c>
      <c r="T31" s="231">
        <v>112.5041915805898</v>
      </c>
      <c r="U31" s="231">
        <v>121.27424282269941</v>
      </c>
      <c r="V31" s="231">
        <v>90.429497224805701</v>
      </c>
      <c r="W31" s="231">
        <v>80.817348874159151</v>
      </c>
      <c r="DA31" s="73" t="s">
        <v>1007</v>
      </c>
    </row>
    <row r="32" spans="1:105" ht="12" customHeight="1" x14ac:dyDescent="0.25">
      <c r="A32" s="46" t="s">
        <v>162</v>
      </c>
      <c r="B32" s="231">
        <v>109.16925720217721</v>
      </c>
      <c r="C32" s="231">
        <v>76.577205931727249</v>
      </c>
      <c r="D32" s="231">
        <v>57.820614463195042</v>
      </c>
      <c r="E32" s="231">
        <v>38.131094511812613</v>
      </c>
      <c r="F32" s="231">
        <v>46.502303229822473</v>
      </c>
      <c r="G32" s="231">
        <v>55.928749681819838</v>
      </c>
      <c r="H32" s="231">
        <v>53.415170846130813</v>
      </c>
      <c r="I32" s="231">
        <v>49.234026632385337</v>
      </c>
      <c r="J32" s="231">
        <v>46.758598518063543</v>
      </c>
      <c r="K32" s="231">
        <v>9.2013138294878498</v>
      </c>
      <c r="L32" s="231">
        <v>17.721804765920179</v>
      </c>
      <c r="M32" s="231">
        <v>48.798036315062767</v>
      </c>
      <c r="N32" s="231">
        <v>30.524087174958339</v>
      </c>
      <c r="O32" s="231">
        <v>32.758597707836913</v>
      </c>
      <c r="P32" s="231">
        <v>38.863180739156263</v>
      </c>
      <c r="Q32" s="231">
        <v>70.06817019173937</v>
      </c>
      <c r="R32" s="231">
        <v>75.830405319934926</v>
      </c>
      <c r="S32" s="231">
        <v>64.108629914919575</v>
      </c>
      <c r="T32" s="231">
        <v>50.191058330855277</v>
      </c>
      <c r="U32" s="231">
        <v>38.790046202380118</v>
      </c>
      <c r="V32" s="231">
        <v>41.389560995473779</v>
      </c>
      <c r="W32" s="231">
        <v>31.14330373051309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0.77859913440874862</v>
      </c>
      <c r="C34" s="231">
        <v>9.4810686576310577</v>
      </c>
      <c r="D34" s="231">
        <v>9.4649347437246902</v>
      </c>
      <c r="E34" s="231">
        <v>14.504611401313459</v>
      </c>
      <c r="F34" s="231">
        <v>16.969922139182732</v>
      </c>
      <c r="G34" s="231">
        <v>17.842975884419541</v>
      </c>
      <c r="H34" s="231">
        <v>18.247736066483601</v>
      </c>
      <c r="I34" s="231">
        <v>11.79640564177522</v>
      </c>
      <c r="J34" s="231">
        <v>1.103625332422589E-2</v>
      </c>
      <c r="K34" s="231">
        <v>5.6307751501396431E-3</v>
      </c>
      <c r="L34" s="231">
        <v>1.4745677432796461E-2</v>
      </c>
      <c r="M34" s="231">
        <v>1.324910790680652E-2</v>
      </c>
      <c r="N34" s="231">
        <v>2.1013731157954501E-2</v>
      </c>
      <c r="O34" s="231">
        <v>0.39025361051006557</v>
      </c>
      <c r="P34" s="231">
        <v>3.7397216353942651</v>
      </c>
      <c r="Q34" s="231">
        <v>6.5076906434368116</v>
      </c>
      <c r="R34" s="231">
        <v>0.48242824887188468</v>
      </c>
      <c r="S34" s="231">
        <v>7.7538862364747994</v>
      </c>
      <c r="T34" s="231">
        <v>3.2762976741922092</v>
      </c>
      <c r="U34" s="231">
        <v>6.7131217290742446</v>
      </c>
      <c r="V34" s="231">
        <v>5.6915515220045192</v>
      </c>
      <c r="W34" s="231">
        <v>3.40043611986321</v>
      </c>
      <c r="DA34" s="73" t="s">
        <v>1010</v>
      </c>
    </row>
    <row r="35" spans="1:105" ht="12" customHeight="1" x14ac:dyDescent="0.25">
      <c r="A35" s="46" t="s">
        <v>79</v>
      </c>
      <c r="B35" s="231">
        <v>104.563747692196</v>
      </c>
      <c r="C35" s="231">
        <v>114.290722571118</v>
      </c>
      <c r="D35" s="231">
        <v>108.2999034830806</v>
      </c>
      <c r="E35" s="231">
        <v>113.5148218451842</v>
      </c>
      <c r="F35" s="231">
        <v>120.87726559391039</v>
      </c>
      <c r="G35" s="231">
        <v>124.93254970713041</v>
      </c>
      <c r="H35" s="231">
        <v>121.2980550258483</v>
      </c>
      <c r="I35" s="231">
        <v>121.0388065461856</v>
      </c>
      <c r="J35" s="231">
        <v>154.92438344529339</v>
      </c>
      <c r="K35" s="231">
        <v>73.029047220276595</v>
      </c>
      <c r="L35" s="231">
        <v>108.6771808978594</v>
      </c>
      <c r="M35" s="231">
        <v>226.82873069209671</v>
      </c>
      <c r="N35" s="231">
        <v>169.1933036361271</v>
      </c>
      <c r="O35" s="231">
        <v>159.7065734998007</v>
      </c>
      <c r="P35" s="231">
        <v>197.49388941619279</v>
      </c>
      <c r="Q35" s="231">
        <v>186.19515909476371</v>
      </c>
      <c r="R35" s="231">
        <v>161.0228347872565</v>
      </c>
      <c r="S35" s="231">
        <v>87.773160278751291</v>
      </c>
      <c r="T35" s="231">
        <v>10.42852940482936</v>
      </c>
      <c r="U35" s="231">
        <v>16.647792456863829</v>
      </c>
      <c r="V35" s="231">
        <v>17.3711730328831</v>
      </c>
      <c r="W35" s="231">
        <v>13.71182561735208</v>
      </c>
      <c r="DA35" s="73" t="s">
        <v>1011</v>
      </c>
    </row>
    <row r="36" spans="1:105" ht="12" customHeight="1" x14ac:dyDescent="0.25">
      <c r="A36" s="57" t="s">
        <v>1012</v>
      </c>
      <c r="B36" s="263">
        <v>172.4011381778443</v>
      </c>
      <c r="C36" s="263">
        <v>156.63431703468859</v>
      </c>
      <c r="D36" s="263">
        <v>130.6506197626716</v>
      </c>
      <c r="E36" s="263">
        <v>119.507781407498</v>
      </c>
      <c r="F36" s="263">
        <v>131.26004592416851</v>
      </c>
      <c r="G36" s="263">
        <v>127.0063377155591</v>
      </c>
      <c r="H36" s="263">
        <v>120.3683336324108</v>
      </c>
      <c r="I36" s="263">
        <v>118.8985831651879</v>
      </c>
      <c r="J36" s="263">
        <v>117.23699749916111</v>
      </c>
      <c r="K36" s="263">
        <v>33.368067999235443</v>
      </c>
      <c r="L36" s="263">
        <v>52.496015623769317</v>
      </c>
      <c r="M36" s="263">
        <v>119.95699613668771</v>
      </c>
      <c r="N36" s="263">
        <v>84.854438845847341</v>
      </c>
      <c r="O36" s="263">
        <v>86.008005176249327</v>
      </c>
      <c r="P36" s="263">
        <v>107.01279727368809</v>
      </c>
      <c r="Q36" s="263">
        <v>132.98522690882041</v>
      </c>
      <c r="R36" s="263">
        <v>131.7899567961355</v>
      </c>
      <c r="S36" s="263">
        <v>130.8848518702558</v>
      </c>
      <c r="T36" s="263">
        <v>108.10179790362351</v>
      </c>
      <c r="U36" s="263">
        <v>103.29318567325041</v>
      </c>
      <c r="V36" s="263">
        <v>98.606073190444761</v>
      </c>
      <c r="W36" s="263">
        <v>84.702864319131763</v>
      </c>
      <c r="DA36" s="70" t="s">
        <v>1013</v>
      </c>
    </row>
    <row r="37" spans="1:105" ht="12" customHeight="1" x14ac:dyDescent="0.25">
      <c r="A37" s="60" t="s">
        <v>1014</v>
      </c>
      <c r="B37" s="264">
        <v>172.27002174213561</v>
      </c>
      <c r="C37" s="264">
        <v>156.49215048875189</v>
      </c>
      <c r="D37" s="264">
        <v>130.5088165154462</v>
      </c>
      <c r="E37" s="264">
        <v>119.3244737777335</v>
      </c>
      <c r="F37" s="264">
        <v>131.06586211767871</v>
      </c>
      <c r="G37" s="264">
        <v>126.7952307732299</v>
      </c>
      <c r="H37" s="264">
        <v>120.1021576276636</v>
      </c>
      <c r="I37" s="264">
        <v>118.60663379239379</v>
      </c>
      <c r="J37" s="264">
        <v>116.9680322690825</v>
      </c>
      <c r="K37" s="264">
        <v>33.205888962814782</v>
      </c>
      <c r="L37" s="264">
        <v>52.445808290912879</v>
      </c>
      <c r="M37" s="264">
        <v>119.880027861277</v>
      </c>
      <c r="N37" s="264">
        <v>84.728446198561855</v>
      </c>
      <c r="O37" s="264">
        <v>85.799057079219935</v>
      </c>
      <c r="P37" s="264">
        <v>106.8054503040363</v>
      </c>
      <c r="Q37" s="264">
        <v>132.7514174447864</v>
      </c>
      <c r="R37" s="264">
        <v>131.53462401297679</v>
      </c>
      <c r="S37" s="264">
        <v>130.63996169479989</v>
      </c>
      <c r="T37" s="264">
        <v>107.9202737906142</v>
      </c>
      <c r="U37" s="264">
        <v>103.0077453290903</v>
      </c>
      <c r="V37" s="264">
        <v>98.331154744744936</v>
      </c>
      <c r="W37" s="264">
        <v>84.528391783754813</v>
      </c>
      <c r="DA37" s="72" t="s">
        <v>1015</v>
      </c>
    </row>
    <row r="38" spans="1:105" ht="12" customHeight="1" x14ac:dyDescent="0.25">
      <c r="A38" s="59" t="s">
        <v>30</v>
      </c>
      <c r="B38" s="232">
        <v>30.206597205903812</v>
      </c>
      <c r="C38" s="232">
        <v>34.267812324161099</v>
      </c>
      <c r="D38" s="232">
        <v>21.974370072612849</v>
      </c>
      <c r="E38" s="232">
        <v>27.25500420205222</v>
      </c>
      <c r="F38" s="232">
        <v>32.008414710166562</v>
      </c>
      <c r="G38" s="232">
        <v>22.803761526315441</v>
      </c>
      <c r="H38" s="232">
        <v>23.281108695954341</v>
      </c>
      <c r="I38" s="232">
        <v>20.91049470889012</v>
      </c>
      <c r="J38" s="232">
        <v>25.950988208748232</v>
      </c>
      <c r="K38" s="232">
        <v>9.2805617343677458</v>
      </c>
      <c r="L38" s="232">
        <v>16.607420853344522</v>
      </c>
      <c r="M38" s="232">
        <v>33.560489173676203</v>
      </c>
      <c r="N38" s="232">
        <v>27.375573991980229</v>
      </c>
      <c r="O38" s="232">
        <v>27.16186751018126</v>
      </c>
      <c r="P38" s="232">
        <v>36.932932538817347</v>
      </c>
      <c r="Q38" s="232">
        <v>37.270067392593873</v>
      </c>
      <c r="R38" s="232">
        <v>35.938244730427762</v>
      </c>
      <c r="S38" s="232">
        <v>45.871194007043947</v>
      </c>
      <c r="T38" s="232">
        <v>47.17233146753064</v>
      </c>
      <c r="U38" s="232">
        <v>46.31693178657153</v>
      </c>
      <c r="V38" s="232">
        <v>43.668780326054303</v>
      </c>
      <c r="W38" s="232">
        <v>42.270837882042812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0.13501511768904581</v>
      </c>
      <c r="T39" s="297">
        <v>0.1179830037489438</v>
      </c>
      <c r="U39" s="297">
        <v>0.15328113025220691</v>
      </c>
      <c r="V39" s="297">
        <v>6.5531325647571123E-2</v>
      </c>
      <c r="W39" s="297">
        <v>6.2836336490812703E-2</v>
      </c>
      <c r="DA39" s="122" t="s">
        <v>1017</v>
      </c>
    </row>
    <row r="40" spans="1:105" ht="12" customHeight="1" x14ac:dyDescent="0.25">
      <c r="A40" s="59" t="s">
        <v>160</v>
      </c>
      <c r="B40" s="297">
        <v>0.89816760358735814</v>
      </c>
      <c r="C40" s="297">
        <v>0.88799632743133938</v>
      </c>
      <c r="D40" s="297">
        <v>0.46215074513247828</v>
      </c>
      <c r="E40" s="297">
        <v>0.58766350258546296</v>
      </c>
      <c r="F40" s="297">
        <v>1.511729704746047</v>
      </c>
      <c r="G40" s="297">
        <v>0.83074142336957268</v>
      </c>
      <c r="H40" s="297">
        <v>0.26723665275493758</v>
      </c>
      <c r="I40" s="297">
        <v>0.54677666898155108</v>
      </c>
      <c r="J40" s="297">
        <v>1.4508044357192731</v>
      </c>
      <c r="K40" s="297">
        <v>0.1624696621577516</v>
      </c>
      <c r="L40" s="297">
        <v>0.19395575159503239</v>
      </c>
      <c r="M40" s="297">
        <v>0.33314932280229348</v>
      </c>
      <c r="N40" s="297">
        <v>0.53933908123921848</v>
      </c>
      <c r="O40" s="297">
        <v>0.28201073831190399</v>
      </c>
      <c r="P40" s="297">
        <v>0.33146738442433887</v>
      </c>
      <c r="Q40" s="297">
        <v>0.65714768633779819</v>
      </c>
      <c r="R40" s="297">
        <v>0.32369084326765829</v>
      </c>
      <c r="S40" s="297">
        <v>0.60493764912495585</v>
      </c>
      <c r="T40" s="297">
        <v>0.56783284662960887</v>
      </c>
      <c r="U40" s="297">
        <v>0.566792183502</v>
      </c>
      <c r="V40" s="297">
        <v>0.45446271097693047</v>
      </c>
      <c r="W40" s="297">
        <v>0.35194766505071812</v>
      </c>
      <c r="DA40" s="122" t="s">
        <v>1018</v>
      </c>
    </row>
    <row r="41" spans="1:105" ht="12" customHeight="1" x14ac:dyDescent="0.25">
      <c r="A41" s="59" t="s">
        <v>70</v>
      </c>
      <c r="B41" s="297">
        <v>30.48476734060203</v>
      </c>
      <c r="C41" s="297">
        <v>30.339184573390281</v>
      </c>
      <c r="D41" s="297">
        <v>37.606292553537727</v>
      </c>
      <c r="E41" s="297">
        <v>5.5383811408857051</v>
      </c>
      <c r="F41" s="297">
        <v>4.0991264072756124</v>
      </c>
      <c r="G41" s="297">
        <v>3.4298592092946301</v>
      </c>
      <c r="H41" s="297">
        <v>2.5077073956551441</v>
      </c>
      <c r="I41" s="297">
        <v>1.419557556915449</v>
      </c>
      <c r="J41" s="297">
        <v>0.90646135802143868</v>
      </c>
      <c r="K41" s="297">
        <v>0.68598100333330025</v>
      </c>
      <c r="L41" s="297">
        <v>0.82469758200441734</v>
      </c>
      <c r="M41" s="297">
        <v>0.70686283102444702</v>
      </c>
      <c r="N41" s="297">
        <v>0.56973264246573641</v>
      </c>
      <c r="O41" s="297">
        <v>0.88972383138909839</v>
      </c>
      <c r="P41" s="297">
        <v>0.69963917395817898</v>
      </c>
      <c r="Q41" s="297">
        <v>0.34064687874983068</v>
      </c>
      <c r="R41" s="297">
        <v>0.66904336895967065</v>
      </c>
      <c r="S41" s="297">
        <v>0.5477211049384979</v>
      </c>
      <c r="T41" s="297">
        <v>0.33101121104783149</v>
      </c>
      <c r="U41" s="297">
        <v>0.38563010235638928</v>
      </c>
      <c r="V41" s="297">
        <v>0.42709329193786583</v>
      </c>
      <c r="W41" s="297">
        <v>1.431068342061931</v>
      </c>
      <c r="DA41" s="122" t="s">
        <v>1019</v>
      </c>
    </row>
    <row r="42" spans="1:105" ht="12" customHeight="1" x14ac:dyDescent="0.25">
      <c r="A42" s="59" t="s">
        <v>162</v>
      </c>
      <c r="B42" s="297">
        <v>110.68048959204231</v>
      </c>
      <c r="C42" s="297">
        <v>90.997157263769139</v>
      </c>
      <c r="D42" s="297">
        <v>70.466003144163125</v>
      </c>
      <c r="E42" s="297">
        <v>85.943424932210092</v>
      </c>
      <c r="F42" s="297">
        <v>93.446591295490478</v>
      </c>
      <c r="G42" s="297">
        <v>99.730868614250284</v>
      </c>
      <c r="H42" s="297">
        <v>94.046104883299165</v>
      </c>
      <c r="I42" s="297">
        <v>95.729804857606723</v>
      </c>
      <c r="J42" s="297">
        <v>88.659778266593534</v>
      </c>
      <c r="K42" s="297">
        <v>23.076876562955981</v>
      </c>
      <c r="L42" s="297">
        <v>34.819734103968912</v>
      </c>
      <c r="M42" s="297">
        <v>85.279526533774032</v>
      </c>
      <c r="N42" s="297">
        <v>56.243800482876672</v>
      </c>
      <c r="O42" s="297">
        <v>57.465454999337673</v>
      </c>
      <c r="P42" s="297">
        <v>68.841411206836469</v>
      </c>
      <c r="Q42" s="297">
        <v>94.48355548710488</v>
      </c>
      <c r="R42" s="297">
        <v>94.603645070321704</v>
      </c>
      <c r="S42" s="297">
        <v>83.481093816003465</v>
      </c>
      <c r="T42" s="297">
        <v>59.731115261657138</v>
      </c>
      <c r="U42" s="297">
        <v>55.585110126408182</v>
      </c>
      <c r="V42" s="297">
        <v>53.715287090128278</v>
      </c>
      <c r="W42" s="297">
        <v>40.411701558108547</v>
      </c>
      <c r="DA42" s="122" t="s">
        <v>1020</v>
      </c>
    </row>
    <row r="43" spans="1:105" ht="12" customHeight="1" x14ac:dyDescent="0.25">
      <c r="A43" s="60" t="s">
        <v>1021</v>
      </c>
      <c r="B43" s="264">
        <v>0.13111643570876341</v>
      </c>
      <c r="C43" s="264">
        <v>0.14216654593670011</v>
      </c>
      <c r="D43" s="264">
        <v>0.141803247225394</v>
      </c>
      <c r="E43" s="264">
        <v>0.1833076297645572</v>
      </c>
      <c r="F43" s="264">
        <v>0.19418380648984179</v>
      </c>
      <c r="G43" s="264">
        <v>0.21110694232914021</v>
      </c>
      <c r="H43" s="264">
        <v>0.2661760047471825</v>
      </c>
      <c r="I43" s="264">
        <v>0.29194937279409422</v>
      </c>
      <c r="J43" s="264">
        <v>0.26896523007868439</v>
      </c>
      <c r="K43" s="264">
        <v>0.1621790364206501</v>
      </c>
      <c r="L43" s="264">
        <v>5.0207332856445207E-2</v>
      </c>
      <c r="M43" s="264">
        <v>7.6968275410709386E-2</v>
      </c>
      <c r="N43" s="264">
        <v>0.12599264728548501</v>
      </c>
      <c r="O43" s="264">
        <v>0.20894809702939071</v>
      </c>
      <c r="P43" s="264">
        <v>0.20734696965176599</v>
      </c>
      <c r="Q43" s="264">
        <v>0.2338094640339719</v>
      </c>
      <c r="R43" s="264">
        <v>0.25533278315867353</v>
      </c>
      <c r="S43" s="264">
        <v>0.2448901754559055</v>
      </c>
      <c r="T43" s="264">
        <v>0.1815241130093195</v>
      </c>
      <c r="U43" s="264">
        <v>0.28544034416009129</v>
      </c>
      <c r="V43" s="264">
        <v>0.27491844569982932</v>
      </c>
      <c r="W43" s="264">
        <v>0.17447253537695159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27.455761454043436</v>
      </c>
      <c r="C44" s="263">
        <f t="shared" si="1"/>
        <v>24.898001247852818</v>
      </c>
      <c r="D44" s="263">
        <f t="shared" si="1"/>
        <v>20.529555458943591</v>
      </c>
      <c r="E44" s="263">
        <f t="shared" si="1"/>
        <v>20.837481641482999</v>
      </c>
      <c r="F44" s="263">
        <f t="shared" si="1"/>
        <v>22.50087834037129</v>
      </c>
      <c r="G44" s="263">
        <f t="shared" si="1"/>
        <v>21.654332804682323</v>
      </c>
      <c r="H44" s="263">
        <f t="shared" si="1"/>
        <v>20.387222323756092</v>
      </c>
      <c r="I44" s="263">
        <f t="shared" si="1"/>
        <v>20.443835293438795</v>
      </c>
      <c r="J44" s="263">
        <f t="shared" si="1"/>
        <v>19.956628857590523</v>
      </c>
      <c r="K44" s="263">
        <f t="shared" si="1"/>
        <v>5.7339244535238816</v>
      </c>
      <c r="L44" s="263">
        <f t="shared" si="1"/>
        <v>8.8832075058870448</v>
      </c>
      <c r="M44" s="263">
        <f t="shared" si="1"/>
        <v>20.425213755703997</v>
      </c>
      <c r="N44" s="263">
        <f t="shared" si="1"/>
        <v>14.197852768412503</v>
      </c>
      <c r="O44" s="263">
        <f t="shared" si="1"/>
        <v>14.247371001532105</v>
      </c>
      <c r="P44" s="263">
        <f t="shared" si="1"/>
        <v>17.711651482860901</v>
      </c>
      <c r="Q44" s="263">
        <f t="shared" si="1"/>
        <v>21.640664291445503</v>
      </c>
      <c r="R44" s="263">
        <f t="shared" si="1"/>
        <v>21.269004551372721</v>
      </c>
      <c r="S44" s="263">
        <f t="shared" si="1"/>
        <v>20.932952288755253</v>
      </c>
      <c r="T44" s="263">
        <f t="shared" si="1"/>
        <v>16.848827933032812</v>
      </c>
      <c r="U44" s="263">
        <f t="shared" si="1"/>
        <v>16.203974585442811</v>
      </c>
      <c r="V44" s="263">
        <f t="shared" si="1"/>
        <v>15.338446955002393</v>
      </c>
      <c r="W44" s="263">
        <f t="shared" si="1"/>
        <v>13.024355613074162</v>
      </c>
      <c r="DA44" s="70"/>
    </row>
    <row r="45" spans="1:105" ht="12" customHeight="1" x14ac:dyDescent="0.25">
      <c r="A45" s="60" t="s">
        <v>1024</v>
      </c>
      <c r="B45" s="264">
        <v>18.545685548120979</v>
      </c>
      <c r="C45" s="264">
        <v>16.302396705989551</v>
      </c>
      <c r="D45" s="264">
        <v>13.240083120124069</v>
      </c>
      <c r="E45" s="264">
        <v>12.35994418625372</v>
      </c>
      <c r="F45" s="264">
        <v>13.62414614914359</v>
      </c>
      <c r="G45" s="264">
        <v>13.445494928295281</v>
      </c>
      <c r="H45" s="264">
        <v>12.5547441929827</v>
      </c>
      <c r="I45" s="264">
        <v>12.37024853705141</v>
      </c>
      <c r="J45" s="264">
        <v>12.0822885511124</v>
      </c>
      <c r="K45" s="264">
        <v>3.1078105303927179</v>
      </c>
      <c r="L45" s="264">
        <v>5.3964718665695077</v>
      </c>
      <c r="M45" s="264">
        <v>12.88058019693163</v>
      </c>
      <c r="N45" s="264">
        <v>8.6298366592690137</v>
      </c>
      <c r="O45" s="264">
        <v>8.5889920952087948</v>
      </c>
      <c r="P45" s="264">
        <v>10.70848309871192</v>
      </c>
      <c r="Q45" s="264">
        <v>13.83193428735099</v>
      </c>
      <c r="R45" s="264">
        <v>13.703654219447129</v>
      </c>
      <c r="S45" s="264">
        <v>13.295002928442001</v>
      </c>
      <c r="T45" s="264">
        <v>10.73828677325946</v>
      </c>
      <c r="U45" s="264">
        <v>9.7679988870379919</v>
      </c>
      <c r="V45" s="264">
        <v>9.3943404664352741</v>
      </c>
      <c r="W45" s="264">
        <v>8.0164514665356243</v>
      </c>
      <c r="DA45" s="72" t="s">
        <v>1025</v>
      </c>
    </row>
    <row r="46" spans="1:105" ht="12" customHeight="1" x14ac:dyDescent="0.25">
      <c r="A46" s="60" t="s">
        <v>1026</v>
      </c>
      <c r="B46" s="264">
        <v>8.6903764633370528</v>
      </c>
      <c r="C46" s="264">
        <v>8.340909175560526</v>
      </c>
      <c r="D46" s="264">
        <v>7.0230336739038108</v>
      </c>
      <c r="E46" s="264">
        <v>8.2139137894757308</v>
      </c>
      <c r="F46" s="264">
        <v>8.5936198248227118</v>
      </c>
      <c r="G46" s="264">
        <v>7.9242281700990924</v>
      </c>
      <c r="H46" s="264">
        <v>7.4771447914439459</v>
      </c>
      <c r="I46" s="264">
        <v>7.6963284608052396</v>
      </c>
      <c r="J46" s="264">
        <v>7.5078025614529391</v>
      </c>
      <c r="K46" s="264">
        <v>2.4077040721177392</v>
      </c>
      <c r="L46" s="264">
        <v>3.4089227363107879</v>
      </c>
      <c r="M46" s="264">
        <v>7.4283810320120871</v>
      </c>
      <c r="N46" s="264">
        <v>5.3746977421398823</v>
      </c>
      <c r="O46" s="264">
        <v>5.3460776196259303</v>
      </c>
      <c r="P46" s="264">
        <v>6.6806341011991597</v>
      </c>
      <c r="Q46" s="264">
        <v>7.4664442882780691</v>
      </c>
      <c r="R46" s="264">
        <v>7.1954922605273257</v>
      </c>
      <c r="S46" s="264">
        <v>7.2479430186367821</v>
      </c>
      <c r="T46" s="264">
        <v>5.7842023708160806</v>
      </c>
      <c r="U46" s="264">
        <v>5.9343699702285484</v>
      </c>
      <c r="V46" s="264">
        <v>5.4632978362603843</v>
      </c>
      <c r="W46" s="264">
        <v>4.6618037453758667</v>
      </c>
      <c r="DA46" s="72" t="s">
        <v>1027</v>
      </c>
    </row>
    <row r="47" spans="1:105" ht="12" customHeight="1" x14ac:dyDescent="0.25">
      <c r="A47" s="64" t="s">
        <v>30</v>
      </c>
      <c r="B47" s="231">
        <v>0.74412909927877036</v>
      </c>
      <c r="C47" s="231">
        <v>0.72023673848935854</v>
      </c>
      <c r="D47" s="231">
        <v>0.4503360329886324</v>
      </c>
      <c r="E47" s="231">
        <v>0.30201608096485838</v>
      </c>
      <c r="F47" s="231">
        <v>0.39782526871721069</v>
      </c>
      <c r="G47" s="231">
        <v>0.31939579887490249</v>
      </c>
      <c r="H47" s="231">
        <v>0.33025139977433737</v>
      </c>
      <c r="I47" s="231">
        <v>0.26859609234463983</v>
      </c>
      <c r="J47" s="231">
        <v>0.34182667062839001</v>
      </c>
      <c r="K47" s="231">
        <v>9.2419641643379305E-2</v>
      </c>
      <c r="L47" s="231">
        <v>0.21110663761447371</v>
      </c>
      <c r="M47" s="231">
        <v>0.47962636432728228</v>
      </c>
      <c r="N47" s="231">
        <v>0.37106369076824369</v>
      </c>
      <c r="O47" s="231">
        <v>0.38671879452288499</v>
      </c>
      <c r="P47" s="231">
        <v>0.5207383592580509</v>
      </c>
      <c r="Q47" s="231">
        <v>0.69030644200647262</v>
      </c>
      <c r="R47" s="231">
        <v>0.71946482989413374</v>
      </c>
      <c r="S47" s="231">
        <v>0.87980334597947718</v>
      </c>
      <c r="T47" s="231">
        <v>0.98998877638426641</v>
      </c>
      <c r="U47" s="231">
        <v>0.80726999099725905</v>
      </c>
      <c r="V47" s="231">
        <v>0.84039058977492043</v>
      </c>
      <c r="W47" s="231">
        <v>0.81360873101760911</v>
      </c>
      <c r="DA47" s="73" t="s">
        <v>1028</v>
      </c>
    </row>
    <row r="48" spans="1:105" ht="12" customHeight="1" x14ac:dyDescent="0.25">
      <c r="A48" s="64" t="s">
        <v>32</v>
      </c>
      <c r="B48" s="231">
        <v>1.165953717079601</v>
      </c>
      <c r="C48" s="231">
        <v>1.1043741438552079</v>
      </c>
      <c r="D48" s="231">
        <v>0.85810700818533081</v>
      </c>
      <c r="E48" s="231">
        <v>1.3196702860664451</v>
      </c>
      <c r="F48" s="231">
        <v>1.4127814108834571</v>
      </c>
      <c r="G48" s="231">
        <v>1.335249327614628</v>
      </c>
      <c r="H48" s="231">
        <v>1.3760608438623769</v>
      </c>
      <c r="I48" s="231">
        <v>1.8301972299455589</v>
      </c>
      <c r="J48" s="231">
        <v>1.7075884051823429</v>
      </c>
      <c r="K48" s="231">
        <v>0.25293596930251788</v>
      </c>
      <c r="L48" s="231">
        <v>2.7599382802057121E-2</v>
      </c>
      <c r="M48" s="231">
        <v>4.9596527873642472E-2</v>
      </c>
      <c r="N48" s="231">
        <v>0</v>
      </c>
      <c r="O48" s="231">
        <v>0.1259821524761483</v>
      </c>
      <c r="P48" s="231">
        <v>0.14877862380245119</v>
      </c>
      <c r="Q48" s="231">
        <v>0.19477388648007399</v>
      </c>
      <c r="R48" s="231">
        <v>0.52853536581365212</v>
      </c>
      <c r="S48" s="231">
        <v>0.61730373837651531</v>
      </c>
      <c r="T48" s="231">
        <v>0.36716316861102222</v>
      </c>
      <c r="U48" s="231">
        <v>0.52666048661130005</v>
      </c>
      <c r="V48" s="231">
        <v>0.73640411655772153</v>
      </c>
      <c r="W48" s="231">
        <v>0.58898403455350934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2.5895718407154301E-3</v>
      </c>
      <c r="T49" s="231">
        <v>2.4760669206259928E-3</v>
      </c>
      <c r="U49" s="231">
        <v>2.671577150423939E-3</v>
      </c>
      <c r="V49" s="231">
        <v>1.2611277209598839E-3</v>
      </c>
      <c r="W49" s="231">
        <v>1.2094435444300439E-3</v>
      </c>
      <c r="DA49" s="73" t="s">
        <v>1030</v>
      </c>
    </row>
    <row r="50" spans="1:105" ht="12" customHeight="1" x14ac:dyDescent="0.25">
      <c r="A50" s="64" t="s">
        <v>160</v>
      </c>
      <c r="B50" s="231">
        <v>2.212604899860102E-2</v>
      </c>
      <c r="C50" s="231">
        <v>1.8663799504024321E-2</v>
      </c>
      <c r="D50" s="231">
        <v>9.4711763075788664E-3</v>
      </c>
      <c r="E50" s="231">
        <v>6.5119721377103826E-3</v>
      </c>
      <c r="F50" s="231">
        <v>1.878894289092569E-2</v>
      </c>
      <c r="G50" s="231">
        <v>1.163559442898939E-2</v>
      </c>
      <c r="H50" s="231">
        <v>3.790853768861238E-3</v>
      </c>
      <c r="I50" s="231">
        <v>7.0233669130374378E-3</v>
      </c>
      <c r="J50" s="231">
        <v>1.911001022410547E-2</v>
      </c>
      <c r="K50" s="231">
        <v>1.6179395584359261E-3</v>
      </c>
      <c r="L50" s="231">
        <v>2.465484973662814E-3</v>
      </c>
      <c r="M50" s="231">
        <v>4.7611701261819602E-3</v>
      </c>
      <c r="N50" s="231">
        <v>7.310500598774897E-3</v>
      </c>
      <c r="O50" s="231">
        <v>4.01514559783524E-3</v>
      </c>
      <c r="P50" s="231">
        <v>4.6735466167294763E-3</v>
      </c>
      <c r="Q50" s="231">
        <v>1.2171517600174099E-2</v>
      </c>
      <c r="R50" s="231">
        <v>6.4801210865114674E-3</v>
      </c>
      <c r="S50" s="231">
        <v>1.160262293864352E-2</v>
      </c>
      <c r="T50" s="231">
        <v>1.1916903988783671E-2</v>
      </c>
      <c r="U50" s="231">
        <v>9.8787701003466132E-3</v>
      </c>
      <c r="V50" s="231">
        <v>8.7459778555056562E-3</v>
      </c>
      <c r="W50" s="231">
        <v>6.774119168055797E-3</v>
      </c>
      <c r="DA50" s="73" t="s">
        <v>1031</v>
      </c>
    </row>
    <row r="51" spans="1:105" ht="12" customHeight="1" x14ac:dyDescent="0.25">
      <c r="A51" s="64" t="s">
        <v>70</v>
      </c>
      <c r="B51" s="231">
        <v>0.75098172456351342</v>
      </c>
      <c r="C51" s="231">
        <v>0.63766531516103231</v>
      </c>
      <c r="D51" s="231">
        <v>0.77069188095076258</v>
      </c>
      <c r="E51" s="231">
        <v>6.1371488136994432E-2</v>
      </c>
      <c r="F51" s="231">
        <v>5.094710497993761E-2</v>
      </c>
      <c r="G51" s="231">
        <v>4.8039557899994638E-2</v>
      </c>
      <c r="H51" s="231">
        <v>3.5572785147619891E-2</v>
      </c>
      <c r="I51" s="231">
        <v>1.823427030082117E-2</v>
      </c>
      <c r="J51" s="231">
        <v>1.1939917878013771E-2</v>
      </c>
      <c r="K51" s="231">
        <v>6.8312802949689671E-3</v>
      </c>
      <c r="L51" s="231">
        <v>1.048321320469686E-2</v>
      </c>
      <c r="M51" s="231">
        <v>1.0102059239001499E-2</v>
      </c>
      <c r="N51" s="231">
        <v>7.7224717599131557E-3</v>
      </c>
      <c r="O51" s="231">
        <v>1.266749892672525E-2</v>
      </c>
      <c r="P51" s="231">
        <v>9.864609454901049E-3</v>
      </c>
      <c r="Q51" s="231">
        <v>6.3093724079805067E-3</v>
      </c>
      <c r="R51" s="231">
        <v>1.339389770566121E-2</v>
      </c>
      <c r="S51" s="231">
        <v>1.050521729856147E-2</v>
      </c>
      <c r="T51" s="231">
        <v>6.9468133882734963E-3</v>
      </c>
      <c r="U51" s="231">
        <v>6.7212485207789711E-3</v>
      </c>
      <c r="V51" s="231">
        <v>8.2192628422559384E-3</v>
      </c>
      <c r="W51" s="231">
        <v>2.754451428272026E-2</v>
      </c>
      <c r="DA51" s="73" t="s">
        <v>1032</v>
      </c>
    </row>
    <row r="52" spans="1:105" ht="12" customHeight="1" x14ac:dyDescent="0.25">
      <c r="A52" s="64" t="s">
        <v>34</v>
      </c>
      <c r="B52" s="231">
        <v>0.649614194743936</v>
      </c>
      <c r="C52" s="231">
        <v>0.85611813796379022</v>
      </c>
      <c r="D52" s="231">
        <v>0.54906272410132395</v>
      </c>
      <c r="E52" s="231">
        <v>2.374622710749696</v>
      </c>
      <c r="F52" s="231">
        <v>2.109024491845918</v>
      </c>
      <c r="G52" s="231">
        <v>1.247134886735153</v>
      </c>
      <c r="H52" s="231">
        <v>0.91213902018120718</v>
      </c>
      <c r="I52" s="231">
        <v>1.024975727684825</v>
      </c>
      <c r="J52" s="231">
        <v>0.38989371086415031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1.7391300672516741</v>
      </c>
      <c r="T52" s="231">
        <v>2.8098679009609868</v>
      </c>
      <c r="U52" s="231">
        <v>3.0289058330484719</v>
      </c>
      <c r="V52" s="231">
        <v>2.258537552976478</v>
      </c>
      <c r="W52" s="231">
        <v>2.0184676788650791</v>
      </c>
      <c r="DA52" s="73" t="s">
        <v>1033</v>
      </c>
    </row>
    <row r="53" spans="1:105" ht="12" customHeight="1" x14ac:dyDescent="0.25">
      <c r="A53" s="64" t="s">
        <v>162</v>
      </c>
      <c r="B53" s="231">
        <v>2.726575670422176</v>
      </c>
      <c r="C53" s="231">
        <v>1.9125672552271631</v>
      </c>
      <c r="D53" s="231">
        <v>1.4441087599619951</v>
      </c>
      <c r="E53" s="231">
        <v>0.95234974796918792</v>
      </c>
      <c r="F53" s="231">
        <v>1.161426319593021</v>
      </c>
      <c r="G53" s="231">
        <v>1.396858163806769</v>
      </c>
      <c r="H53" s="231">
        <v>1.3340798407264389</v>
      </c>
      <c r="I53" s="231">
        <v>1.2296529500440909</v>
      </c>
      <c r="J53" s="231">
        <v>1.1678274669056541</v>
      </c>
      <c r="K53" s="231">
        <v>0.22980900545048619</v>
      </c>
      <c r="L53" s="231">
        <v>0.44261400094756798</v>
      </c>
      <c r="M53" s="231">
        <v>1.2187637984439319</v>
      </c>
      <c r="N53" s="231">
        <v>0.76235962015345837</v>
      </c>
      <c r="O53" s="231">
        <v>0.81816802455585902</v>
      </c>
      <c r="P53" s="231">
        <v>0.97063409419707947</v>
      </c>
      <c r="Q53" s="231">
        <v>1.749999706986985</v>
      </c>
      <c r="R53" s="231">
        <v>1.8939154073447659</v>
      </c>
      <c r="S53" s="231">
        <v>1.601156177754345</v>
      </c>
      <c r="T53" s="231">
        <v>1.253555460803494</v>
      </c>
      <c r="U53" s="231">
        <v>0.9688075099209571</v>
      </c>
      <c r="V53" s="231">
        <v>1.0337321413730649</v>
      </c>
      <c r="W53" s="231">
        <v>0.77782497036621523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1.9446037385407101E-2</v>
      </c>
      <c r="C55" s="231">
        <v>0.23679607056063701</v>
      </c>
      <c r="D55" s="231">
        <v>0.23639311520257039</v>
      </c>
      <c r="E55" s="231">
        <v>0.36226243146922033</v>
      </c>
      <c r="F55" s="231">
        <v>0.4238352263216783</v>
      </c>
      <c r="G55" s="231">
        <v>0.44564033118123753</v>
      </c>
      <c r="H55" s="231">
        <v>0.45574948913518132</v>
      </c>
      <c r="I55" s="231">
        <v>0.29462316998025478</v>
      </c>
      <c r="J55" s="231">
        <v>2.7563785426076972E-4</v>
      </c>
      <c r="K55" s="231">
        <v>1.406323989321999E-4</v>
      </c>
      <c r="L55" s="231">
        <v>3.6828321784490749E-4</v>
      </c>
      <c r="M55" s="231">
        <v>3.309053867298486E-4</v>
      </c>
      <c r="N55" s="231">
        <v>5.2483207808185503E-4</v>
      </c>
      <c r="O55" s="231">
        <v>9.7468465663420913E-3</v>
      </c>
      <c r="P55" s="231">
        <v>9.3402064707041779E-2</v>
      </c>
      <c r="Q55" s="231">
        <v>0.16253395354855429</v>
      </c>
      <c r="R55" s="231">
        <v>1.204897019370965E-2</v>
      </c>
      <c r="S55" s="231">
        <v>0.19365852718444559</v>
      </c>
      <c r="T55" s="231">
        <v>8.1827739387926229E-2</v>
      </c>
      <c r="U55" s="231">
        <v>0.16766473316914041</v>
      </c>
      <c r="V55" s="231">
        <v>0.14215032972251779</v>
      </c>
      <c r="W55" s="231">
        <v>8.4928180614742804E-2</v>
      </c>
      <c r="DA55" s="73" t="s">
        <v>1036</v>
      </c>
    </row>
    <row r="56" spans="1:105" ht="12" customHeight="1" x14ac:dyDescent="0.25">
      <c r="A56" s="64" t="s">
        <v>79</v>
      </c>
      <c r="B56" s="231">
        <v>2.611549970865048</v>
      </c>
      <c r="C56" s="231">
        <v>2.854487714799312</v>
      </c>
      <c r="D56" s="231">
        <v>2.7048629762056171</v>
      </c>
      <c r="E56" s="231">
        <v>2.835109071981619</v>
      </c>
      <c r="F56" s="231">
        <v>3.0189910595905638</v>
      </c>
      <c r="G56" s="231">
        <v>3.1202745095574169</v>
      </c>
      <c r="H56" s="231">
        <v>3.0295005588479231</v>
      </c>
      <c r="I56" s="231">
        <v>3.0230256535920121</v>
      </c>
      <c r="J56" s="231">
        <v>3.8693407419160222</v>
      </c>
      <c r="K56" s="231">
        <v>1.8239496034690179</v>
      </c>
      <c r="L56" s="231">
        <v>2.7142857335504851</v>
      </c>
      <c r="M56" s="231">
        <v>5.6652002066153173</v>
      </c>
      <c r="N56" s="231">
        <v>4.2257166267814101</v>
      </c>
      <c r="O56" s="231">
        <v>3.9887791569801352</v>
      </c>
      <c r="P56" s="231">
        <v>4.9325428031629057</v>
      </c>
      <c r="Q56" s="231">
        <v>4.6503494092478288</v>
      </c>
      <c r="R56" s="231">
        <v>4.0216536684888906</v>
      </c>
      <c r="S56" s="231">
        <v>2.1921937500124038</v>
      </c>
      <c r="T56" s="231">
        <v>0.26045954037070179</v>
      </c>
      <c r="U56" s="231">
        <v>0.41578982070986842</v>
      </c>
      <c r="V56" s="231">
        <v>0.43385673743695952</v>
      </c>
      <c r="W56" s="231">
        <v>0.34246207296350578</v>
      </c>
      <c r="DA56" s="73" t="s">
        <v>1037</v>
      </c>
    </row>
    <row r="57" spans="1:105" ht="12" customHeight="1" x14ac:dyDescent="0.25">
      <c r="A57" s="60" t="s">
        <v>1038</v>
      </c>
      <c r="B57" s="264">
        <v>0.21969944258540541</v>
      </c>
      <c r="C57" s="264">
        <v>0.25469536630274031</v>
      </c>
      <c r="D57" s="264">
        <v>0.26643866491571261</v>
      </c>
      <c r="E57" s="264">
        <v>0.26362366575354562</v>
      </c>
      <c r="F57" s="264">
        <v>0.28311236640498988</v>
      </c>
      <c r="G57" s="264">
        <v>0.28460970628794863</v>
      </c>
      <c r="H57" s="264">
        <v>0.35533333932944822</v>
      </c>
      <c r="I57" s="264">
        <v>0.37725829558214657</v>
      </c>
      <c r="J57" s="264">
        <v>0.36653774502518399</v>
      </c>
      <c r="K57" s="264">
        <v>0.21840985101342439</v>
      </c>
      <c r="L57" s="264">
        <v>7.7812903006750436E-2</v>
      </c>
      <c r="M57" s="264">
        <v>0.11625252676028069</v>
      </c>
      <c r="N57" s="264">
        <v>0.193318367003605</v>
      </c>
      <c r="O57" s="264">
        <v>0.31230128669738028</v>
      </c>
      <c r="P57" s="264">
        <v>0.32253428294981989</v>
      </c>
      <c r="Q57" s="264">
        <v>0.34228571581644562</v>
      </c>
      <c r="R57" s="264">
        <v>0.36985807139826699</v>
      </c>
      <c r="S57" s="264">
        <v>0.39000634167646642</v>
      </c>
      <c r="T57" s="264">
        <v>0.32633878895727031</v>
      </c>
      <c r="U57" s="264">
        <v>0.50160572817627003</v>
      </c>
      <c r="V57" s="264">
        <v>0.48080865230673492</v>
      </c>
      <c r="W57" s="264">
        <v>0.34610040116267121</v>
      </c>
      <c r="DA57" s="72" t="s">
        <v>1039</v>
      </c>
    </row>
    <row r="58" spans="1:105" ht="12" customHeight="1" x14ac:dyDescent="0.25">
      <c r="A58" s="132" t="s">
        <v>1040</v>
      </c>
      <c r="B58" s="318">
        <v>32.562129741566622</v>
      </c>
      <c r="C58" s="318">
        <v>30.587082266905181</v>
      </c>
      <c r="D58" s="318">
        <v>27.50115340851892</v>
      </c>
      <c r="E58" s="318">
        <v>27.5287211153512</v>
      </c>
      <c r="F58" s="318">
        <v>29.313694883213131</v>
      </c>
      <c r="G58" s="318">
        <v>27.68789386990532</v>
      </c>
      <c r="H58" s="318">
        <v>26.40216638994897</v>
      </c>
      <c r="I58" s="318">
        <v>26.81334547682517</v>
      </c>
      <c r="J58" s="318">
        <v>26.19251842926997</v>
      </c>
      <c r="K58" s="318">
        <v>22.608245124675161</v>
      </c>
      <c r="L58" s="318">
        <v>25.053799904099929</v>
      </c>
      <c r="M58" s="318">
        <v>25.35247359484023</v>
      </c>
      <c r="N58" s="318">
        <v>24.59498711851062</v>
      </c>
      <c r="O58" s="318">
        <v>18.883072374960321</v>
      </c>
      <c r="P58" s="318">
        <v>23.358247504276889</v>
      </c>
      <c r="Q58" s="318">
        <v>27.27289374728203</v>
      </c>
      <c r="R58" s="318">
        <v>26.703965032234208</v>
      </c>
      <c r="S58" s="318">
        <v>26.680483179090778</v>
      </c>
      <c r="T58" s="318">
        <v>21.518908752830999</v>
      </c>
      <c r="U58" s="318">
        <v>21.739303880157031</v>
      </c>
      <c r="V58" s="318">
        <v>20.364592549856919</v>
      </c>
      <c r="W58" s="318">
        <v>17.23399425266873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676.22825154744487</v>
      </c>
      <c r="C61" s="225">
        <v>727.77922075258971</v>
      </c>
      <c r="D61" s="225">
        <v>570.93979056395835</v>
      </c>
      <c r="E61" s="225">
        <v>617.58676106798237</v>
      </c>
      <c r="F61" s="225">
        <v>585.70904814378525</v>
      </c>
      <c r="G61" s="225">
        <v>615.02330769381854</v>
      </c>
      <c r="H61" s="225">
        <v>591.66657230249518</v>
      </c>
      <c r="I61" s="225">
        <v>626.39286130022242</v>
      </c>
      <c r="J61" s="225">
        <v>533.18419010154639</v>
      </c>
      <c r="K61" s="225">
        <v>467.23972072609581</v>
      </c>
      <c r="L61" s="225">
        <v>433.16723480580231</v>
      </c>
      <c r="M61" s="225">
        <v>325.52692629813828</v>
      </c>
      <c r="N61" s="225">
        <v>387.64930124860712</v>
      </c>
      <c r="O61" s="225">
        <v>350.97678755196978</v>
      </c>
      <c r="P61" s="225">
        <v>295.11078317126072</v>
      </c>
      <c r="Q61" s="225">
        <v>277.04113145526458</v>
      </c>
      <c r="R61" s="225">
        <v>251.2174414971696</v>
      </c>
      <c r="S61" s="225">
        <v>316.34483149783642</v>
      </c>
      <c r="T61" s="225">
        <v>346.14866166819797</v>
      </c>
      <c r="U61" s="225">
        <v>284.96706083181351</v>
      </c>
      <c r="V61" s="225">
        <v>275.77042090495308</v>
      </c>
      <c r="W61" s="225">
        <v>451.05186087628721</v>
      </c>
      <c r="DA61" s="89" t="s">
        <v>1042</v>
      </c>
    </row>
    <row r="62" spans="1:105" ht="12" customHeight="1" x14ac:dyDescent="0.25">
      <c r="A62" s="55" t="s">
        <v>92</v>
      </c>
      <c r="B62" s="261">
        <v>1.9367282225127671</v>
      </c>
      <c r="C62" s="261">
        <v>2.092576079960843</v>
      </c>
      <c r="D62" s="261">
        <v>1.712468267733896</v>
      </c>
      <c r="E62" s="261">
        <v>1.656578312768044</v>
      </c>
      <c r="F62" s="261">
        <v>1.617939198940423</v>
      </c>
      <c r="G62" s="261">
        <v>1.845241192547566</v>
      </c>
      <c r="H62" s="261">
        <v>1.949311103399751</v>
      </c>
      <c r="I62" s="261">
        <v>2.057482897692116</v>
      </c>
      <c r="J62" s="261">
        <v>1.72697023975473</v>
      </c>
      <c r="K62" s="261">
        <v>1.6632818825504621</v>
      </c>
      <c r="L62" s="261">
        <v>1.000648978758458</v>
      </c>
      <c r="M62" s="261">
        <v>0.71020970854328025</v>
      </c>
      <c r="N62" s="261">
        <v>1.082258694339495</v>
      </c>
      <c r="O62" s="261">
        <v>1.1838127918291941</v>
      </c>
      <c r="P62" s="261">
        <v>0.91837738661784452</v>
      </c>
      <c r="Q62" s="261">
        <v>0.91693469097955183</v>
      </c>
      <c r="R62" s="261">
        <v>0.87761140268086713</v>
      </c>
      <c r="S62" s="261">
        <v>1.0871044530671781</v>
      </c>
      <c r="T62" s="261">
        <v>1.1880678903725139</v>
      </c>
      <c r="U62" s="261">
        <v>1.0713385272059619</v>
      </c>
      <c r="V62" s="261">
        <v>1.0744625576912621</v>
      </c>
      <c r="W62" s="261">
        <v>1.626502388571619</v>
      </c>
      <c r="DA62" s="67" t="s">
        <v>1043</v>
      </c>
    </row>
    <row r="63" spans="1:105" ht="12" customHeight="1" x14ac:dyDescent="0.25">
      <c r="A63" s="202" t="s">
        <v>93</v>
      </c>
      <c r="B63" s="226">
        <v>15.370012196109061</v>
      </c>
      <c r="C63" s="226">
        <v>16.60683181895039</v>
      </c>
      <c r="D63" s="226">
        <v>13.590269328739669</v>
      </c>
      <c r="E63" s="226">
        <v>13.14672269195311</v>
      </c>
      <c r="F63" s="226">
        <v>12.840079950925221</v>
      </c>
      <c r="G63" s="226">
        <v>14.64396465365804</v>
      </c>
      <c r="H63" s="226">
        <v>15.46987082905871</v>
      </c>
      <c r="I63" s="226">
        <v>16.328329841646209</v>
      </c>
      <c r="J63" s="226">
        <v>13.70535800470198</v>
      </c>
      <c r="K63" s="226">
        <v>13.199922696019531</v>
      </c>
      <c r="L63" s="226">
        <v>7.9412210906841363</v>
      </c>
      <c r="M63" s="226">
        <v>5.6362744938691662</v>
      </c>
      <c r="N63" s="226">
        <v>8.5888815673689383</v>
      </c>
      <c r="O63" s="226">
        <v>9.3948220699327809</v>
      </c>
      <c r="P63" s="226">
        <v>7.2883079147951992</v>
      </c>
      <c r="Q63" s="226">
        <v>7.276858580139943</v>
      </c>
      <c r="R63" s="226">
        <v>6.9647861821047989</v>
      </c>
      <c r="S63" s="226">
        <v>8.6273378514660717</v>
      </c>
      <c r="T63" s="226">
        <v>9.4285908330179939</v>
      </c>
      <c r="U63" s="226">
        <v>8.5022183484025735</v>
      </c>
      <c r="V63" s="226">
        <v>8.5270108753570195</v>
      </c>
      <c r="W63" s="226">
        <v>12.90803802967843</v>
      </c>
      <c r="DA63" s="174" t="s">
        <v>1044</v>
      </c>
    </row>
    <row r="64" spans="1:105" ht="12" customHeight="1" x14ac:dyDescent="0.25">
      <c r="A64" s="202" t="s">
        <v>94</v>
      </c>
      <c r="B64" s="226">
        <v>17.204915818179849</v>
      </c>
      <c r="C64" s="226">
        <v>18.589389507709189</v>
      </c>
      <c r="D64" s="226">
        <v>15.21270359216431</v>
      </c>
      <c r="E64" s="226">
        <v>14.7162054469461</v>
      </c>
      <c r="F64" s="226">
        <v>14.37295506572803</v>
      </c>
      <c r="G64" s="226">
        <v>16.39219122899388</v>
      </c>
      <c r="H64" s="226">
        <v>17.316695779815291</v>
      </c>
      <c r="I64" s="226">
        <v>18.277639392382142</v>
      </c>
      <c r="J64" s="226">
        <v>15.341531790625901</v>
      </c>
      <c r="K64" s="226">
        <v>14.77575657675726</v>
      </c>
      <c r="L64" s="226">
        <v>8.889260373740143</v>
      </c>
      <c r="M64" s="226">
        <v>6.3091445184228148</v>
      </c>
      <c r="N64" s="226">
        <v>9.6142398882616149</v>
      </c>
      <c r="O64" s="226">
        <v>10.51639522321852</v>
      </c>
      <c r="P64" s="226">
        <v>8.1584010819958372</v>
      </c>
      <c r="Q64" s="226">
        <v>8.1455849022554077</v>
      </c>
      <c r="R64" s="226">
        <v>7.7962566604254286</v>
      </c>
      <c r="S64" s="226">
        <v>9.6572871625336987</v>
      </c>
      <c r="T64" s="226">
        <v>10.5541953705933</v>
      </c>
      <c r="U64" s="226">
        <v>9.5172306362308152</v>
      </c>
      <c r="V64" s="226">
        <v>9.5449829459706361</v>
      </c>
      <c r="W64" s="226">
        <v>14.449026119491419</v>
      </c>
      <c r="DA64" s="174" t="s">
        <v>1045</v>
      </c>
    </row>
    <row r="65" spans="1:105" ht="12" customHeight="1" x14ac:dyDescent="0.25">
      <c r="A65" s="202" t="s">
        <v>95</v>
      </c>
      <c r="B65" s="226">
        <v>27.698453444459151</v>
      </c>
      <c r="C65" s="226">
        <v>29.9273385165957</v>
      </c>
      <c r="D65" s="226">
        <v>24.49116093707789</v>
      </c>
      <c r="E65" s="226">
        <v>23.691841085361101</v>
      </c>
      <c r="F65" s="226">
        <v>23.139237120050488</v>
      </c>
      <c r="G65" s="226">
        <v>26.390035871561292</v>
      </c>
      <c r="H65" s="226">
        <v>27.87840969045897</v>
      </c>
      <c r="I65" s="226">
        <v>29.425447304401182</v>
      </c>
      <c r="J65" s="226">
        <v>24.698563396650009</v>
      </c>
      <c r="K65" s="226">
        <v>23.78771334733965</v>
      </c>
      <c r="L65" s="226">
        <v>14.31095433536187</v>
      </c>
      <c r="M65" s="226">
        <v>10.15718690894394</v>
      </c>
      <c r="N65" s="226">
        <v>15.478109789266551</v>
      </c>
      <c r="O65" s="226">
        <v>16.930503268493581</v>
      </c>
      <c r="P65" s="226">
        <v>13.13433293943273</v>
      </c>
      <c r="Q65" s="226">
        <v>13.113699978386739</v>
      </c>
      <c r="R65" s="226">
        <v>12.551311173616281</v>
      </c>
      <c r="S65" s="226">
        <v>15.547412245316711</v>
      </c>
      <c r="T65" s="226">
        <v>16.99135829581941</v>
      </c>
      <c r="U65" s="226">
        <v>15.32193313141754</v>
      </c>
      <c r="V65" s="226">
        <v>15.36661199340257</v>
      </c>
      <c r="W65" s="226">
        <v>23.261705056738091</v>
      </c>
      <c r="DA65" s="174" t="s">
        <v>1046</v>
      </c>
    </row>
    <row r="66" spans="1:105" ht="12" customHeight="1" x14ac:dyDescent="0.25">
      <c r="A66" s="56" t="s">
        <v>96</v>
      </c>
      <c r="B66" s="262">
        <v>23.571214946655591</v>
      </c>
      <c r="C66" s="262">
        <v>23.832430868520252</v>
      </c>
      <c r="D66" s="262">
        <v>18.10820475797285</v>
      </c>
      <c r="E66" s="262">
        <v>17.111855099358049</v>
      </c>
      <c r="F66" s="262">
        <v>16.81227172858237</v>
      </c>
      <c r="G66" s="262">
        <v>18.40225031808934</v>
      </c>
      <c r="H66" s="262">
        <v>17.410730307591329</v>
      </c>
      <c r="I66" s="262">
        <v>17.92505262761652</v>
      </c>
      <c r="J66" s="262">
        <v>15.287117549861239</v>
      </c>
      <c r="K66" s="262">
        <v>11.444969345049961</v>
      </c>
      <c r="L66" s="262">
        <v>12.51528835054105</v>
      </c>
      <c r="M66" s="262">
        <v>10.116754319794159</v>
      </c>
      <c r="N66" s="262">
        <v>11.164347160961331</v>
      </c>
      <c r="O66" s="262">
        <v>9.9588778596083536</v>
      </c>
      <c r="P66" s="262">
        <v>8.4033921810824026</v>
      </c>
      <c r="Q66" s="262">
        <v>8.6772548810833392</v>
      </c>
      <c r="R66" s="262">
        <v>7.9665376455148538</v>
      </c>
      <c r="S66" s="262">
        <v>9.7746393577628385</v>
      </c>
      <c r="T66" s="262">
        <v>10.73239345582051</v>
      </c>
      <c r="U66" s="262">
        <v>8.0994483433988353</v>
      </c>
      <c r="V66" s="262">
        <v>8.0375690307661607</v>
      </c>
      <c r="W66" s="262">
        <v>13.183815232993631</v>
      </c>
      <c r="DA66" s="68" t="s">
        <v>1047</v>
      </c>
    </row>
    <row r="67" spans="1:105" ht="12" customHeight="1" x14ac:dyDescent="0.25">
      <c r="A67" s="37" t="s">
        <v>160</v>
      </c>
      <c r="B67" s="228">
        <v>0.18753596516576801</v>
      </c>
      <c r="C67" s="228">
        <v>0.22681205189877879</v>
      </c>
      <c r="D67" s="228">
        <v>0.1156760396475638</v>
      </c>
      <c r="E67" s="228">
        <v>0.1138019324221802</v>
      </c>
      <c r="F67" s="228">
        <v>0.26228657229836022</v>
      </c>
      <c r="G67" s="228">
        <v>0.1488956137379551</v>
      </c>
      <c r="H67" s="228">
        <v>4.7979174174023913E-2</v>
      </c>
      <c r="I67" s="228">
        <v>9.880431803273039E-2</v>
      </c>
      <c r="J67" s="228">
        <v>0.23899312270017251</v>
      </c>
      <c r="K67" s="228">
        <v>7.4793857320862467E-2</v>
      </c>
      <c r="L67" s="228">
        <v>6.8347458729044783E-2</v>
      </c>
      <c r="M67" s="228">
        <v>3.9017108409676669E-2</v>
      </c>
      <c r="N67" s="228">
        <v>0.1037396738586006</v>
      </c>
      <c r="O67" s="228">
        <v>4.6936059616380643E-2</v>
      </c>
      <c r="P67" s="228">
        <v>3.9096044828912831E-2</v>
      </c>
      <c r="Q67" s="228">
        <v>5.8497212693990081E-2</v>
      </c>
      <c r="R67" s="228">
        <v>2.6453403057874209E-2</v>
      </c>
      <c r="S67" s="228">
        <v>6.833133318676958E-2</v>
      </c>
      <c r="T67" s="228">
        <v>9.8112936865027575E-2</v>
      </c>
      <c r="U67" s="228">
        <v>7.7800227505330971E-2</v>
      </c>
      <c r="V67" s="228">
        <v>6.4175049287156435E-2</v>
      </c>
      <c r="W67" s="228">
        <v>0.1091552672595142</v>
      </c>
      <c r="DA67" s="69" t="s">
        <v>1048</v>
      </c>
    </row>
    <row r="68" spans="1:105" ht="12" customHeight="1" x14ac:dyDescent="0.25">
      <c r="A68" s="37" t="s">
        <v>162</v>
      </c>
      <c r="B68" s="228">
        <v>23.109909951950929</v>
      </c>
      <c r="C68" s="228">
        <v>23.242496977046539</v>
      </c>
      <c r="D68" s="228">
        <v>17.637596086041071</v>
      </c>
      <c r="E68" s="228">
        <v>16.643075149700529</v>
      </c>
      <c r="F68" s="228">
        <v>16.213074365683219</v>
      </c>
      <c r="G68" s="228">
        <v>17.8749830852386</v>
      </c>
      <c r="H68" s="228">
        <v>16.884863659485269</v>
      </c>
      <c r="I68" s="228">
        <v>17.298686321016621</v>
      </c>
      <c r="J68" s="228">
        <v>14.60505409561492</v>
      </c>
      <c r="K68" s="228">
        <v>10.623574827065241</v>
      </c>
      <c r="L68" s="228">
        <v>12.27001684691613</v>
      </c>
      <c r="M68" s="228">
        <v>9.9875950636969222</v>
      </c>
      <c r="N68" s="228">
        <v>10.81826576567682</v>
      </c>
      <c r="O68" s="228">
        <v>9.5641819807167945</v>
      </c>
      <c r="P68" s="228">
        <v>8.1197337207167948</v>
      </c>
      <c r="Q68" s="228">
        <v>8.4106278639053009</v>
      </c>
      <c r="R68" s="228">
        <v>7.7314153484407226</v>
      </c>
      <c r="S68" s="228">
        <v>9.4296898938075628</v>
      </c>
      <c r="T68" s="228">
        <v>10.32063427702224</v>
      </c>
      <c r="U68" s="228">
        <v>7.6298409533874123</v>
      </c>
      <c r="V68" s="228">
        <v>7.585179406848467</v>
      </c>
      <c r="W68" s="228">
        <v>12.533539847043411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0.27376902953889187</v>
      </c>
      <c r="C71" s="228">
        <v>0.36312183957492999</v>
      </c>
      <c r="D71" s="228">
        <v>0.35493263228421063</v>
      </c>
      <c r="E71" s="228">
        <v>0.35497801723533839</v>
      </c>
      <c r="F71" s="228">
        <v>0.33691079060078871</v>
      </c>
      <c r="G71" s="228">
        <v>0.37837161911278389</v>
      </c>
      <c r="H71" s="228">
        <v>0.47788747393203213</v>
      </c>
      <c r="I71" s="228">
        <v>0.52756198856716652</v>
      </c>
      <c r="J71" s="228">
        <v>0.44307033154614173</v>
      </c>
      <c r="K71" s="228">
        <v>0.74660066066385422</v>
      </c>
      <c r="L71" s="228">
        <v>0.1769240448958766</v>
      </c>
      <c r="M71" s="228">
        <v>9.0142147687560098E-2</v>
      </c>
      <c r="N71" s="228">
        <v>0.24234172142590649</v>
      </c>
      <c r="O71" s="228">
        <v>0.34775981927517918</v>
      </c>
      <c r="P71" s="228">
        <v>0.24456241553669561</v>
      </c>
      <c r="Q71" s="228">
        <v>0.20812980448404861</v>
      </c>
      <c r="R71" s="228">
        <v>0.2086688940162571</v>
      </c>
      <c r="S71" s="228">
        <v>0.27661813076850572</v>
      </c>
      <c r="T71" s="228">
        <v>0.31364624193324753</v>
      </c>
      <c r="U71" s="228">
        <v>0.39180716250609199</v>
      </c>
      <c r="V71" s="228">
        <v>0.38821457463053688</v>
      </c>
      <c r="W71" s="228">
        <v>0.54112011869070709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379.96236967702959</v>
      </c>
      <c r="C72" s="263">
        <f t="shared" si="2"/>
        <v>417.7356409515246</v>
      </c>
      <c r="D72" s="263">
        <f t="shared" si="2"/>
        <v>327.75070719222998</v>
      </c>
      <c r="E72" s="263">
        <f t="shared" si="2"/>
        <v>387.53849625169164</v>
      </c>
      <c r="F72" s="263">
        <f t="shared" si="2"/>
        <v>361.05282279153863</v>
      </c>
      <c r="G72" s="263">
        <f t="shared" si="2"/>
        <v>369.62375407026002</v>
      </c>
      <c r="H72" s="263">
        <f t="shared" si="2"/>
        <v>351.23401342532514</v>
      </c>
      <c r="I72" s="263">
        <f t="shared" si="2"/>
        <v>376.78154575793155</v>
      </c>
      <c r="J72" s="263">
        <f t="shared" si="2"/>
        <v>320.42437864077283</v>
      </c>
      <c r="K72" s="263">
        <f t="shared" si="2"/>
        <v>288.29632298625825</v>
      </c>
      <c r="L72" s="263">
        <f t="shared" si="2"/>
        <v>271.29488242457285</v>
      </c>
      <c r="M72" s="263">
        <f t="shared" si="2"/>
        <v>201.36052995361808</v>
      </c>
      <c r="N72" s="263">
        <f t="shared" si="2"/>
        <v>236.58621156618779</v>
      </c>
      <c r="O72" s="263">
        <f t="shared" si="2"/>
        <v>208.25168128959345</v>
      </c>
      <c r="P72" s="263">
        <f t="shared" si="2"/>
        <v>177.19297444853845</v>
      </c>
      <c r="Q72" s="263">
        <f t="shared" si="2"/>
        <v>159.1081868526862</v>
      </c>
      <c r="R72" s="263">
        <f t="shared" si="2"/>
        <v>141.86449766785347</v>
      </c>
      <c r="S72" s="263">
        <f t="shared" si="2"/>
        <v>180.18761792037819</v>
      </c>
      <c r="T72" s="263">
        <f t="shared" si="2"/>
        <v>195.19276777151646</v>
      </c>
      <c r="U72" s="263">
        <f t="shared" si="2"/>
        <v>162.78991756398332</v>
      </c>
      <c r="V72" s="263">
        <f t="shared" si="2"/>
        <v>154.72067080449582</v>
      </c>
      <c r="W72" s="263">
        <f t="shared" si="2"/>
        <v>255.69821450671606</v>
      </c>
      <c r="DA72" s="70"/>
    </row>
    <row r="73" spans="1:105" ht="12" customHeight="1" x14ac:dyDescent="0.25">
      <c r="A73" s="60" t="s">
        <v>1054</v>
      </c>
      <c r="B73" s="264">
        <v>379.88024788109641</v>
      </c>
      <c r="C73" s="264">
        <v>417.64691084276922</v>
      </c>
      <c r="D73" s="264">
        <v>327.67809454168349</v>
      </c>
      <c r="E73" s="264">
        <v>387.46825346565328</v>
      </c>
      <c r="F73" s="264">
        <v>360.98421839408979</v>
      </c>
      <c r="G73" s="264">
        <v>369.54551153787969</v>
      </c>
      <c r="H73" s="264">
        <v>351.15135808588059</v>
      </c>
      <c r="I73" s="264">
        <v>376.69430368199329</v>
      </c>
      <c r="J73" s="264">
        <v>320.35115107277272</v>
      </c>
      <c r="K73" s="264">
        <v>288.22579595321849</v>
      </c>
      <c r="L73" s="264">
        <v>271.25245257288839</v>
      </c>
      <c r="M73" s="264">
        <v>201.33041540472229</v>
      </c>
      <c r="N73" s="264">
        <v>236.54032127212881</v>
      </c>
      <c r="O73" s="264">
        <v>208.20148486482739</v>
      </c>
      <c r="P73" s="264">
        <v>177.15403310433911</v>
      </c>
      <c r="Q73" s="264">
        <v>159.06930668214841</v>
      </c>
      <c r="R73" s="264">
        <v>141.82728489649929</v>
      </c>
      <c r="S73" s="264">
        <v>180.14152215484171</v>
      </c>
      <c r="T73" s="264">
        <v>195.14239092064301</v>
      </c>
      <c r="U73" s="264">
        <v>162.74449031049269</v>
      </c>
      <c r="V73" s="264">
        <v>154.67511108482279</v>
      </c>
      <c r="W73" s="264">
        <v>255.62924701004491</v>
      </c>
      <c r="DA73" s="72" t="s">
        <v>1055</v>
      </c>
    </row>
    <row r="74" spans="1:105" ht="12" customHeight="1" x14ac:dyDescent="0.25">
      <c r="A74" s="64" t="s">
        <v>30</v>
      </c>
      <c r="B74" s="231">
        <v>32.527928782156451</v>
      </c>
      <c r="C74" s="231">
        <v>36.063772254819852</v>
      </c>
      <c r="D74" s="231">
        <v>21.01161122742424</v>
      </c>
      <c r="E74" s="231">
        <v>14.24675817269129</v>
      </c>
      <c r="F74" s="231">
        <v>16.711077126135699</v>
      </c>
      <c r="G74" s="231">
        <v>14.89498804737215</v>
      </c>
      <c r="H74" s="231">
        <v>15.50969397746897</v>
      </c>
      <c r="I74" s="231">
        <v>13.14634874183664</v>
      </c>
      <c r="J74" s="231">
        <v>14.58543515321033</v>
      </c>
      <c r="K74" s="231">
        <v>11.063537700853971</v>
      </c>
      <c r="L74" s="231">
        <v>16.798031999197921</v>
      </c>
      <c r="M74" s="231">
        <v>12.999249062875929</v>
      </c>
      <c r="N74" s="231">
        <v>16.330504306982078</v>
      </c>
      <c r="O74" s="231">
        <v>15.06065436633793</v>
      </c>
      <c r="P74" s="231">
        <v>13.808704254307409</v>
      </c>
      <c r="Q74" s="231">
        <v>14.706674675197251</v>
      </c>
      <c r="R74" s="231">
        <v>14.181064992894409</v>
      </c>
      <c r="S74" s="231">
        <v>21.86677151491666</v>
      </c>
      <c r="T74" s="231">
        <v>33.399380661878702</v>
      </c>
      <c r="U74" s="231">
        <v>22.138616885516711</v>
      </c>
      <c r="V74" s="231">
        <v>23.792864991788861</v>
      </c>
      <c r="W74" s="231">
        <v>44.614101886449227</v>
      </c>
      <c r="DA74" s="73" t="s">
        <v>1056</v>
      </c>
    </row>
    <row r="75" spans="1:105" ht="12" customHeight="1" x14ac:dyDescent="0.25">
      <c r="A75" s="64" t="s">
        <v>32</v>
      </c>
      <c r="B75" s="231">
        <v>50.967042559167183</v>
      </c>
      <c r="C75" s="231">
        <v>55.298342169606443</v>
      </c>
      <c r="D75" s="231">
        <v>40.037237810755947</v>
      </c>
      <c r="E75" s="231">
        <v>62.251729686746728</v>
      </c>
      <c r="F75" s="231">
        <v>59.34539853582428</v>
      </c>
      <c r="G75" s="231">
        <v>62.269205935521057</v>
      </c>
      <c r="H75" s="231">
        <v>64.624351622026353</v>
      </c>
      <c r="I75" s="231">
        <v>89.57841062086419</v>
      </c>
      <c r="J75" s="231">
        <v>72.861254232666028</v>
      </c>
      <c r="K75" s="231">
        <v>30.278916716411171</v>
      </c>
      <c r="L75" s="231">
        <v>2.1961190832555908</v>
      </c>
      <c r="M75" s="231">
        <v>1.344208047002627</v>
      </c>
      <c r="N75" s="231">
        <v>0</v>
      </c>
      <c r="O75" s="231">
        <v>4.9063393909040327</v>
      </c>
      <c r="P75" s="231">
        <v>3.94524424583985</v>
      </c>
      <c r="Q75" s="231">
        <v>4.1495718558851147</v>
      </c>
      <c r="R75" s="231">
        <v>10.417735603211501</v>
      </c>
      <c r="S75" s="231">
        <v>15.342564749348011</v>
      </c>
      <c r="T75" s="231">
        <v>12.387031778531149</v>
      </c>
      <c r="U75" s="231">
        <v>14.443166315923371</v>
      </c>
      <c r="V75" s="231">
        <v>20.848833789712081</v>
      </c>
      <c r="W75" s="231">
        <v>32.296843341635032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6.436162810831976E-2</v>
      </c>
      <c r="T76" s="231">
        <v>8.3535393126692836E-2</v>
      </c>
      <c r="U76" s="231">
        <v>7.3265479545785384E-2</v>
      </c>
      <c r="V76" s="231">
        <v>3.5704637780674439E-2</v>
      </c>
      <c r="W76" s="231">
        <v>6.6319639232020985E-2</v>
      </c>
      <c r="DA76" s="73" t="s">
        <v>1058</v>
      </c>
    </row>
    <row r="77" spans="1:105" ht="12" customHeight="1" x14ac:dyDescent="0.25">
      <c r="A77" s="64" t="s">
        <v>160</v>
      </c>
      <c r="B77" s="231">
        <v>0.96719043342689381</v>
      </c>
      <c r="C77" s="231">
        <v>0.93453579740253412</v>
      </c>
      <c r="D77" s="231">
        <v>0.44190262351549808</v>
      </c>
      <c r="E77" s="231">
        <v>0.3071839485396749</v>
      </c>
      <c r="F77" s="231">
        <v>0.78924969945036261</v>
      </c>
      <c r="G77" s="231">
        <v>0.54262466993733971</v>
      </c>
      <c r="H77" s="231">
        <v>0.17803098460308611</v>
      </c>
      <c r="I77" s="231">
        <v>0.34375641869798562</v>
      </c>
      <c r="J77" s="231">
        <v>0.81540686801437523</v>
      </c>
      <c r="K77" s="231">
        <v>0.19368323642208371</v>
      </c>
      <c r="L77" s="231">
        <v>0.19618187257931161</v>
      </c>
      <c r="M77" s="231">
        <v>0.1290413557390076</v>
      </c>
      <c r="N77" s="231">
        <v>0.32173495948180142</v>
      </c>
      <c r="O77" s="231">
        <v>0.15636871270796571</v>
      </c>
      <c r="P77" s="231">
        <v>0.12393099509912581</v>
      </c>
      <c r="Q77" s="231">
        <v>0.25930882106344239</v>
      </c>
      <c r="R77" s="231">
        <v>0.1277269082119922</v>
      </c>
      <c r="S77" s="231">
        <v>0.28837342564387908</v>
      </c>
      <c r="T77" s="231">
        <v>0.40204214646364328</v>
      </c>
      <c r="U77" s="231">
        <v>0.27091593765488259</v>
      </c>
      <c r="V77" s="231">
        <v>0.2476132799070892</v>
      </c>
      <c r="W77" s="231">
        <v>0.37145771822850437</v>
      </c>
      <c r="DA77" s="73" t="s">
        <v>1059</v>
      </c>
    </row>
    <row r="78" spans="1:105" ht="12" customHeight="1" x14ac:dyDescent="0.25">
      <c r="A78" s="64" t="s">
        <v>70</v>
      </c>
      <c r="B78" s="231">
        <v>32.827475873446083</v>
      </c>
      <c r="C78" s="231">
        <v>31.929246970932141</v>
      </c>
      <c r="D78" s="231">
        <v>35.958655298361407</v>
      </c>
      <c r="E78" s="231">
        <v>2.895027136941386</v>
      </c>
      <c r="F78" s="231">
        <v>2.1400877913520948</v>
      </c>
      <c r="G78" s="231">
        <v>2.2403195134126381</v>
      </c>
      <c r="H78" s="231">
        <v>1.670615209936531</v>
      </c>
      <c r="I78" s="231">
        <v>0.89247045381408163</v>
      </c>
      <c r="J78" s="231">
        <v>0.50946550666828749</v>
      </c>
      <c r="K78" s="231">
        <v>0.81777126317070259</v>
      </c>
      <c r="L78" s="231">
        <v>0.83416302233236195</v>
      </c>
      <c r="M78" s="231">
        <v>0.27379475746687509</v>
      </c>
      <c r="N78" s="231">
        <v>0.33986580059803079</v>
      </c>
      <c r="O78" s="231">
        <v>0.49333217242969002</v>
      </c>
      <c r="P78" s="231">
        <v>0.26158525125949261</v>
      </c>
      <c r="Q78" s="231">
        <v>0.13441839994876531</v>
      </c>
      <c r="R78" s="231">
        <v>0.26400141602489408</v>
      </c>
      <c r="S78" s="231">
        <v>0.26109833229430812</v>
      </c>
      <c r="T78" s="231">
        <v>0.2343655506776402</v>
      </c>
      <c r="U78" s="231">
        <v>0.18432389120528669</v>
      </c>
      <c r="V78" s="231">
        <v>0.2327010957966564</v>
      </c>
      <c r="W78" s="231">
        <v>1.5103989421119439</v>
      </c>
      <c r="DA78" s="73" t="s">
        <v>1060</v>
      </c>
    </row>
    <row r="79" spans="1:105" ht="12" customHeight="1" x14ac:dyDescent="0.25">
      <c r="A79" s="64" t="s">
        <v>34</v>
      </c>
      <c r="B79" s="231">
        <v>28.39642245275585</v>
      </c>
      <c r="C79" s="231">
        <v>42.867640458752788</v>
      </c>
      <c r="D79" s="231">
        <v>25.6179644824884</v>
      </c>
      <c r="E79" s="231">
        <v>112.0161396815423</v>
      </c>
      <c r="F79" s="231">
        <v>88.591835952982379</v>
      </c>
      <c r="G79" s="231">
        <v>58.159998650002883</v>
      </c>
      <c r="H79" s="231">
        <v>42.837054067251913</v>
      </c>
      <c r="I79" s="231">
        <v>50.167105003050111</v>
      </c>
      <c r="J79" s="231">
        <v>16.63641232557848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43.224613760676803</v>
      </c>
      <c r="T79" s="231">
        <v>94.796880401564053</v>
      </c>
      <c r="U79" s="231">
        <v>83.064881102950153</v>
      </c>
      <c r="V79" s="231">
        <v>63.942980479168376</v>
      </c>
      <c r="W79" s="231">
        <v>110.68234551362301</v>
      </c>
      <c r="DA79" s="73" t="s">
        <v>1061</v>
      </c>
    </row>
    <row r="80" spans="1:105" ht="12" customHeight="1" x14ac:dyDescent="0.25">
      <c r="A80" s="64" t="s">
        <v>162</v>
      </c>
      <c r="B80" s="231">
        <v>119.1861187966088</v>
      </c>
      <c r="C80" s="231">
        <v>95.766275487705386</v>
      </c>
      <c r="D80" s="231">
        <v>67.378689715475403</v>
      </c>
      <c r="E80" s="231">
        <v>44.924417639599888</v>
      </c>
      <c r="F80" s="231">
        <v>48.786958318726917</v>
      </c>
      <c r="G80" s="231">
        <v>65.142327253731864</v>
      </c>
      <c r="H80" s="231">
        <v>62.652785379005238</v>
      </c>
      <c r="I80" s="231">
        <v>60.184965356702627</v>
      </c>
      <c r="J80" s="231">
        <v>49.830142736895141</v>
      </c>
      <c r="K80" s="231">
        <v>27.510392277953031</v>
      </c>
      <c r="L80" s="231">
        <v>35.219376497238628</v>
      </c>
      <c r="M80" s="231">
        <v>33.031991865189873</v>
      </c>
      <c r="N80" s="231">
        <v>33.551428959835981</v>
      </c>
      <c r="O80" s="231">
        <v>31.86332292597195</v>
      </c>
      <c r="P80" s="231">
        <v>25.738835842652222</v>
      </c>
      <c r="Q80" s="231">
        <v>37.282972903368602</v>
      </c>
      <c r="R80" s="231">
        <v>37.330160372887462</v>
      </c>
      <c r="S80" s="231">
        <v>39.795388888494017</v>
      </c>
      <c r="T80" s="231">
        <v>42.291364321388528</v>
      </c>
      <c r="U80" s="231">
        <v>26.56863073958155</v>
      </c>
      <c r="V80" s="231">
        <v>29.266688105050619</v>
      </c>
      <c r="W80" s="231">
        <v>42.651905215348052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0.850039757591455</v>
      </c>
      <c r="C82" s="231">
        <v>11.85687858334825</v>
      </c>
      <c r="D82" s="231">
        <v>11.029542096626979</v>
      </c>
      <c r="E82" s="231">
        <v>17.088710110087341</v>
      </c>
      <c r="F82" s="231">
        <v>17.80365329400286</v>
      </c>
      <c r="G82" s="231">
        <v>20.782387964255349</v>
      </c>
      <c r="H82" s="231">
        <v>21.40349779502661</v>
      </c>
      <c r="I82" s="231">
        <v>14.42023562657069</v>
      </c>
      <c r="J82" s="231">
        <v>1.176121816855269E-2</v>
      </c>
      <c r="K82" s="231">
        <v>1.6835077694324619E-2</v>
      </c>
      <c r="L82" s="231">
        <v>2.9304778608733751E-2</v>
      </c>
      <c r="M82" s="231">
        <v>8.9684843417267932E-3</v>
      </c>
      <c r="N82" s="231">
        <v>2.3097847417550641E-2</v>
      </c>
      <c r="O82" s="231">
        <v>0.37958819011761008</v>
      </c>
      <c r="P82" s="231">
        <v>2.476793701387543</v>
      </c>
      <c r="Q82" s="231">
        <v>3.4627142860848421</v>
      </c>
      <c r="R82" s="231">
        <v>0.23749212235931871</v>
      </c>
      <c r="S82" s="231">
        <v>4.8132196646093801</v>
      </c>
      <c r="T82" s="231">
        <v>2.7606331321250601</v>
      </c>
      <c r="U82" s="231">
        <v>4.5980469164455631</v>
      </c>
      <c r="V82" s="231">
        <v>4.0245138924413393</v>
      </c>
      <c r="W82" s="231">
        <v>4.6570229135052026</v>
      </c>
      <c r="DA82" s="73" t="s">
        <v>1064</v>
      </c>
    </row>
    <row r="83" spans="1:105" ht="12" customHeight="1" x14ac:dyDescent="0.25">
      <c r="A83" s="64" t="s">
        <v>79</v>
      </c>
      <c r="B83" s="231">
        <v>114.15802922594369</v>
      </c>
      <c r="C83" s="231">
        <v>142.93021912020191</v>
      </c>
      <c r="D83" s="231">
        <v>126.2024912870357</v>
      </c>
      <c r="E83" s="231">
        <v>133.73828708950481</v>
      </c>
      <c r="F83" s="231">
        <v>126.81595767561519</v>
      </c>
      <c r="G83" s="231">
        <v>145.51365950364649</v>
      </c>
      <c r="H83" s="231">
        <v>142.27532905056191</v>
      </c>
      <c r="I83" s="231">
        <v>147.961011460457</v>
      </c>
      <c r="J83" s="231">
        <v>165.10127303157151</v>
      </c>
      <c r="K83" s="231">
        <v>218.34465968071319</v>
      </c>
      <c r="L83" s="231">
        <v>215.97927531967591</v>
      </c>
      <c r="M83" s="231">
        <v>153.54316183210631</v>
      </c>
      <c r="N83" s="231">
        <v>185.9736893978133</v>
      </c>
      <c r="O83" s="231">
        <v>155.34187910635819</v>
      </c>
      <c r="P83" s="231">
        <v>130.79893881379351</v>
      </c>
      <c r="Q83" s="231">
        <v>99.073645740600327</v>
      </c>
      <c r="R83" s="231">
        <v>79.26910348090972</v>
      </c>
      <c r="S83" s="231">
        <v>54.48513019075034</v>
      </c>
      <c r="T83" s="231">
        <v>8.78715753488747</v>
      </c>
      <c r="U83" s="231">
        <v>11.40264304166945</v>
      </c>
      <c r="V83" s="231">
        <v>12.28321081317708</v>
      </c>
      <c r="W83" s="231">
        <v>18.778851839911951</v>
      </c>
      <c r="DA83" s="73" t="s">
        <v>1065</v>
      </c>
    </row>
    <row r="84" spans="1:105" ht="12" customHeight="1" x14ac:dyDescent="0.25">
      <c r="A84" s="60" t="s">
        <v>1066</v>
      </c>
      <c r="B84" s="264">
        <v>8.2121795933163141E-2</v>
      </c>
      <c r="C84" s="264">
        <v>8.87301087553755E-2</v>
      </c>
      <c r="D84" s="264">
        <v>7.2612650546498375E-2</v>
      </c>
      <c r="E84" s="264">
        <v>7.0242786038372126E-2</v>
      </c>
      <c r="F84" s="264">
        <v>6.8604397448839768E-2</v>
      </c>
      <c r="G84" s="264">
        <v>7.8242532380331922E-2</v>
      </c>
      <c r="H84" s="264">
        <v>8.2655339444555553E-2</v>
      </c>
      <c r="I84" s="264">
        <v>8.724207593826773E-2</v>
      </c>
      <c r="J84" s="264">
        <v>7.3227568000108961E-2</v>
      </c>
      <c r="K84" s="264">
        <v>7.0527033039730527E-2</v>
      </c>
      <c r="L84" s="264">
        <v>4.2429851684462949E-2</v>
      </c>
      <c r="M84" s="264">
        <v>3.01145488958031E-2</v>
      </c>
      <c r="N84" s="264">
        <v>4.5890294058981609E-2</v>
      </c>
      <c r="O84" s="264">
        <v>5.0196424766058977E-2</v>
      </c>
      <c r="P84" s="264">
        <v>3.8941344199348638E-2</v>
      </c>
      <c r="Q84" s="264">
        <v>3.8880170537796972E-2</v>
      </c>
      <c r="R84" s="264">
        <v>3.7212771354190433E-2</v>
      </c>
      <c r="S84" s="264">
        <v>4.6095765536471517E-2</v>
      </c>
      <c r="T84" s="264">
        <v>5.0376850873443672E-2</v>
      </c>
      <c r="U84" s="264">
        <v>4.5427253490629399E-2</v>
      </c>
      <c r="V84" s="264">
        <v>4.5559719673039838E-2</v>
      </c>
      <c r="W84" s="264">
        <v>6.8967496671154885E-2</v>
      </c>
      <c r="DA84" s="72" t="s">
        <v>1067</v>
      </c>
    </row>
    <row r="85" spans="1:105" ht="12" customHeight="1" x14ac:dyDescent="0.25">
      <c r="A85" s="57" t="s">
        <v>1012</v>
      </c>
      <c r="B85" s="263">
        <v>171.6427952614971</v>
      </c>
      <c r="C85" s="263">
        <v>178.63235613113841</v>
      </c>
      <c r="D85" s="263">
        <v>138.8389947171801</v>
      </c>
      <c r="E85" s="263">
        <v>128.39836582066391</v>
      </c>
      <c r="F85" s="263">
        <v>125.580427784698</v>
      </c>
      <c r="G85" s="263">
        <v>134.90053754461741</v>
      </c>
      <c r="H85" s="263">
        <v>128.75026673753899</v>
      </c>
      <c r="I85" s="263">
        <v>132.5438147114011</v>
      </c>
      <c r="J85" s="263">
        <v>113.9345550365436</v>
      </c>
      <c r="K85" s="263">
        <v>90.978365317796602</v>
      </c>
      <c r="L85" s="263">
        <v>95.13935118766652</v>
      </c>
      <c r="M85" s="263">
        <v>74.048817347392131</v>
      </c>
      <c r="N85" s="263">
        <v>85.055622963985243</v>
      </c>
      <c r="O85" s="263">
        <v>76.289499374395135</v>
      </c>
      <c r="P85" s="263">
        <v>64.631822418645143</v>
      </c>
      <c r="Q85" s="263">
        <v>64.528754902032773</v>
      </c>
      <c r="R85" s="263">
        <v>59.164189802243158</v>
      </c>
      <c r="S85" s="263">
        <v>74.091053664173515</v>
      </c>
      <c r="T85" s="263">
        <v>83.065060761488752</v>
      </c>
      <c r="U85" s="263">
        <v>64.517967199853231</v>
      </c>
      <c r="V85" s="263">
        <v>63.583810503382487</v>
      </c>
      <c r="W85" s="263">
        <v>105.78692139049861</v>
      </c>
      <c r="DA85" s="70" t="s">
        <v>1068</v>
      </c>
    </row>
    <row r="86" spans="1:105" ht="12" customHeight="1" x14ac:dyDescent="0.25">
      <c r="A86" s="60" t="s">
        <v>1014</v>
      </c>
      <c r="B86" s="264">
        <v>171.51225556919789</v>
      </c>
      <c r="C86" s="264">
        <v>178.4702234290302</v>
      </c>
      <c r="D86" s="264">
        <v>138.6883041171036</v>
      </c>
      <c r="E86" s="264">
        <v>128.2014213219289</v>
      </c>
      <c r="F86" s="264">
        <v>125.394646305527</v>
      </c>
      <c r="G86" s="264">
        <v>134.67630904931681</v>
      </c>
      <c r="H86" s="264">
        <v>128.4655553805222</v>
      </c>
      <c r="I86" s="264">
        <v>132.21836017239309</v>
      </c>
      <c r="J86" s="264">
        <v>113.67316627307289</v>
      </c>
      <c r="K86" s="264">
        <v>90.536182581214305</v>
      </c>
      <c r="L86" s="264">
        <v>95.048359652098199</v>
      </c>
      <c r="M86" s="264">
        <v>74.001305239295178</v>
      </c>
      <c r="N86" s="264">
        <v>84.929331596680143</v>
      </c>
      <c r="O86" s="264">
        <v>76.104161443525342</v>
      </c>
      <c r="P86" s="264">
        <v>64.506592419402125</v>
      </c>
      <c r="Q86" s="264">
        <v>64.415302949893999</v>
      </c>
      <c r="R86" s="264">
        <v>59.049563789663893</v>
      </c>
      <c r="S86" s="264">
        <v>73.952426688841655</v>
      </c>
      <c r="T86" s="264">
        <v>82.925578238818431</v>
      </c>
      <c r="U86" s="264">
        <v>64.339678277481411</v>
      </c>
      <c r="V86" s="264">
        <v>63.406535800215863</v>
      </c>
      <c r="W86" s="264">
        <v>105.5690195222078</v>
      </c>
      <c r="DA86" s="72" t="s">
        <v>1069</v>
      </c>
    </row>
    <row r="87" spans="1:105" ht="12" customHeight="1" x14ac:dyDescent="0.25">
      <c r="A87" s="59" t="s">
        <v>30</v>
      </c>
      <c r="B87" s="232">
        <v>30.07372709112289</v>
      </c>
      <c r="C87" s="232">
        <v>39.08045293528437</v>
      </c>
      <c r="D87" s="232">
        <v>23.35158804425766</v>
      </c>
      <c r="E87" s="232">
        <v>29.282595315247569</v>
      </c>
      <c r="F87" s="232">
        <v>30.623411592701689</v>
      </c>
      <c r="G87" s="232">
        <v>24.221151032861879</v>
      </c>
      <c r="H87" s="232">
        <v>24.90230498416285</v>
      </c>
      <c r="I87" s="232">
        <v>23.31025873006654</v>
      </c>
      <c r="J87" s="232">
        <v>25.219976265116092</v>
      </c>
      <c r="K87" s="232">
        <v>25.303542771580869</v>
      </c>
      <c r="L87" s="232">
        <v>30.097888880014619</v>
      </c>
      <c r="M87" s="232">
        <v>20.716711929656519</v>
      </c>
      <c r="N87" s="232">
        <v>27.440479620807739</v>
      </c>
      <c r="O87" s="232">
        <v>24.092702419723071</v>
      </c>
      <c r="P87" s="232">
        <v>22.306142798451638</v>
      </c>
      <c r="Q87" s="232">
        <v>18.084648196358579</v>
      </c>
      <c r="R87" s="232">
        <v>16.133681079200731</v>
      </c>
      <c r="S87" s="232">
        <v>25.966680240312559</v>
      </c>
      <c r="T87" s="232">
        <v>36.247062080363243</v>
      </c>
      <c r="U87" s="232">
        <v>28.930023469861158</v>
      </c>
      <c r="V87" s="232">
        <v>28.158787418732111</v>
      </c>
      <c r="W87" s="232">
        <v>52.792805061353192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7.642910686173239E-2</v>
      </c>
      <c r="T88" s="297">
        <v>9.0657746358356134E-2</v>
      </c>
      <c r="U88" s="297">
        <v>9.5740942343008242E-2</v>
      </c>
      <c r="V88" s="297">
        <v>4.2256336320817808E-2</v>
      </c>
      <c r="W88" s="297">
        <v>7.8477423901225862E-2</v>
      </c>
      <c r="DA88" s="122" t="s">
        <v>1071</v>
      </c>
    </row>
    <row r="89" spans="1:105" ht="12" customHeight="1" x14ac:dyDescent="0.25">
      <c r="A89" s="59" t="s">
        <v>160</v>
      </c>
      <c r="B89" s="297">
        <v>0.89421682317446793</v>
      </c>
      <c r="C89" s="297">
        <v>1.0127083209340939</v>
      </c>
      <c r="D89" s="297">
        <v>0.49111550315294861</v>
      </c>
      <c r="E89" s="297">
        <v>0.63138176021471015</v>
      </c>
      <c r="F89" s="297">
        <v>1.4463172070389201</v>
      </c>
      <c r="G89" s="297">
        <v>0.88237694739391759</v>
      </c>
      <c r="H89" s="297">
        <v>0.28584586399043421</v>
      </c>
      <c r="I89" s="297">
        <v>0.60952673760057607</v>
      </c>
      <c r="J89" s="297">
        <v>1.4099368062535189</v>
      </c>
      <c r="K89" s="297">
        <v>0.44297513051057102</v>
      </c>
      <c r="L89" s="297">
        <v>0.35150904590771409</v>
      </c>
      <c r="M89" s="297">
        <v>0.20565130962002759</v>
      </c>
      <c r="N89" s="297">
        <v>0.54061781761308725</v>
      </c>
      <c r="O89" s="297">
        <v>0.25014483244822222</v>
      </c>
      <c r="P89" s="297">
        <v>0.20019419801629779</v>
      </c>
      <c r="Q89" s="297">
        <v>0.31886941859492479</v>
      </c>
      <c r="R89" s="297">
        <v>0.14531385360388441</v>
      </c>
      <c r="S89" s="297">
        <v>0.34244197998730919</v>
      </c>
      <c r="T89" s="297">
        <v>0.43632086442918061</v>
      </c>
      <c r="U89" s="297">
        <v>0.35402412333367728</v>
      </c>
      <c r="V89" s="297">
        <v>0.29304960597914559</v>
      </c>
      <c r="W89" s="297">
        <v>0.43955373027309058</v>
      </c>
      <c r="DA89" s="122" t="s">
        <v>1072</v>
      </c>
    </row>
    <row r="90" spans="1:105" ht="12" customHeight="1" x14ac:dyDescent="0.25">
      <c r="A90" s="59" t="s">
        <v>70</v>
      </c>
      <c r="B90" s="297">
        <v>30.350673635574449</v>
      </c>
      <c r="C90" s="297">
        <v>34.600080787162163</v>
      </c>
      <c r="D90" s="297">
        <v>39.963223003899749</v>
      </c>
      <c r="E90" s="297">
        <v>5.950399876949704</v>
      </c>
      <c r="F90" s="297">
        <v>3.9217573340376268</v>
      </c>
      <c r="G90" s="297">
        <v>3.643045373628782</v>
      </c>
      <c r="H90" s="297">
        <v>2.68233335418845</v>
      </c>
      <c r="I90" s="297">
        <v>1.582471117713534</v>
      </c>
      <c r="J90" s="297">
        <v>0.88092729843864004</v>
      </c>
      <c r="K90" s="297">
        <v>1.8703339469266129</v>
      </c>
      <c r="L90" s="297">
        <v>1.494612342396739</v>
      </c>
      <c r="M90" s="297">
        <v>0.43634267570811047</v>
      </c>
      <c r="N90" s="297">
        <v>0.57108343991143129</v>
      </c>
      <c r="O90" s="297">
        <v>0.78918916371852832</v>
      </c>
      <c r="P90" s="297">
        <v>0.42255651660748489</v>
      </c>
      <c r="Q90" s="297">
        <v>0.1652929386063435</v>
      </c>
      <c r="R90" s="297">
        <v>0.30035224101555258</v>
      </c>
      <c r="S90" s="297">
        <v>0.31005294500563158</v>
      </c>
      <c r="T90" s="297">
        <v>0.254347909948133</v>
      </c>
      <c r="U90" s="297">
        <v>0.24086845741992349</v>
      </c>
      <c r="V90" s="297">
        <v>0.27540107889089521</v>
      </c>
      <c r="W90" s="297">
        <v>1.7872868340763151</v>
      </c>
      <c r="DA90" s="122" t="s">
        <v>1073</v>
      </c>
    </row>
    <row r="91" spans="1:105" ht="12" customHeight="1" x14ac:dyDescent="0.25">
      <c r="A91" s="59" t="s">
        <v>162</v>
      </c>
      <c r="B91" s="297">
        <v>110.193638019326</v>
      </c>
      <c r="C91" s="297">
        <v>103.77698138564961</v>
      </c>
      <c r="D91" s="297">
        <v>74.882377565793234</v>
      </c>
      <c r="E91" s="297">
        <v>92.337044369516917</v>
      </c>
      <c r="F91" s="297">
        <v>89.403160171748723</v>
      </c>
      <c r="G91" s="297">
        <v>105.9297356954322</v>
      </c>
      <c r="H91" s="297">
        <v>100.5950711781804</v>
      </c>
      <c r="I91" s="297">
        <v>106.7161035870124</v>
      </c>
      <c r="J91" s="297">
        <v>86.162325903264687</v>
      </c>
      <c r="K91" s="297">
        <v>62.919330732196237</v>
      </c>
      <c r="L91" s="297">
        <v>63.10434938377913</v>
      </c>
      <c r="M91" s="297">
        <v>52.642599324310517</v>
      </c>
      <c r="N91" s="297">
        <v>56.377150718347892</v>
      </c>
      <c r="O91" s="297">
        <v>50.972125027635521</v>
      </c>
      <c r="P91" s="297">
        <v>41.577698906326702</v>
      </c>
      <c r="Q91" s="297">
        <v>45.846492396334163</v>
      </c>
      <c r="R91" s="297">
        <v>42.470216615843718</v>
      </c>
      <c r="S91" s="297">
        <v>47.256822416674417</v>
      </c>
      <c r="T91" s="297">
        <v>45.897189637719528</v>
      </c>
      <c r="U91" s="297">
        <v>34.719021284523627</v>
      </c>
      <c r="V91" s="297">
        <v>34.637041360292898</v>
      </c>
      <c r="W91" s="297">
        <v>50.470896472603947</v>
      </c>
      <c r="DA91" s="122" t="s">
        <v>1074</v>
      </c>
    </row>
    <row r="92" spans="1:105" ht="12" customHeight="1" x14ac:dyDescent="0.25">
      <c r="A92" s="60" t="s">
        <v>1021</v>
      </c>
      <c r="B92" s="264">
        <v>0.13053969229925139</v>
      </c>
      <c r="C92" s="264">
        <v>0.16213270210814851</v>
      </c>
      <c r="D92" s="264">
        <v>0.15069060007651419</v>
      </c>
      <c r="E92" s="264">
        <v>0.19694449873497299</v>
      </c>
      <c r="F92" s="264">
        <v>0.18578147917107571</v>
      </c>
      <c r="G92" s="264">
        <v>0.22422849530061501</v>
      </c>
      <c r="H92" s="264">
        <v>0.28471135701677991</v>
      </c>
      <c r="I92" s="264">
        <v>0.32545453900799648</v>
      </c>
      <c r="J92" s="264">
        <v>0.26138876347064188</v>
      </c>
      <c r="K92" s="264">
        <v>0.44218273658229851</v>
      </c>
      <c r="L92" s="264">
        <v>9.0991535568322304E-2</v>
      </c>
      <c r="M92" s="264">
        <v>4.7512108096947267E-2</v>
      </c>
      <c r="N92" s="264">
        <v>0.1262913673050946</v>
      </c>
      <c r="O92" s="264">
        <v>0.185337930869796</v>
      </c>
      <c r="P92" s="264">
        <v>0.1252299992430175</v>
      </c>
      <c r="Q92" s="264">
        <v>0.1134519521387765</v>
      </c>
      <c r="R92" s="264">
        <v>0.114626012579266</v>
      </c>
      <c r="S92" s="264">
        <v>0.138626975331862</v>
      </c>
      <c r="T92" s="264">
        <v>0.13948252267031969</v>
      </c>
      <c r="U92" s="264">
        <v>0.17828892237181471</v>
      </c>
      <c r="V92" s="264">
        <v>0.17727470316662289</v>
      </c>
      <c r="W92" s="264">
        <v>0.21790186829081901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33.588247503830445</v>
      </c>
      <c r="C93" s="263">
        <f t="shared" si="3"/>
        <v>34.686393888438388</v>
      </c>
      <c r="D93" s="263">
        <f t="shared" si="3"/>
        <v>26.590088536382776</v>
      </c>
      <c r="E93" s="263">
        <f t="shared" si="3"/>
        <v>26.833108643869743</v>
      </c>
      <c r="F93" s="263">
        <f t="shared" si="3"/>
        <v>25.904538160821716</v>
      </c>
      <c r="G93" s="263">
        <f t="shared" si="3"/>
        <v>27.819983479972997</v>
      </c>
      <c r="H93" s="263">
        <f t="shared" si="3"/>
        <v>26.369627983521823</v>
      </c>
      <c r="I93" s="263">
        <f t="shared" si="3"/>
        <v>27.472478556105525</v>
      </c>
      <c r="J93" s="263">
        <f t="shared" si="3"/>
        <v>23.381184566938749</v>
      </c>
      <c r="K93" s="263">
        <f t="shared" si="3"/>
        <v>18.581616944198892</v>
      </c>
      <c r="L93" s="263">
        <f t="shared" si="3"/>
        <v>19.361295802796224</v>
      </c>
      <c r="M93" s="263">
        <f t="shared" si="3"/>
        <v>15.261514177345722</v>
      </c>
      <c r="N93" s="263">
        <f t="shared" si="3"/>
        <v>17.143925138554245</v>
      </c>
      <c r="O93" s="263">
        <f t="shared" si="3"/>
        <v>15.240018408082054</v>
      </c>
      <c r="P93" s="263">
        <f t="shared" si="3"/>
        <v>12.8920101442035</v>
      </c>
      <c r="Q93" s="263">
        <f t="shared" si="3"/>
        <v>12.78660542734254</v>
      </c>
      <c r="R93" s="263">
        <f t="shared" si="3"/>
        <v>11.651666967660583</v>
      </c>
      <c r="S93" s="263">
        <f t="shared" si="3"/>
        <v>14.423529894690462</v>
      </c>
      <c r="T93" s="263">
        <f t="shared" si="3"/>
        <v>15.773507762181566</v>
      </c>
      <c r="U93" s="263">
        <f t="shared" si="3"/>
        <v>12.24092433971399</v>
      </c>
      <c r="V93" s="263">
        <f t="shared" si="3"/>
        <v>12.00074529509522</v>
      </c>
      <c r="W93" s="263">
        <f t="shared" si="3"/>
        <v>19.725633541872195</v>
      </c>
      <c r="DA93" s="70"/>
    </row>
    <row r="94" spans="1:105" ht="12" customHeight="1" x14ac:dyDescent="0.25">
      <c r="A94" s="60" t="s">
        <v>1024</v>
      </c>
      <c r="B94" s="264">
        <v>24.96027289484373</v>
      </c>
      <c r="C94" s="264">
        <v>25.133076517708119</v>
      </c>
      <c r="D94" s="264">
        <v>19.02005136113533</v>
      </c>
      <c r="E94" s="264">
        <v>17.951502729257459</v>
      </c>
      <c r="F94" s="264">
        <v>17.620559226505861</v>
      </c>
      <c r="G94" s="264">
        <v>19.305722878497289</v>
      </c>
      <c r="H94" s="264">
        <v>18.153682895880049</v>
      </c>
      <c r="I94" s="264">
        <v>18.641557689917221</v>
      </c>
      <c r="J94" s="264">
        <v>15.873071192897161</v>
      </c>
      <c r="K94" s="264">
        <v>11.45467017955287</v>
      </c>
      <c r="L94" s="264">
        <v>13.22101347700222</v>
      </c>
      <c r="M94" s="264">
        <v>10.74852716060016</v>
      </c>
      <c r="N94" s="264">
        <v>11.69370213797276</v>
      </c>
      <c r="O94" s="264">
        <v>10.29885824739787</v>
      </c>
      <c r="P94" s="264">
        <v>8.7429828901865907</v>
      </c>
      <c r="Q94" s="264">
        <v>9.0730601762307224</v>
      </c>
      <c r="R94" s="264">
        <v>8.3163734879655511</v>
      </c>
      <c r="S94" s="264">
        <v>10.173861240793791</v>
      </c>
      <c r="T94" s="264">
        <v>11.1542777753519</v>
      </c>
      <c r="U94" s="264">
        <v>8.2477519792311238</v>
      </c>
      <c r="V94" s="264">
        <v>8.1889867838244239</v>
      </c>
      <c r="W94" s="264">
        <v>13.534338584981009</v>
      </c>
      <c r="DA94" s="72" t="s">
        <v>1076</v>
      </c>
    </row>
    <row r="95" spans="1:105" ht="12" customHeight="1" x14ac:dyDescent="0.25">
      <c r="A95" s="60" t="s">
        <v>1026</v>
      </c>
      <c r="B95" s="264">
        <v>8.3322854565125279</v>
      </c>
      <c r="C95" s="264">
        <v>9.1606586564664578</v>
      </c>
      <c r="D95" s="264">
        <v>7.187284510833531</v>
      </c>
      <c r="E95" s="264">
        <v>8.498720613193619</v>
      </c>
      <c r="F95" s="264">
        <v>7.9178203387323123</v>
      </c>
      <c r="G95" s="264">
        <v>8.1056035644957891</v>
      </c>
      <c r="H95" s="264">
        <v>7.7021465852297197</v>
      </c>
      <c r="I95" s="264">
        <v>8.2624050227086769</v>
      </c>
      <c r="J95" s="264">
        <v>7.0265754851676254</v>
      </c>
      <c r="K95" s="264">
        <v>6.3219386140983351</v>
      </c>
      <c r="L95" s="264">
        <v>5.9496456533951374</v>
      </c>
      <c r="M95" s="264">
        <v>4.4159771443433122</v>
      </c>
      <c r="N95" s="264">
        <v>5.1882704873654388</v>
      </c>
      <c r="O95" s="264">
        <v>4.566687038981061</v>
      </c>
      <c r="P95" s="264">
        <v>3.885692877771961</v>
      </c>
      <c r="Q95" s="264">
        <v>3.489022864542441</v>
      </c>
      <c r="R95" s="264">
        <v>3.1108367172847848</v>
      </c>
      <c r="S95" s="264">
        <v>3.951220400473761</v>
      </c>
      <c r="T95" s="264">
        <v>4.2802491440041726</v>
      </c>
      <c r="U95" s="264">
        <v>3.5696342658123812</v>
      </c>
      <c r="V95" s="264">
        <v>3.3926406696984301</v>
      </c>
      <c r="W95" s="264">
        <v>5.6069665875013701</v>
      </c>
      <c r="DA95" s="72" t="s">
        <v>1077</v>
      </c>
    </row>
    <row r="96" spans="1:105" ht="12" customHeight="1" x14ac:dyDescent="0.25">
      <c r="A96" s="64" t="s">
        <v>30</v>
      </c>
      <c r="B96" s="231">
        <v>0.71346691341233215</v>
      </c>
      <c r="C96" s="231">
        <v>0.79102203060547327</v>
      </c>
      <c r="D96" s="231">
        <v>0.46086824367599438</v>
      </c>
      <c r="E96" s="231">
        <v>0.3124880974646585</v>
      </c>
      <c r="F96" s="231">
        <v>0.3665404181381462</v>
      </c>
      <c r="G96" s="231">
        <v>0.32670635805442949</v>
      </c>
      <c r="H96" s="231">
        <v>0.34018930514090417</v>
      </c>
      <c r="I96" s="231">
        <v>0.2883517398939186</v>
      </c>
      <c r="J96" s="231">
        <v>0.31991663131177139</v>
      </c>
      <c r="K96" s="231">
        <v>0.242667405838004</v>
      </c>
      <c r="L96" s="231">
        <v>0.36844768451546001</v>
      </c>
      <c r="M96" s="231">
        <v>0.2851252585948813</v>
      </c>
      <c r="N96" s="231">
        <v>0.35819294183774569</v>
      </c>
      <c r="O96" s="231">
        <v>0.33034007964920059</v>
      </c>
      <c r="P96" s="231">
        <v>0.30287983192919732</v>
      </c>
      <c r="Q96" s="231">
        <v>0.32257589646556872</v>
      </c>
      <c r="R96" s="231">
        <v>0.31104718462523928</v>
      </c>
      <c r="S96" s="231">
        <v>0.47962531163676542</v>
      </c>
      <c r="T96" s="231">
        <v>0.73258132081824967</v>
      </c>
      <c r="U96" s="231">
        <v>0.4855879623418371</v>
      </c>
      <c r="V96" s="231">
        <v>0.52187220590079453</v>
      </c>
      <c r="W96" s="231">
        <v>0.97856478292123228</v>
      </c>
      <c r="DA96" s="73" t="s">
        <v>1078</v>
      </c>
    </row>
    <row r="97" spans="1:105" ht="12" customHeight="1" x14ac:dyDescent="0.25">
      <c r="A97" s="64" t="s">
        <v>32</v>
      </c>
      <c r="B97" s="231">
        <v>1.117910051512147</v>
      </c>
      <c r="C97" s="231">
        <v>1.212912687087865</v>
      </c>
      <c r="D97" s="231">
        <v>0.87817594147172817</v>
      </c>
      <c r="E97" s="231">
        <v>1.3654281442766241</v>
      </c>
      <c r="F97" s="231">
        <v>1.301680737256345</v>
      </c>
      <c r="G97" s="231">
        <v>1.3658114679537801</v>
      </c>
      <c r="H97" s="231">
        <v>1.4174691844607421</v>
      </c>
      <c r="I97" s="231">
        <v>1.9648109955623629</v>
      </c>
      <c r="J97" s="231">
        <v>1.598137235016571</v>
      </c>
      <c r="K97" s="231">
        <v>0.66413712953581949</v>
      </c>
      <c r="L97" s="231">
        <v>4.8169630298619093E-2</v>
      </c>
      <c r="M97" s="231">
        <v>2.9483831346958669E-2</v>
      </c>
      <c r="N97" s="231">
        <v>0</v>
      </c>
      <c r="O97" s="231">
        <v>0.10761554616111579</v>
      </c>
      <c r="P97" s="231">
        <v>8.6534905237532725E-2</v>
      </c>
      <c r="Q97" s="231">
        <v>9.1016622786787904E-2</v>
      </c>
      <c r="R97" s="231">
        <v>0.22850239605930159</v>
      </c>
      <c r="S97" s="231">
        <v>0.33652349612714799</v>
      </c>
      <c r="T97" s="231">
        <v>0.27169689741257458</v>
      </c>
      <c r="U97" s="231">
        <v>0.31679610959353732</v>
      </c>
      <c r="V97" s="231">
        <v>0.45729788674255922</v>
      </c>
      <c r="W97" s="231">
        <v>0.7083982901659055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1.4117066123750599E-3</v>
      </c>
      <c r="T98" s="231">
        <v>1.832263575524101E-3</v>
      </c>
      <c r="U98" s="231">
        <v>1.6070035046277071E-3</v>
      </c>
      <c r="V98" s="231">
        <v>7.8314478251862156E-4</v>
      </c>
      <c r="W98" s="231">
        <v>1.4546535876408329E-3</v>
      </c>
      <c r="DA98" s="73" t="s">
        <v>1080</v>
      </c>
    </row>
    <row r="99" spans="1:105" ht="12" customHeight="1" x14ac:dyDescent="0.25">
      <c r="A99" s="64" t="s">
        <v>160</v>
      </c>
      <c r="B99" s="231">
        <v>2.1214334851764698E-2</v>
      </c>
      <c r="C99" s="231">
        <v>2.0498088744337051E-2</v>
      </c>
      <c r="D99" s="231">
        <v>9.6926829537749767E-3</v>
      </c>
      <c r="E99" s="231">
        <v>6.7377663386498886E-3</v>
      </c>
      <c r="F99" s="231">
        <v>1.731138649342339E-2</v>
      </c>
      <c r="G99" s="231">
        <v>1.1901918225237619E-2</v>
      </c>
      <c r="H99" s="231">
        <v>3.9049279137071901E-3</v>
      </c>
      <c r="I99" s="231">
        <v>7.5399461384909484E-3</v>
      </c>
      <c r="J99" s="231">
        <v>1.7885117284706029E-2</v>
      </c>
      <c r="K99" s="231">
        <v>4.2482440795793561E-3</v>
      </c>
      <c r="L99" s="231">
        <v>4.3030491130869233E-3</v>
      </c>
      <c r="M99" s="231">
        <v>2.8303904130581072E-3</v>
      </c>
      <c r="N99" s="231">
        <v>7.0569279100316769E-3</v>
      </c>
      <c r="O99" s="231">
        <v>3.4297880924779832E-3</v>
      </c>
      <c r="P99" s="231">
        <v>2.71829986906502E-3</v>
      </c>
      <c r="Q99" s="231">
        <v>5.687674288263115E-3</v>
      </c>
      <c r="R99" s="231">
        <v>2.80155934833761E-3</v>
      </c>
      <c r="S99" s="231">
        <v>6.3251767206629764E-3</v>
      </c>
      <c r="T99" s="231">
        <v>8.8183840791128294E-3</v>
      </c>
      <c r="U99" s="231">
        <v>5.9422645421822254E-3</v>
      </c>
      <c r="V99" s="231">
        <v>5.4311445317762027E-3</v>
      </c>
      <c r="W99" s="231">
        <v>8.1475458662790684E-3</v>
      </c>
      <c r="DA99" s="73" t="s">
        <v>1081</v>
      </c>
    </row>
    <row r="100" spans="1:105" ht="12" customHeight="1" x14ac:dyDescent="0.25">
      <c r="A100" s="64" t="s">
        <v>70</v>
      </c>
      <c r="B100" s="231">
        <v>0.72003717308288595</v>
      </c>
      <c r="C100" s="231">
        <v>0.7003354390159473</v>
      </c>
      <c r="D100" s="231">
        <v>0.78871639746867062</v>
      </c>
      <c r="E100" s="231">
        <v>6.3499465012711434E-2</v>
      </c>
      <c r="F100" s="231">
        <v>4.6940641107311533E-2</v>
      </c>
      <c r="G100" s="231">
        <v>4.9139121614430889E-2</v>
      </c>
      <c r="H100" s="231">
        <v>3.6643239270339197E-2</v>
      </c>
      <c r="I100" s="231">
        <v>1.957542837291661E-2</v>
      </c>
      <c r="J100" s="231">
        <v>1.117460582771774E-2</v>
      </c>
      <c r="K100" s="231">
        <v>1.7936977878891709E-2</v>
      </c>
      <c r="L100" s="231">
        <v>1.829651438343801E-2</v>
      </c>
      <c r="M100" s="231">
        <v>6.0054085160665786E-3</v>
      </c>
      <c r="N100" s="231">
        <v>7.4546094020011772E-3</v>
      </c>
      <c r="O100" s="231">
        <v>1.0820737610059319E-2</v>
      </c>
      <c r="P100" s="231">
        <v>5.7376054608395122E-3</v>
      </c>
      <c r="Q100" s="231">
        <v>2.9483303889265358E-3</v>
      </c>
      <c r="R100" s="231">
        <v>5.790601568553949E-3</v>
      </c>
      <c r="S100" s="231">
        <v>5.7269253903837894E-3</v>
      </c>
      <c r="T100" s="231">
        <v>5.1405691143754442E-3</v>
      </c>
      <c r="U100" s="231">
        <v>4.0429563962439286E-3</v>
      </c>
      <c r="V100" s="231">
        <v>5.1040609956322352E-3</v>
      </c>
      <c r="W100" s="231">
        <v>3.3129058983952277E-2</v>
      </c>
      <c r="DA100" s="73" t="s">
        <v>1082</v>
      </c>
    </row>
    <row r="101" spans="1:105" ht="12" customHeight="1" x14ac:dyDescent="0.25">
      <c r="A101" s="64" t="s">
        <v>34</v>
      </c>
      <c r="B101" s="231">
        <v>0.62284653950774005</v>
      </c>
      <c r="C101" s="231">
        <v>0.94025793428794924</v>
      </c>
      <c r="D101" s="231">
        <v>0.56190390017252234</v>
      </c>
      <c r="E101" s="231">
        <v>2.456959678133444</v>
      </c>
      <c r="F101" s="231">
        <v>1.9431714873152059</v>
      </c>
      <c r="G101" s="231">
        <v>1.275680200813943</v>
      </c>
      <c r="H101" s="231">
        <v>0.93958705301288614</v>
      </c>
      <c r="I101" s="231">
        <v>1.100364237792876</v>
      </c>
      <c r="J101" s="231">
        <v>0.36490272195555601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0.94808777926824395</v>
      </c>
      <c r="T101" s="231">
        <v>2.0792728032017682</v>
      </c>
      <c r="U101" s="231">
        <v>1.821943374580743</v>
      </c>
      <c r="V101" s="231">
        <v>1.402524003984025</v>
      </c>
      <c r="W101" s="231">
        <v>2.4277042645937148</v>
      </c>
      <c r="DA101" s="73" t="s">
        <v>1083</v>
      </c>
    </row>
    <row r="102" spans="1:105" ht="12" customHeight="1" x14ac:dyDescent="0.25">
      <c r="A102" s="64" t="s">
        <v>162</v>
      </c>
      <c r="B102" s="231">
        <v>2.6142258509265761</v>
      </c>
      <c r="C102" s="231">
        <v>2.1005354948603192</v>
      </c>
      <c r="D102" s="231">
        <v>1.477882778919454</v>
      </c>
      <c r="E102" s="231">
        <v>0.98537124219708705</v>
      </c>
      <c r="F102" s="231">
        <v>1.070092129122358</v>
      </c>
      <c r="G102" s="231">
        <v>1.428830451194038</v>
      </c>
      <c r="H102" s="231">
        <v>1.3742248914897159</v>
      </c>
      <c r="I102" s="231">
        <v>1.320095778444706</v>
      </c>
      <c r="J102" s="231">
        <v>1.0929733144549629</v>
      </c>
      <c r="K102" s="231">
        <v>0.60341237208071563</v>
      </c>
      <c r="L102" s="231">
        <v>0.772501071619901</v>
      </c>
      <c r="M102" s="231">
        <v>0.72452302259239898</v>
      </c>
      <c r="N102" s="231">
        <v>0.7359163450234395</v>
      </c>
      <c r="O102" s="231">
        <v>0.69888946238483785</v>
      </c>
      <c r="P102" s="231">
        <v>0.56455509007254878</v>
      </c>
      <c r="Q102" s="231">
        <v>0.81776395227457044</v>
      </c>
      <c r="R102" s="231">
        <v>0.81879896124962182</v>
      </c>
      <c r="S102" s="231">
        <v>0.87287123224065788</v>
      </c>
      <c r="T102" s="231">
        <v>0.92761790547603229</v>
      </c>
      <c r="U102" s="231">
        <v>0.58275579408424205</v>
      </c>
      <c r="V102" s="231">
        <v>0.64193492822593357</v>
      </c>
      <c r="W102" s="231">
        <v>0.93552600194583646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1.8644754364416559E-2</v>
      </c>
      <c r="C104" s="231">
        <v>0.26006852825522669</v>
      </c>
      <c r="D104" s="231">
        <v>0.2419217469619086</v>
      </c>
      <c r="E104" s="231">
        <v>0.37482341215436732</v>
      </c>
      <c r="F104" s="231">
        <v>0.3905049610814299</v>
      </c>
      <c r="G104" s="231">
        <v>0.45584046538889023</v>
      </c>
      <c r="H104" s="231">
        <v>0.46946387549957358</v>
      </c>
      <c r="I104" s="231">
        <v>0.3162931483301738</v>
      </c>
      <c r="J104" s="231">
        <v>2.5797031470658653E-4</v>
      </c>
      <c r="K104" s="231">
        <v>3.6926024402191568E-4</v>
      </c>
      <c r="L104" s="231">
        <v>6.4277040454153696E-4</v>
      </c>
      <c r="M104" s="231">
        <v>1.9671454903051589E-4</v>
      </c>
      <c r="N104" s="231">
        <v>5.0662770488199365E-4</v>
      </c>
      <c r="O104" s="231">
        <v>8.3258794676022586E-3</v>
      </c>
      <c r="P104" s="231">
        <v>5.4325941535430418E-2</v>
      </c>
      <c r="Q104" s="231">
        <v>7.5951103135622242E-2</v>
      </c>
      <c r="R104" s="231">
        <v>5.2091472726169012E-3</v>
      </c>
      <c r="S104" s="231">
        <v>0.1055730600212146</v>
      </c>
      <c r="T104" s="231">
        <v>6.0551669706112428E-2</v>
      </c>
      <c r="U104" s="231">
        <v>0.1008534654380174</v>
      </c>
      <c r="V104" s="231">
        <v>8.8273604017489335E-2</v>
      </c>
      <c r="W104" s="231">
        <v>0.1021470437309777</v>
      </c>
      <c r="DA104" s="73" t="s">
        <v>1086</v>
      </c>
    </row>
    <row r="105" spans="1:105" ht="12" customHeight="1" x14ac:dyDescent="0.25">
      <c r="A105" s="64" t="s">
        <v>79</v>
      </c>
      <c r="B105" s="231">
        <v>2.5039398388546661</v>
      </c>
      <c r="C105" s="231">
        <v>3.13502845360934</v>
      </c>
      <c r="D105" s="231">
        <v>2.768122819209478</v>
      </c>
      <c r="E105" s="231">
        <v>2.9334128076160759</v>
      </c>
      <c r="F105" s="231">
        <v>2.781578578218094</v>
      </c>
      <c r="G105" s="231">
        <v>3.191693581251041</v>
      </c>
      <c r="H105" s="231">
        <v>3.1206641084418512</v>
      </c>
      <c r="I105" s="231">
        <v>3.2453737481732312</v>
      </c>
      <c r="J105" s="231">
        <v>3.621327889001634</v>
      </c>
      <c r="K105" s="231">
        <v>4.7891672244413028</v>
      </c>
      <c r="L105" s="231">
        <v>4.7372849330600904</v>
      </c>
      <c r="M105" s="231">
        <v>3.367812518330918</v>
      </c>
      <c r="N105" s="231">
        <v>4.0791430354873386</v>
      </c>
      <c r="O105" s="231">
        <v>3.407265545615767</v>
      </c>
      <c r="P105" s="231">
        <v>2.8689412036673478</v>
      </c>
      <c r="Q105" s="231">
        <v>2.1730792852027032</v>
      </c>
      <c r="R105" s="231">
        <v>1.738686867161114</v>
      </c>
      <c r="S105" s="231">
        <v>1.1950757124563101</v>
      </c>
      <c r="T105" s="231">
        <v>0.19273733062042361</v>
      </c>
      <c r="U105" s="231">
        <v>0.25010533533095042</v>
      </c>
      <c r="V105" s="231">
        <v>0.2694196905177017</v>
      </c>
      <c r="W105" s="231">
        <v>0.41189494570583107</v>
      </c>
      <c r="DA105" s="73" t="s">
        <v>1087</v>
      </c>
    </row>
    <row r="106" spans="1:105" ht="12" customHeight="1" x14ac:dyDescent="0.25">
      <c r="A106" s="60" t="s">
        <v>1038</v>
      </c>
      <c r="B106" s="264">
        <v>0.29568915247419247</v>
      </c>
      <c r="C106" s="264">
        <v>0.39265871426381271</v>
      </c>
      <c r="D106" s="264">
        <v>0.38275266441391398</v>
      </c>
      <c r="E106" s="264">
        <v>0.38288530141866478</v>
      </c>
      <c r="F106" s="264">
        <v>0.36615859558354291</v>
      </c>
      <c r="G106" s="264">
        <v>0.40865703697991662</v>
      </c>
      <c r="H106" s="264">
        <v>0.51379850241205405</v>
      </c>
      <c r="I106" s="264">
        <v>0.5685158434796288</v>
      </c>
      <c r="J106" s="264">
        <v>0.48153788887396409</v>
      </c>
      <c r="K106" s="264">
        <v>0.80500815054768382</v>
      </c>
      <c r="L106" s="264">
        <v>0.19063667239886711</v>
      </c>
      <c r="M106" s="264">
        <v>9.7009872402249037E-2</v>
      </c>
      <c r="N106" s="264">
        <v>0.26195251321604313</v>
      </c>
      <c r="O106" s="264">
        <v>0.37447312170312252</v>
      </c>
      <c r="P106" s="264">
        <v>0.26333437624494849</v>
      </c>
      <c r="Q106" s="264">
        <v>0.22452238656937551</v>
      </c>
      <c r="R106" s="264">
        <v>0.22445676241024659</v>
      </c>
      <c r="S106" s="264">
        <v>0.29844825342290932</v>
      </c>
      <c r="T106" s="264">
        <v>0.33898084282549251</v>
      </c>
      <c r="U106" s="264">
        <v>0.42353809467048609</v>
      </c>
      <c r="V106" s="264">
        <v>0.41911784157236581</v>
      </c>
      <c r="W106" s="264">
        <v>0.58432836938981458</v>
      </c>
      <c r="DA106" s="72" t="s">
        <v>1088</v>
      </c>
    </row>
    <row r="107" spans="1:105" ht="12" customHeight="1" x14ac:dyDescent="0.25">
      <c r="A107" s="132" t="s">
        <v>1040</v>
      </c>
      <c r="B107" s="318">
        <v>5.2535144771714357</v>
      </c>
      <c r="C107" s="318">
        <v>5.6762629897517654</v>
      </c>
      <c r="D107" s="318">
        <v>4.6451932344768672</v>
      </c>
      <c r="E107" s="318">
        <v>4.4935877153707251</v>
      </c>
      <c r="F107" s="318">
        <v>4.3887763425002886</v>
      </c>
      <c r="G107" s="318">
        <v>5.0053493341179527</v>
      </c>
      <c r="H107" s="318">
        <v>5.2876464457852483</v>
      </c>
      <c r="I107" s="318">
        <v>5.5810702110460486</v>
      </c>
      <c r="J107" s="318">
        <v>4.6845308756974511</v>
      </c>
      <c r="K107" s="318">
        <v>4.5117716301251507</v>
      </c>
      <c r="L107" s="318">
        <v>2.7143322616809349</v>
      </c>
      <c r="M107" s="318">
        <v>1.9264948702089939</v>
      </c>
      <c r="N107" s="318">
        <v>2.9357044796819518</v>
      </c>
      <c r="O107" s="318">
        <v>3.211177266816748</v>
      </c>
      <c r="P107" s="318">
        <v>2.4911646559495062</v>
      </c>
      <c r="Q107" s="318">
        <v>2.4872512403582938</v>
      </c>
      <c r="R107" s="318">
        <v>2.3805839950702081</v>
      </c>
      <c r="S107" s="318">
        <v>2.9488489484478042</v>
      </c>
      <c r="T107" s="318">
        <v>3.2227195273875791</v>
      </c>
      <c r="U107" s="318">
        <v>2.906082741607253</v>
      </c>
      <c r="V107" s="318">
        <v>2.9145568987919712</v>
      </c>
      <c r="W107" s="318">
        <v>4.4120046097271111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27.410237026089739</v>
      </c>
      <c r="C110" s="225">
        <v>34.222814046781487</v>
      </c>
      <c r="D110" s="225">
        <v>31.884846216881261</v>
      </c>
      <c r="E110" s="225">
        <v>32.243889711748487</v>
      </c>
      <c r="F110" s="225">
        <v>27.324534845309081</v>
      </c>
      <c r="G110" s="225">
        <v>29.833604245918011</v>
      </c>
      <c r="H110" s="225">
        <v>30.364218557065481</v>
      </c>
      <c r="I110" s="225">
        <v>33.763015061725007</v>
      </c>
      <c r="J110" s="225">
        <v>30.380746558026381</v>
      </c>
      <c r="K110" s="225">
        <v>29.925666433172172</v>
      </c>
      <c r="L110" s="225">
        <v>46.639047961984488</v>
      </c>
      <c r="M110" s="225">
        <v>48.543206276129339</v>
      </c>
      <c r="N110" s="225">
        <v>51.883023855863698</v>
      </c>
      <c r="O110" s="225">
        <v>52.076468302145031</v>
      </c>
      <c r="P110" s="225">
        <v>58.252125728479967</v>
      </c>
      <c r="Q110" s="225">
        <v>58.839686634183607</v>
      </c>
      <c r="R110" s="225">
        <v>65.897582879526112</v>
      </c>
      <c r="S110" s="225">
        <v>63.66915066399158</v>
      </c>
      <c r="T110" s="225">
        <v>62.823636189930248</v>
      </c>
      <c r="U110" s="225">
        <v>75.021496130696491</v>
      </c>
      <c r="V110" s="225">
        <v>87.556128785707472</v>
      </c>
      <c r="W110" s="225">
        <v>33.492673674751529</v>
      </c>
      <c r="DA110" s="89" t="s">
        <v>1090</v>
      </c>
    </row>
    <row r="111" spans="1:105" ht="12" customHeight="1" x14ac:dyDescent="0.25">
      <c r="A111" s="55" t="s">
        <v>92</v>
      </c>
      <c r="B111" s="261">
        <v>7.1579231991426198E-2</v>
      </c>
      <c r="C111" s="261">
        <v>9.0324404349786766E-2</v>
      </c>
      <c r="D111" s="261">
        <v>8.7852444092013204E-2</v>
      </c>
      <c r="E111" s="261">
        <v>8.108562968371763E-2</v>
      </c>
      <c r="F111" s="261">
        <v>7.0414283047709622E-2</v>
      </c>
      <c r="G111" s="261">
        <v>8.2748333988297007E-2</v>
      </c>
      <c r="H111" s="261">
        <v>9.2067950711981247E-2</v>
      </c>
      <c r="I111" s="261">
        <v>0.1023686084928309</v>
      </c>
      <c r="J111" s="261">
        <v>9.0908187280347483E-2</v>
      </c>
      <c r="K111" s="261">
        <v>9.9124697607121851E-2</v>
      </c>
      <c r="L111" s="261">
        <v>0.1013751150670346</v>
      </c>
      <c r="M111" s="261">
        <v>9.9189048634793803E-2</v>
      </c>
      <c r="N111" s="261">
        <v>0.13497631953540831</v>
      </c>
      <c r="O111" s="261">
        <v>0.16194275887001261</v>
      </c>
      <c r="P111" s="261">
        <v>0.16797334502359251</v>
      </c>
      <c r="Q111" s="261">
        <v>0.1942885133597434</v>
      </c>
      <c r="R111" s="261">
        <v>0.23586566713852269</v>
      </c>
      <c r="S111" s="261">
        <v>0.19518399770814179</v>
      </c>
      <c r="T111" s="261">
        <v>0.2154206278819597</v>
      </c>
      <c r="U111" s="261">
        <v>0.22671304480183069</v>
      </c>
      <c r="V111" s="261">
        <v>0.27384337112335982</v>
      </c>
      <c r="W111" s="261">
        <v>9.7302494749021848E-2</v>
      </c>
      <c r="DA111" s="67" t="s">
        <v>1091</v>
      </c>
    </row>
    <row r="112" spans="1:105" ht="12" customHeight="1" x14ac:dyDescent="0.25">
      <c r="A112" s="202" t="s">
        <v>93</v>
      </c>
      <c r="B112" s="226">
        <v>0.57121114886576152</v>
      </c>
      <c r="C112" s="226">
        <v>0.72079994914498757</v>
      </c>
      <c r="D112" s="226">
        <v>0.70107339970446725</v>
      </c>
      <c r="E112" s="226">
        <v>0.64707338147589966</v>
      </c>
      <c r="F112" s="226">
        <v>0.56191471181276265</v>
      </c>
      <c r="G112" s="226">
        <v>0.66034196804241374</v>
      </c>
      <c r="H112" s="226">
        <v>0.73471366535766147</v>
      </c>
      <c r="I112" s="226">
        <v>0.81691419198215698</v>
      </c>
      <c r="J112" s="226">
        <v>0.72545860933421347</v>
      </c>
      <c r="K112" s="226">
        <v>0.79102738078996748</v>
      </c>
      <c r="L112" s="226">
        <v>0.80898599122683612</v>
      </c>
      <c r="M112" s="226">
        <v>0.79154090997188931</v>
      </c>
      <c r="N112" s="226">
        <v>1.0771277702550339</v>
      </c>
      <c r="O112" s="226">
        <v>1.2923233006427199</v>
      </c>
      <c r="P112" s="226">
        <v>1.3404481260883601</v>
      </c>
      <c r="Q112" s="226">
        <v>1.5504464331348671</v>
      </c>
      <c r="R112" s="226">
        <v>1.88223727687275</v>
      </c>
      <c r="S112" s="226">
        <v>1.5575925092970311</v>
      </c>
      <c r="T112" s="226">
        <v>1.719083327920828</v>
      </c>
      <c r="U112" s="226">
        <v>1.809198215477086</v>
      </c>
      <c r="V112" s="226">
        <v>2.1853040648352282</v>
      </c>
      <c r="W112" s="226">
        <v>0.77648597598463931</v>
      </c>
      <c r="DA112" s="174" t="s">
        <v>1092</v>
      </c>
    </row>
    <row r="113" spans="1:105" ht="12" customHeight="1" x14ac:dyDescent="0.25">
      <c r="A113" s="202" t="s">
        <v>94</v>
      </c>
      <c r="B113" s="226">
        <v>0.7003571446781266</v>
      </c>
      <c r="C113" s="226">
        <v>0.88376670390577061</v>
      </c>
      <c r="D113" s="226">
        <v>0.85958014895503487</v>
      </c>
      <c r="E113" s="226">
        <v>0.7933711846268291</v>
      </c>
      <c r="F113" s="226">
        <v>0.6889588620587368</v>
      </c>
      <c r="G113" s="226">
        <v>0.80963968607343184</v>
      </c>
      <c r="H113" s="226">
        <v>0.90082619333961533</v>
      </c>
      <c r="I113" s="226">
        <v>1.001611561818653</v>
      </c>
      <c r="J113" s="226">
        <v>0.88947864764956897</v>
      </c>
      <c r="K113" s="226">
        <v>0.96987196218481497</v>
      </c>
      <c r="L113" s="226">
        <v>0.99189086211862587</v>
      </c>
      <c r="M113" s="226">
        <v>0.97050159595907515</v>
      </c>
      <c r="N113" s="226">
        <v>1.320657223037879</v>
      </c>
      <c r="O113" s="226">
        <v>1.5845066375828909</v>
      </c>
      <c r="P113" s="226">
        <v>1.6435120778726471</v>
      </c>
      <c r="Q113" s="226">
        <v>1.9009892209612791</v>
      </c>
      <c r="R113" s="226">
        <v>2.307795160257152</v>
      </c>
      <c r="S113" s="226">
        <v>1.909750964331526</v>
      </c>
      <c r="T113" s="226">
        <v>2.1077534872999188</v>
      </c>
      <c r="U113" s="226">
        <v>2.2182425865887061</v>
      </c>
      <c r="V113" s="226">
        <v>2.679382778400881</v>
      </c>
      <c r="W113" s="226">
        <v>0.95204286909149793</v>
      </c>
      <c r="DA113" s="174" t="s">
        <v>1093</v>
      </c>
    </row>
    <row r="114" spans="1:105" ht="12" customHeight="1" x14ac:dyDescent="0.25">
      <c r="A114" s="202" t="s">
        <v>95</v>
      </c>
      <c r="B114" s="226">
        <v>1.2968721059124231</v>
      </c>
      <c r="C114" s="226">
        <v>1.636497028892741</v>
      </c>
      <c r="D114" s="226">
        <v>1.591710067423042</v>
      </c>
      <c r="E114" s="226">
        <v>1.469108963613267</v>
      </c>
      <c r="F114" s="226">
        <v>1.27576556777439</v>
      </c>
      <c r="G114" s="226">
        <v>1.4992338304635819</v>
      </c>
      <c r="H114" s="226">
        <v>1.668086591669357</v>
      </c>
      <c r="I114" s="226">
        <v>1.854713849001955</v>
      </c>
      <c r="J114" s="226">
        <v>1.647074004608863</v>
      </c>
      <c r="K114" s="226">
        <v>1.7959406905773769</v>
      </c>
      <c r="L114" s="226">
        <v>1.836713740933221</v>
      </c>
      <c r="M114" s="226">
        <v>1.7971066021197719</v>
      </c>
      <c r="N114" s="226">
        <v>2.4455001666567249</v>
      </c>
      <c r="O114" s="226">
        <v>2.934077956552779</v>
      </c>
      <c r="P114" s="226">
        <v>3.0433400811564111</v>
      </c>
      <c r="Q114" s="226">
        <v>3.5201181469176048</v>
      </c>
      <c r="R114" s="226">
        <v>4.2734127755242479</v>
      </c>
      <c r="S114" s="226">
        <v>3.5363425270961741</v>
      </c>
      <c r="T114" s="226">
        <v>3.902989674040048</v>
      </c>
      <c r="U114" s="226">
        <v>4.1075856176437506</v>
      </c>
      <c r="V114" s="226">
        <v>4.961492593849675</v>
      </c>
      <c r="W114" s="226">
        <v>1.7629260298687119</v>
      </c>
      <c r="DA114" s="174" t="s">
        <v>1094</v>
      </c>
    </row>
    <row r="115" spans="1:105" ht="12" customHeight="1" x14ac:dyDescent="0.25">
      <c r="A115" s="56" t="s">
        <v>96</v>
      </c>
      <c r="B115" s="262">
        <v>1.5105124924496749</v>
      </c>
      <c r="C115" s="262">
        <v>1.783676915392816</v>
      </c>
      <c r="D115" s="262">
        <v>1.610759540204403</v>
      </c>
      <c r="E115" s="262">
        <v>1.452288894318146</v>
      </c>
      <c r="F115" s="262">
        <v>1.2686708619575939</v>
      </c>
      <c r="G115" s="262">
        <v>1.430872877497436</v>
      </c>
      <c r="H115" s="262">
        <v>1.4258318392623841</v>
      </c>
      <c r="I115" s="262">
        <v>1.546375660813583</v>
      </c>
      <c r="J115" s="262">
        <v>1.395300499014325</v>
      </c>
      <c r="K115" s="262">
        <v>1.1826456871814219</v>
      </c>
      <c r="L115" s="262">
        <v>2.198439223540761</v>
      </c>
      <c r="M115" s="262">
        <v>2.4498659611098832</v>
      </c>
      <c r="N115" s="262">
        <v>2.4142588448800382</v>
      </c>
      <c r="O115" s="262">
        <v>2.362179582141716</v>
      </c>
      <c r="P115" s="262">
        <v>2.6650037332352272</v>
      </c>
      <c r="Q115" s="262">
        <v>2.8694242278577642</v>
      </c>
      <c r="R115" s="262">
        <v>3.2097754903568081</v>
      </c>
      <c r="S115" s="262">
        <v>3.1289928197531158</v>
      </c>
      <c r="T115" s="262">
        <v>3.023438845057413</v>
      </c>
      <c r="U115" s="262">
        <v>3.473550339450842</v>
      </c>
      <c r="V115" s="262">
        <v>4.1365827677031453</v>
      </c>
      <c r="W115" s="262">
        <v>1.592635653740379</v>
      </c>
      <c r="DA115" s="68" t="s">
        <v>1095</v>
      </c>
    </row>
    <row r="116" spans="1:105" ht="12" customHeight="1" x14ac:dyDescent="0.25">
      <c r="A116" s="37" t="s">
        <v>160</v>
      </c>
      <c r="B116" s="228">
        <v>1.201785392936194E-2</v>
      </c>
      <c r="C116" s="228">
        <v>1.6975163940960089E-2</v>
      </c>
      <c r="D116" s="228">
        <v>1.028960556420363E-2</v>
      </c>
      <c r="E116" s="228">
        <v>9.6584082584287856E-3</v>
      </c>
      <c r="F116" s="228">
        <v>1.979240742296292E-2</v>
      </c>
      <c r="G116" s="228">
        <v>1.157742621653975E-2</v>
      </c>
      <c r="H116" s="228">
        <v>3.9291995769419816E-3</v>
      </c>
      <c r="I116" s="228">
        <v>8.523745830107227E-3</v>
      </c>
      <c r="J116" s="228">
        <v>2.1813610203289709E-2</v>
      </c>
      <c r="K116" s="228">
        <v>7.7286911062315758E-3</v>
      </c>
      <c r="L116" s="228">
        <v>1.2005934652937471E-2</v>
      </c>
      <c r="M116" s="228">
        <v>9.448354953799639E-3</v>
      </c>
      <c r="N116" s="228">
        <v>2.2433414293481269E-2</v>
      </c>
      <c r="O116" s="228">
        <v>1.1132921123742029E-2</v>
      </c>
      <c r="P116" s="228">
        <v>1.239869604781008E-2</v>
      </c>
      <c r="Q116" s="228">
        <v>1.9344057731000709E-2</v>
      </c>
      <c r="R116" s="228">
        <v>1.065826693475783E-2</v>
      </c>
      <c r="S116" s="228">
        <v>2.1873773863151001E-2</v>
      </c>
      <c r="T116" s="228">
        <v>2.7639544314275351E-2</v>
      </c>
      <c r="U116" s="228">
        <v>3.336560654538244E-2</v>
      </c>
      <c r="V116" s="228">
        <v>3.3028071296383812E-2</v>
      </c>
      <c r="W116" s="228">
        <v>1.318621107462133E-2</v>
      </c>
      <c r="DA116" s="69" t="s">
        <v>1096</v>
      </c>
    </row>
    <row r="117" spans="1:105" ht="12" customHeight="1" x14ac:dyDescent="0.25">
      <c r="A117" s="37" t="s">
        <v>162</v>
      </c>
      <c r="B117" s="228">
        <v>1.4809507172544729</v>
      </c>
      <c r="C117" s="228">
        <v>1.739524832475442</v>
      </c>
      <c r="D117" s="228">
        <v>1.5688979963269909</v>
      </c>
      <c r="E117" s="228">
        <v>1.412503382413469</v>
      </c>
      <c r="F117" s="228">
        <v>1.223454828863173</v>
      </c>
      <c r="G117" s="228">
        <v>1.389875044643395</v>
      </c>
      <c r="H117" s="228">
        <v>1.38276659174954</v>
      </c>
      <c r="I117" s="228">
        <v>1.4923396905209501</v>
      </c>
      <c r="J117" s="228">
        <v>1.3330465472824</v>
      </c>
      <c r="K117" s="228">
        <v>1.0977683358419681</v>
      </c>
      <c r="L117" s="228">
        <v>2.155354759253326</v>
      </c>
      <c r="M117" s="228">
        <v>2.4185888484042999</v>
      </c>
      <c r="N117" s="228">
        <v>2.3394197112013879</v>
      </c>
      <c r="O117" s="228">
        <v>2.268560345173809</v>
      </c>
      <c r="P117" s="228">
        <v>2.5750459114951099</v>
      </c>
      <c r="Q117" s="228">
        <v>2.781255096793056</v>
      </c>
      <c r="R117" s="228">
        <v>3.115043020623256</v>
      </c>
      <c r="S117" s="228">
        <v>3.0185698817409272</v>
      </c>
      <c r="T117" s="228">
        <v>2.9074415420222279</v>
      </c>
      <c r="U117" s="228">
        <v>3.2721533010572021</v>
      </c>
      <c r="V117" s="228">
        <v>3.9037577536444781</v>
      </c>
      <c r="W117" s="228">
        <v>1.5140808692480789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1.7543921265840159E-2</v>
      </c>
      <c r="C120" s="228">
        <v>2.7176918976414551E-2</v>
      </c>
      <c r="D120" s="228">
        <v>3.1571938313207717E-2</v>
      </c>
      <c r="E120" s="228">
        <v>3.0127103646249181E-2</v>
      </c>
      <c r="F120" s="228">
        <v>2.5423625671458151E-2</v>
      </c>
      <c r="G120" s="228">
        <v>2.9420406637501121E-2</v>
      </c>
      <c r="H120" s="228">
        <v>3.9136047935902453E-2</v>
      </c>
      <c r="I120" s="228">
        <v>4.551222446252632E-2</v>
      </c>
      <c r="J120" s="228">
        <v>4.0440341528634703E-2</v>
      </c>
      <c r="K120" s="228">
        <v>7.714866023322263E-2</v>
      </c>
      <c r="L120" s="228">
        <v>3.1078529634498329E-2</v>
      </c>
      <c r="M120" s="228">
        <v>2.1828757751783251E-2</v>
      </c>
      <c r="N120" s="228">
        <v>5.2405719385169143E-2</v>
      </c>
      <c r="O120" s="228">
        <v>8.2486315844165506E-2</v>
      </c>
      <c r="P120" s="228">
        <v>7.7559125692306816E-2</v>
      </c>
      <c r="Q120" s="228">
        <v>6.8825073333707076E-2</v>
      </c>
      <c r="R120" s="228">
        <v>8.4074202798794226E-2</v>
      </c>
      <c r="S120" s="228">
        <v>8.8549164149037352E-2</v>
      </c>
      <c r="T120" s="228">
        <v>8.8357758720909382E-2</v>
      </c>
      <c r="U120" s="228">
        <v>0.16803143184825789</v>
      </c>
      <c r="V120" s="228">
        <v>0.19979694276228299</v>
      </c>
      <c r="W120" s="228">
        <v>6.5368573417677947E-2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11.676316654240432</v>
      </c>
      <c r="C121" s="263">
        <f t="shared" si="4"/>
        <v>14.992416276134994</v>
      </c>
      <c r="D121" s="263">
        <f t="shared" si="4"/>
        <v>13.980504822038995</v>
      </c>
      <c r="E121" s="263">
        <f t="shared" si="4"/>
        <v>15.772023128961113</v>
      </c>
      <c r="F121" s="263">
        <f t="shared" si="4"/>
        <v>13.065063423064855</v>
      </c>
      <c r="G121" s="263">
        <f t="shared" si="4"/>
        <v>13.781995771280359</v>
      </c>
      <c r="H121" s="263">
        <f t="shared" si="4"/>
        <v>13.793493422218969</v>
      </c>
      <c r="I121" s="263">
        <f t="shared" si="4"/>
        <v>15.587264072965491</v>
      </c>
      <c r="J121" s="263">
        <f t="shared" si="4"/>
        <v>14.024676600932429</v>
      </c>
      <c r="K121" s="263">
        <f t="shared" si="4"/>
        <v>14.285886189293159</v>
      </c>
      <c r="L121" s="263">
        <f t="shared" si="4"/>
        <v>22.852165233495267</v>
      </c>
      <c r="M121" s="263">
        <f t="shared" si="4"/>
        <v>23.382254427688164</v>
      </c>
      <c r="N121" s="263">
        <f t="shared" si="4"/>
        <v>24.533462997917717</v>
      </c>
      <c r="O121" s="263">
        <f t="shared" si="4"/>
        <v>23.687456893845546</v>
      </c>
      <c r="P121" s="263">
        <f t="shared" si="4"/>
        <v>26.947176528332299</v>
      </c>
      <c r="Q121" s="263">
        <f t="shared" si="4"/>
        <v>25.230911975263766</v>
      </c>
      <c r="R121" s="263">
        <f t="shared" si="4"/>
        <v>27.410062174307292</v>
      </c>
      <c r="S121" s="263">
        <f t="shared" si="4"/>
        <v>27.660425040836579</v>
      </c>
      <c r="T121" s="263">
        <f t="shared" si="4"/>
        <v>26.369313014371478</v>
      </c>
      <c r="U121" s="263">
        <f t="shared" si="4"/>
        <v>33.479574687407897</v>
      </c>
      <c r="V121" s="263">
        <f t="shared" si="4"/>
        <v>38.18584391890149</v>
      </c>
      <c r="W121" s="263">
        <f t="shared" si="4"/>
        <v>14.812747168599827</v>
      </c>
      <c r="DA121" s="70"/>
    </row>
    <row r="122" spans="1:105" ht="12" customHeight="1" x14ac:dyDescent="0.25">
      <c r="A122" s="60" t="s">
        <v>1054</v>
      </c>
      <c r="B122" s="264">
        <v>11.67274526087318</v>
      </c>
      <c r="C122" s="264">
        <v>14.98790960611883</v>
      </c>
      <c r="D122" s="264">
        <v>13.976121488669831</v>
      </c>
      <c r="E122" s="264">
        <v>15.767977420841939</v>
      </c>
      <c r="F122" s="264">
        <v>13.06155015397213</v>
      </c>
      <c r="G122" s="264">
        <v>13.777867103747401</v>
      </c>
      <c r="H122" s="264">
        <v>13.78889975923375</v>
      </c>
      <c r="I122" s="264">
        <v>15.58215646620282</v>
      </c>
      <c r="J122" s="264">
        <v>14.02014080349441</v>
      </c>
      <c r="K122" s="264">
        <v>14.280940435088819</v>
      </c>
      <c r="L122" s="264">
        <v>22.847107196359602</v>
      </c>
      <c r="M122" s="264">
        <v>23.37730546273642</v>
      </c>
      <c r="N122" s="264">
        <v>24.526728453289149</v>
      </c>
      <c r="O122" s="264">
        <v>23.679376878472201</v>
      </c>
      <c r="P122" s="264">
        <v>26.93879562127864</v>
      </c>
      <c r="Q122" s="264">
        <v>25.22218673361284</v>
      </c>
      <c r="R122" s="264">
        <v>27.399887185166371</v>
      </c>
      <c r="S122" s="264">
        <v>27.650411175384949</v>
      </c>
      <c r="T122" s="264">
        <v>26.35968198927435</v>
      </c>
      <c r="U122" s="264">
        <v>33.466353467352917</v>
      </c>
      <c r="V122" s="264">
        <v>38.169931546217072</v>
      </c>
      <c r="W122" s="264">
        <v>14.807093157136199</v>
      </c>
      <c r="DA122" s="72" t="s">
        <v>1101</v>
      </c>
    </row>
    <row r="123" spans="1:105" ht="12" customHeight="1" x14ac:dyDescent="0.25">
      <c r="A123" s="64" t="s">
        <v>30</v>
      </c>
      <c r="B123" s="231">
        <v>0.99949978619783675</v>
      </c>
      <c r="C123" s="231">
        <v>1.2942046129832021</v>
      </c>
      <c r="D123" s="231">
        <v>0.89618694712540148</v>
      </c>
      <c r="E123" s="231">
        <v>0.57977023711725784</v>
      </c>
      <c r="F123" s="231">
        <v>0.60465959697891203</v>
      </c>
      <c r="G123" s="231">
        <v>0.55533394242717915</v>
      </c>
      <c r="H123" s="231">
        <v>0.60902972643325837</v>
      </c>
      <c r="I123" s="231">
        <v>0.54380557670312124</v>
      </c>
      <c r="J123" s="231">
        <v>0.63833032546773316</v>
      </c>
      <c r="K123" s="231">
        <v>0.54817342904623068</v>
      </c>
      <c r="L123" s="231">
        <v>1.4148680837104179</v>
      </c>
      <c r="M123" s="231">
        <v>1.509396459139839</v>
      </c>
      <c r="N123" s="231">
        <v>1.6933005015319249</v>
      </c>
      <c r="O123" s="231">
        <v>1.712893214995368</v>
      </c>
      <c r="P123" s="231">
        <v>2.0998102904175808</v>
      </c>
      <c r="Q123" s="231">
        <v>2.331904894949469</v>
      </c>
      <c r="R123" s="231">
        <v>2.7396673443644959</v>
      </c>
      <c r="S123" s="231">
        <v>3.3563901105816778</v>
      </c>
      <c r="T123" s="231">
        <v>4.5115622942421876</v>
      </c>
      <c r="U123" s="231">
        <v>4.5525275636396856</v>
      </c>
      <c r="V123" s="231">
        <v>5.8714813369484524</v>
      </c>
      <c r="W123" s="231">
        <v>2.584231540331773</v>
      </c>
      <c r="DA123" s="73" t="s">
        <v>1102</v>
      </c>
    </row>
    <row r="124" spans="1:105" ht="12" customHeight="1" x14ac:dyDescent="0.25">
      <c r="A124" s="64" t="s">
        <v>32</v>
      </c>
      <c r="B124" s="231">
        <v>1.5660864385859139</v>
      </c>
      <c r="C124" s="231">
        <v>1.9844670995742371</v>
      </c>
      <c r="D124" s="231">
        <v>1.70766770508887</v>
      </c>
      <c r="E124" s="231">
        <v>2.5333272063694112</v>
      </c>
      <c r="F124" s="231">
        <v>2.147304119918346</v>
      </c>
      <c r="G124" s="231">
        <v>2.3215999579189761</v>
      </c>
      <c r="H124" s="231">
        <v>2.5376484698192781</v>
      </c>
      <c r="I124" s="231">
        <v>3.7054577057433562</v>
      </c>
      <c r="J124" s="231">
        <v>3.1887665770525842</v>
      </c>
      <c r="K124" s="231">
        <v>1.50025227490834</v>
      </c>
      <c r="L124" s="231">
        <v>0.18497516846462031</v>
      </c>
      <c r="M124" s="231">
        <v>0.15608154414760969</v>
      </c>
      <c r="N124" s="231">
        <v>0</v>
      </c>
      <c r="O124" s="231">
        <v>0.55801263668382739</v>
      </c>
      <c r="P124" s="231">
        <v>0.5999306171714931</v>
      </c>
      <c r="Q124" s="231">
        <v>0.65796022121861941</v>
      </c>
      <c r="R124" s="231">
        <v>2.0126224686680989</v>
      </c>
      <c r="S124" s="231">
        <v>2.354971906142723</v>
      </c>
      <c r="T124" s="231">
        <v>1.6732305929668521</v>
      </c>
      <c r="U124" s="231">
        <v>2.9700551348575699</v>
      </c>
      <c r="V124" s="231">
        <v>5.1449683985379959</v>
      </c>
      <c r="W124" s="231">
        <v>1.870765468484255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9.879040988576563E-3</v>
      </c>
      <c r="T125" s="231">
        <v>1.1283895760834941E-2</v>
      </c>
      <c r="U125" s="231">
        <v>1.506612255048664E-2</v>
      </c>
      <c r="V125" s="231">
        <v>8.8110076043420114E-3</v>
      </c>
      <c r="W125" s="231">
        <v>3.8415051788562062E-3</v>
      </c>
      <c r="DA125" s="73" t="s">
        <v>1104</v>
      </c>
    </row>
    <row r="126" spans="1:105" ht="12" customHeight="1" x14ac:dyDescent="0.25">
      <c r="A126" s="64" t="s">
        <v>160</v>
      </c>
      <c r="B126" s="231">
        <v>2.9719280249810159E-2</v>
      </c>
      <c r="C126" s="231">
        <v>3.3537272014983133E-2</v>
      </c>
      <c r="D126" s="231">
        <v>1.884802449505478E-2</v>
      </c>
      <c r="E126" s="231">
        <v>1.2500816573474519E-2</v>
      </c>
      <c r="F126" s="231">
        <v>2.855754907856969E-2</v>
      </c>
      <c r="G126" s="231">
        <v>2.0230825043710821E-2</v>
      </c>
      <c r="H126" s="231">
        <v>6.990864036838673E-3</v>
      </c>
      <c r="I126" s="231">
        <v>1.421966366376352E-2</v>
      </c>
      <c r="J126" s="231">
        <v>3.5686212031437153E-2</v>
      </c>
      <c r="K126" s="231">
        <v>9.5965690838718167E-3</v>
      </c>
      <c r="L126" s="231">
        <v>1.6524046991234779E-2</v>
      </c>
      <c r="M126" s="231">
        <v>1.498352439382916E-2</v>
      </c>
      <c r="N126" s="231">
        <v>3.3360510980543448E-2</v>
      </c>
      <c r="O126" s="231">
        <v>1.7784280849953649E-2</v>
      </c>
      <c r="P126" s="231">
        <v>1.8845474131264701E-2</v>
      </c>
      <c r="Q126" s="231">
        <v>4.1116263363139033E-2</v>
      </c>
      <c r="R126" s="231">
        <v>2.467580817099228E-2</v>
      </c>
      <c r="S126" s="231">
        <v>4.4263219804780853E-2</v>
      </c>
      <c r="T126" s="231">
        <v>5.4307539623087778E-2</v>
      </c>
      <c r="U126" s="231">
        <v>5.5710448397976252E-2</v>
      </c>
      <c r="V126" s="231">
        <v>6.110473674594491E-2</v>
      </c>
      <c r="W126" s="231">
        <v>2.1516352694692192E-2</v>
      </c>
      <c r="DA126" s="73" t="s">
        <v>1105</v>
      </c>
    </row>
    <row r="127" spans="1:105" ht="12" customHeight="1" x14ac:dyDescent="0.25">
      <c r="A127" s="64" t="s">
        <v>70</v>
      </c>
      <c r="B127" s="231">
        <v>1.0087040996881069</v>
      </c>
      <c r="C127" s="231">
        <v>1.145830736365566</v>
      </c>
      <c r="D127" s="231">
        <v>1.5337080610225831</v>
      </c>
      <c r="E127" s="231">
        <v>0.1178128069066772</v>
      </c>
      <c r="F127" s="231">
        <v>7.7435141472396538E-2</v>
      </c>
      <c r="G127" s="231">
        <v>8.3526449549549978E-2</v>
      </c>
      <c r="H127" s="231">
        <v>6.5601186313601581E-2</v>
      </c>
      <c r="I127" s="231">
        <v>3.6917506096758153E-2</v>
      </c>
      <c r="J127" s="231">
        <v>2.2296714446299649E-2</v>
      </c>
      <c r="K127" s="231">
        <v>4.0518728243060083E-2</v>
      </c>
      <c r="L127" s="231">
        <v>7.0260054092398064E-2</v>
      </c>
      <c r="M127" s="231">
        <v>3.1791439294118921E-2</v>
      </c>
      <c r="N127" s="231">
        <v>3.5240487359606103E-2</v>
      </c>
      <c r="O127" s="231">
        <v>5.6108141807068961E-2</v>
      </c>
      <c r="P127" s="231">
        <v>3.9777765697662192E-2</v>
      </c>
      <c r="Q127" s="231">
        <v>2.131351455951052E-2</v>
      </c>
      <c r="R127" s="231">
        <v>5.1002943623190078E-2</v>
      </c>
      <c r="S127" s="231">
        <v>4.0076691696539372E-2</v>
      </c>
      <c r="T127" s="231">
        <v>3.1657915822175399E-2</v>
      </c>
      <c r="U127" s="231">
        <v>3.7903885309942889E-2</v>
      </c>
      <c r="V127" s="231">
        <v>5.7424784343081202E-2</v>
      </c>
      <c r="W127" s="231">
        <v>8.7488493988376506E-2</v>
      </c>
      <c r="DA127" s="73" t="s">
        <v>1106</v>
      </c>
    </row>
    <row r="128" spans="1:105" ht="12" customHeight="1" x14ac:dyDescent="0.25">
      <c r="A128" s="64" t="s">
        <v>34</v>
      </c>
      <c r="B128" s="231">
        <v>0.87254919796437513</v>
      </c>
      <c r="C128" s="231">
        <v>1.538372016033583</v>
      </c>
      <c r="D128" s="231">
        <v>1.092657061499547</v>
      </c>
      <c r="E128" s="231">
        <v>4.5584843286393388</v>
      </c>
      <c r="F128" s="231">
        <v>3.2055326786310729</v>
      </c>
      <c r="G128" s="231">
        <v>2.1683952507476998</v>
      </c>
      <c r="H128" s="231">
        <v>1.6821118042486749</v>
      </c>
      <c r="I128" s="231">
        <v>2.07518848034898</v>
      </c>
      <c r="J128" s="231">
        <v>0.72809116648566397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6.6346632863054946</v>
      </c>
      <c r="T128" s="231">
        <v>12.805088679971529</v>
      </c>
      <c r="U128" s="231">
        <v>17.081245985110591</v>
      </c>
      <c r="V128" s="231">
        <v>15.779521156525879</v>
      </c>
      <c r="W128" s="231">
        <v>6.4111748559277792</v>
      </c>
      <c r="DA128" s="73" t="s">
        <v>1107</v>
      </c>
    </row>
    <row r="129" spans="1:105" ht="12" customHeight="1" x14ac:dyDescent="0.25">
      <c r="A129" s="64" t="s">
        <v>162</v>
      </c>
      <c r="B129" s="231">
        <v>3.662283604122639</v>
      </c>
      <c r="C129" s="231">
        <v>3.436721888899017</v>
      </c>
      <c r="D129" s="231">
        <v>2.8738349279282711</v>
      </c>
      <c r="E129" s="231">
        <v>1.828194172425218</v>
      </c>
      <c r="F129" s="231">
        <v>1.7652663758395279</v>
      </c>
      <c r="G129" s="231">
        <v>2.4287193314719508</v>
      </c>
      <c r="H129" s="231">
        <v>2.4602296341300312</v>
      </c>
      <c r="I129" s="231">
        <v>2.489582502136376</v>
      </c>
      <c r="J129" s="231">
        <v>2.1808119467964411</v>
      </c>
      <c r="K129" s="231">
        <v>1.363078110923637</v>
      </c>
      <c r="L129" s="231">
        <v>2.966464865437993</v>
      </c>
      <c r="M129" s="231">
        <v>3.835480904973366</v>
      </c>
      <c r="N129" s="231">
        <v>3.4789281712820639</v>
      </c>
      <c r="O129" s="231">
        <v>3.623910908485628</v>
      </c>
      <c r="P129" s="231">
        <v>3.913956832619613</v>
      </c>
      <c r="Q129" s="231">
        <v>5.9116250907663179</v>
      </c>
      <c r="R129" s="231">
        <v>7.2118858058075359</v>
      </c>
      <c r="S129" s="231">
        <v>6.1083022530773636</v>
      </c>
      <c r="T129" s="231">
        <v>5.712684512806276</v>
      </c>
      <c r="U129" s="231">
        <v>5.463504084089335</v>
      </c>
      <c r="V129" s="231">
        <v>7.2222833636217878</v>
      </c>
      <c r="W129" s="231">
        <v>2.4705730711172711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2.6119540585024449E-2</v>
      </c>
      <c r="C131" s="231">
        <v>0.4255025472578004</v>
      </c>
      <c r="D131" s="231">
        <v>0.47043187468012931</v>
      </c>
      <c r="E131" s="231">
        <v>0.69542315468964233</v>
      </c>
      <c r="F131" s="231">
        <v>0.64419245655132729</v>
      </c>
      <c r="G131" s="231">
        <v>0.77483549530455897</v>
      </c>
      <c r="H131" s="231">
        <v>0.84046573876676522</v>
      </c>
      <c r="I131" s="231">
        <v>0.59650057252372968</v>
      </c>
      <c r="J131" s="231">
        <v>5.1472871001567646E-4</v>
      </c>
      <c r="K131" s="231">
        <v>8.3414026484903705E-4</v>
      </c>
      <c r="L131" s="231">
        <v>2.468288901680681E-3</v>
      </c>
      <c r="M131" s="231">
        <v>1.0413677316109991E-3</v>
      </c>
      <c r="N131" s="231">
        <v>2.395002375996698E-3</v>
      </c>
      <c r="O131" s="231">
        <v>4.3171698887006872E-2</v>
      </c>
      <c r="P131" s="231">
        <v>0.37663178279690551</v>
      </c>
      <c r="Q131" s="231">
        <v>0.54905140501616478</v>
      </c>
      <c r="R131" s="231">
        <v>4.588156196291733E-2</v>
      </c>
      <c r="S131" s="231">
        <v>0.73879415035419582</v>
      </c>
      <c r="T131" s="231">
        <v>0.37290417068561782</v>
      </c>
      <c r="U131" s="231">
        <v>0.94553040211474471</v>
      </c>
      <c r="V131" s="231">
        <v>0.99314892165840363</v>
      </c>
      <c r="W131" s="231">
        <v>0.26975384437321348</v>
      </c>
      <c r="DA131" s="73" t="s">
        <v>1110</v>
      </c>
    </row>
    <row r="132" spans="1:105" ht="12" customHeight="1" x14ac:dyDescent="0.25">
      <c r="A132" s="64" t="s">
        <v>79</v>
      </c>
      <c r="B132" s="231">
        <v>3.5077833134794751</v>
      </c>
      <c r="C132" s="231">
        <v>5.1292734329904368</v>
      </c>
      <c r="D132" s="231">
        <v>5.3827868868299724</v>
      </c>
      <c r="E132" s="231">
        <v>5.4424646981209222</v>
      </c>
      <c r="F132" s="231">
        <v>4.5886022355019804</v>
      </c>
      <c r="G132" s="231">
        <v>5.4252258512837734</v>
      </c>
      <c r="H132" s="231">
        <v>5.5868223354853024</v>
      </c>
      <c r="I132" s="231">
        <v>6.1204844589867333</v>
      </c>
      <c r="J132" s="231">
        <v>7.2256431325042394</v>
      </c>
      <c r="K132" s="231">
        <v>10.81848718261883</v>
      </c>
      <c r="L132" s="231">
        <v>18.19154668876126</v>
      </c>
      <c r="M132" s="231">
        <v>17.828530223056038</v>
      </c>
      <c r="N132" s="231">
        <v>19.28350377975902</v>
      </c>
      <c r="O132" s="231">
        <v>17.66749599676335</v>
      </c>
      <c r="P132" s="231">
        <v>19.889842858444119</v>
      </c>
      <c r="Q132" s="231">
        <v>15.70921534373962</v>
      </c>
      <c r="R132" s="231">
        <v>15.31415125256914</v>
      </c>
      <c r="S132" s="231">
        <v>8.3630705164336021</v>
      </c>
      <c r="T132" s="231">
        <v>1.186962387395794</v>
      </c>
      <c r="U132" s="231">
        <v>2.3448098412825868</v>
      </c>
      <c r="V132" s="231">
        <v>3.0311878402311838</v>
      </c>
      <c r="W132" s="231">
        <v>1.0877480250399849</v>
      </c>
      <c r="DA132" s="73" t="s">
        <v>1111</v>
      </c>
    </row>
    <row r="133" spans="1:105" ht="12" customHeight="1" x14ac:dyDescent="0.25">
      <c r="A133" s="60" t="s">
        <v>1066</v>
      </c>
      <c r="B133" s="264">
        <v>3.571393367252922E-3</v>
      </c>
      <c r="C133" s="264">
        <v>4.5066700161652843E-3</v>
      </c>
      <c r="D133" s="264">
        <v>4.3833333691643394E-3</v>
      </c>
      <c r="E133" s="264">
        <v>4.0457081191740477E-3</v>
      </c>
      <c r="F133" s="264">
        <v>3.513269092724858E-3</v>
      </c>
      <c r="G133" s="264">
        <v>4.1286675329574888E-3</v>
      </c>
      <c r="H133" s="264">
        <v>4.5936629852178874E-3</v>
      </c>
      <c r="I133" s="264">
        <v>5.1076067626710346E-3</v>
      </c>
      <c r="J133" s="264">
        <v>4.5357974380181723E-3</v>
      </c>
      <c r="K133" s="264">
        <v>4.9457542043400303E-3</v>
      </c>
      <c r="L133" s="264">
        <v>5.058037135663533E-3</v>
      </c>
      <c r="M133" s="264">
        <v>4.9489649517455211E-3</v>
      </c>
      <c r="N133" s="264">
        <v>6.7345446285692031E-3</v>
      </c>
      <c r="O133" s="264">
        <v>8.0800153733457045E-3</v>
      </c>
      <c r="P133" s="264">
        <v>8.3809070536604961E-3</v>
      </c>
      <c r="Q133" s="264">
        <v>8.7252416509244757E-3</v>
      </c>
      <c r="R133" s="264">
        <v>1.017498914092097E-2</v>
      </c>
      <c r="S133" s="264">
        <v>1.001386545162916E-2</v>
      </c>
      <c r="T133" s="264">
        <v>9.6310250971290874E-3</v>
      </c>
      <c r="U133" s="264">
        <v>1.3221220054980481E-2</v>
      </c>
      <c r="V133" s="264">
        <v>1.5912372684419241E-2</v>
      </c>
      <c r="W133" s="264">
        <v>5.6540114636286177E-3</v>
      </c>
      <c r="DA133" s="72" t="s">
        <v>1112</v>
      </c>
    </row>
    <row r="134" spans="1:105" ht="12" customHeight="1" x14ac:dyDescent="0.25">
      <c r="A134" s="57" t="s">
        <v>1012</v>
      </c>
      <c r="B134" s="263">
        <v>5.9216823473475761</v>
      </c>
      <c r="C134" s="263">
        <v>7.1975576426985199</v>
      </c>
      <c r="D134" s="263">
        <v>6.6488104440191416</v>
      </c>
      <c r="E134" s="263">
        <v>5.8666826191045036</v>
      </c>
      <c r="F134" s="263">
        <v>5.1017796628226373</v>
      </c>
      <c r="G134" s="263">
        <v>5.6470414213556506</v>
      </c>
      <c r="H134" s="263">
        <v>5.6764475969027837</v>
      </c>
      <c r="I134" s="263">
        <v>6.1558950525179306</v>
      </c>
      <c r="J134" s="263">
        <v>5.598539935241833</v>
      </c>
      <c r="K134" s="263">
        <v>5.0612212552645142</v>
      </c>
      <c r="L134" s="263">
        <v>8.9972743736724574</v>
      </c>
      <c r="M134" s="263">
        <v>9.6537583206017601</v>
      </c>
      <c r="N134" s="263">
        <v>9.902177426602119</v>
      </c>
      <c r="O134" s="263">
        <v>9.741917461513772</v>
      </c>
      <c r="P134" s="263">
        <v>11.03485845354502</v>
      </c>
      <c r="Q134" s="263">
        <v>11.487958746519279</v>
      </c>
      <c r="R134" s="263">
        <v>12.833382564286669</v>
      </c>
      <c r="S134" s="263">
        <v>12.76870255384585</v>
      </c>
      <c r="T134" s="263">
        <v>12.597958265899759</v>
      </c>
      <c r="U134" s="263">
        <v>14.89621761014336</v>
      </c>
      <c r="V134" s="263">
        <v>17.617355947201599</v>
      </c>
      <c r="W134" s="263">
        <v>6.879937292997961</v>
      </c>
      <c r="DA134" s="70" t="s">
        <v>1113</v>
      </c>
    </row>
    <row r="135" spans="1:105" ht="12" customHeight="1" x14ac:dyDescent="0.25">
      <c r="A135" s="60" t="s">
        <v>1014</v>
      </c>
      <c r="B135" s="264">
        <v>5.9171787234678854</v>
      </c>
      <c r="C135" s="264">
        <v>7.1910248986063294</v>
      </c>
      <c r="D135" s="264">
        <v>6.6415940763290333</v>
      </c>
      <c r="E135" s="264">
        <v>5.8576839775698399</v>
      </c>
      <c r="F135" s="264">
        <v>5.094232179597074</v>
      </c>
      <c r="G135" s="264">
        <v>5.6376550421472524</v>
      </c>
      <c r="H135" s="264">
        <v>5.6638950085524744</v>
      </c>
      <c r="I135" s="264">
        <v>6.1407795679450663</v>
      </c>
      <c r="J135" s="264">
        <v>5.5856957596495862</v>
      </c>
      <c r="K135" s="264">
        <v>5.036622168907182</v>
      </c>
      <c r="L135" s="264">
        <v>8.9886693558646833</v>
      </c>
      <c r="M135" s="264">
        <v>9.6475641580843714</v>
      </c>
      <c r="N135" s="264">
        <v>9.887474582946119</v>
      </c>
      <c r="O135" s="264">
        <v>9.718250419000352</v>
      </c>
      <c r="P135" s="264">
        <v>11.01347741763931</v>
      </c>
      <c r="Q135" s="264">
        <v>11.46776106336452</v>
      </c>
      <c r="R135" s="264">
        <v>12.80851888448027</v>
      </c>
      <c r="S135" s="264">
        <v>12.74481186088884</v>
      </c>
      <c r="T135" s="264">
        <v>12.57680382402836</v>
      </c>
      <c r="U135" s="264">
        <v>14.855053408907731</v>
      </c>
      <c r="V135" s="264">
        <v>17.568237916662131</v>
      </c>
      <c r="W135" s="264">
        <v>6.8657658701967046</v>
      </c>
      <c r="DA135" s="72" t="s">
        <v>1114</v>
      </c>
    </row>
    <row r="136" spans="1:105" ht="12" customHeight="1" x14ac:dyDescent="0.25">
      <c r="A136" s="59" t="s">
        <v>30</v>
      </c>
      <c r="B136" s="232">
        <v>1.037544620286194</v>
      </c>
      <c r="C136" s="232">
        <v>1.5746520887737629</v>
      </c>
      <c r="D136" s="232">
        <v>1.1182757609946941</v>
      </c>
      <c r="E136" s="232">
        <v>1.3379585626360551</v>
      </c>
      <c r="F136" s="232">
        <v>1.244094332420562</v>
      </c>
      <c r="G136" s="232">
        <v>1.0139162203875129</v>
      </c>
      <c r="H136" s="232">
        <v>1.097913292660208</v>
      </c>
      <c r="I136" s="232">
        <v>1.082626953975744</v>
      </c>
      <c r="J136" s="232">
        <v>1.2392644552902889</v>
      </c>
      <c r="K136" s="232">
        <v>1.4076624487774589</v>
      </c>
      <c r="L136" s="232">
        <v>2.8463402466097758</v>
      </c>
      <c r="M136" s="232">
        <v>2.700841651908906</v>
      </c>
      <c r="N136" s="232">
        <v>3.194621218533094</v>
      </c>
      <c r="O136" s="232">
        <v>3.076558639425679</v>
      </c>
      <c r="P136" s="232">
        <v>3.80842005090155</v>
      </c>
      <c r="Q136" s="232">
        <v>3.2195831570048932</v>
      </c>
      <c r="R136" s="232">
        <v>3.499578075042387</v>
      </c>
      <c r="S136" s="232">
        <v>4.475045230186848</v>
      </c>
      <c r="T136" s="232">
        <v>5.497365211843726</v>
      </c>
      <c r="U136" s="232">
        <v>6.6795025289418453</v>
      </c>
      <c r="V136" s="232">
        <v>7.8020391837163547</v>
      </c>
      <c r="W136" s="232">
        <v>3.4334224266044071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1.3171637919969991E-2</v>
      </c>
      <c r="T137" s="297">
        <v>1.37494934047241E-2</v>
      </c>
      <c r="U137" s="297">
        <v>2.2105127815386039E-2</v>
      </c>
      <c r="V137" s="297">
        <v>1.1708089088949899E-2</v>
      </c>
      <c r="W137" s="297">
        <v>5.1038422165950942E-3</v>
      </c>
      <c r="DA137" s="122" t="s">
        <v>1116</v>
      </c>
    </row>
    <row r="138" spans="1:105" ht="12" customHeight="1" x14ac:dyDescent="0.25">
      <c r="A138" s="59" t="s">
        <v>160</v>
      </c>
      <c r="B138" s="297">
        <v>3.0850511193471049E-2</v>
      </c>
      <c r="C138" s="297">
        <v>4.0804626177647907E-2</v>
      </c>
      <c r="D138" s="297">
        <v>2.35188528499118E-2</v>
      </c>
      <c r="E138" s="297">
        <v>2.884862572039934E-2</v>
      </c>
      <c r="F138" s="297">
        <v>5.8757497828500822E-2</v>
      </c>
      <c r="G138" s="297">
        <v>3.6936985292106608E-2</v>
      </c>
      <c r="H138" s="297">
        <v>1.260260742636591E-2</v>
      </c>
      <c r="I138" s="297">
        <v>2.8308998322877071E-2</v>
      </c>
      <c r="J138" s="297">
        <v>6.9281768936964291E-2</v>
      </c>
      <c r="K138" s="297">
        <v>2.4643168057176649E-2</v>
      </c>
      <c r="L138" s="297">
        <v>3.3242010707232157E-2</v>
      </c>
      <c r="M138" s="297">
        <v>2.681080012491123E-2</v>
      </c>
      <c r="N138" s="297">
        <v>6.2938737774620016E-2</v>
      </c>
      <c r="O138" s="297">
        <v>3.1942670106872663E-2</v>
      </c>
      <c r="P138" s="297">
        <v>3.4179983724140189E-2</v>
      </c>
      <c r="Q138" s="297">
        <v>5.676785073424203E-2</v>
      </c>
      <c r="R138" s="297">
        <v>3.1520219940858407E-2</v>
      </c>
      <c r="S138" s="297">
        <v>5.9015759233591661E-2</v>
      </c>
      <c r="T138" s="297">
        <v>6.6174056700005063E-2</v>
      </c>
      <c r="U138" s="297">
        <v>8.1738787027851145E-2</v>
      </c>
      <c r="V138" s="297">
        <v>8.119612803713834E-2</v>
      </c>
      <c r="W138" s="297">
        <v>2.8586729450412171E-2</v>
      </c>
      <c r="DA138" s="122" t="s">
        <v>1117</v>
      </c>
    </row>
    <row r="139" spans="1:105" ht="12" customHeight="1" x14ac:dyDescent="0.25">
      <c r="A139" s="59" t="s">
        <v>70</v>
      </c>
      <c r="B139" s="297">
        <v>1.0470992856069219</v>
      </c>
      <c r="C139" s="297">
        <v>1.394126357068266</v>
      </c>
      <c r="D139" s="297">
        <v>1.9137843444217599</v>
      </c>
      <c r="E139" s="297">
        <v>0.27188124484061221</v>
      </c>
      <c r="F139" s="297">
        <v>0.1593237271306433</v>
      </c>
      <c r="G139" s="297">
        <v>0.1525007127414568</v>
      </c>
      <c r="H139" s="297">
        <v>0.118260917886206</v>
      </c>
      <c r="I139" s="297">
        <v>7.3496648225315667E-2</v>
      </c>
      <c r="J139" s="297">
        <v>4.3287189376142801E-2</v>
      </c>
      <c r="K139" s="297">
        <v>0.1040486262152705</v>
      </c>
      <c r="L139" s="297">
        <v>0.14134463982516651</v>
      </c>
      <c r="M139" s="297">
        <v>5.6886077146769708E-2</v>
      </c>
      <c r="N139" s="297">
        <v>6.6485546167732182E-2</v>
      </c>
      <c r="O139" s="297">
        <v>0.10077685340071001</v>
      </c>
      <c r="P139" s="297">
        <v>7.2144822393890751E-2</v>
      </c>
      <c r="Q139" s="297">
        <v>2.94268572620607E-2</v>
      </c>
      <c r="R139" s="297">
        <v>6.5149801355807321E-2</v>
      </c>
      <c r="S139" s="297">
        <v>5.3433898357895582E-2</v>
      </c>
      <c r="T139" s="297">
        <v>3.8575356776612307E-2</v>
      </c>
      <c r="U139" s="297">
        <v>5.561286433641531E-2</v>
      </c>
      <c r="V139" s="297">
        <v>7.6306198018851731E-2</v>
      </c>
      <c r="W139" s="297">
        <v>0.1162376329835261</v>
      </c>
      <c r="DA139" s="122" t="s">
        <v>1118</v>
      </c>
    </row>
    <row r="140" spans="1:105" ht="12" customHeight="1" x14ac:dyDescent="0.25">
      <c r="A140" s="59" t="s">
        <v>162</v>
      </c>
      <c r="B140" s="297">
        <v>3.801684306381298</v>
      </c>
      <c r="C140" s="297">
        <v>4.1814418265866511</v>
      </c>
      <c r="D140" s="297">
        <v>3.5860151180626678</v>
      </c>
      <c r="E140" s="297">
        <v>4.2189955443727731</v>
      </c>
      <c r="F140" s="297">
        <v>3.6320566222173678</v>
      </c>
      <c r="G140" s="297">
        <v>4.4343011237261756</v>
      </c>
      <c r="H140" s="297">
        <v>4.4351181905796953</v>
      </c>
      <c r="I140" s="297">
        <v>4.9563469674211298</v>
      </c>
      <c r="J140" s="297">
        <v>4.2338623460461902</v>
      </c>
      <c r="K140" s="297">
        <v>3.5002679258572762</v>
      </c>
      <c r="L140" s="297">
        <v>5.9677424587225083</v>
      </c>
      <c r="M140" s="297">
        <v>6.8630256289037836</v>
      </c>
      <c r="N140" s="297">
        <v>6.5634290804706739</v>
      </c>
      <c r="O140" s="297">
        <v>6.5089722560670911</v>
      </c>
      <c r="P140" s="297">
        <v>7.0987325606197311</v>
      </c>
      <c r="Q140" s="297">
        <v>8.1619831983633269</v>
      </c>
      <c r="R140" s="297">
        <v>9.2122707881412129</v>
      </c>
      <c r="S140" s="297">
        <v>8.1441453351905349</v>
      </c>
      <c r="T140" s="297">
        <v>6.9609397053032902</v>
      </c>
      <c r="U140" s="297">
        <v>8.0160941007862352</v>
      </c>
      <c r="V140" s="297">
        <v>9.5969883178008359</v>
      </c>
      <c r="W140" s="297">
        <v>3.2824152389417658</v>
      </c>
      <c r="DA140" s="122" t="s">
        <v>1119</v>
      </c>
    </row>
    <row r="141" spans="1:105" ht="12" customHeight="1" x14ac:dyDescent="0.25">
      <c r="A141" s="60" t="s">
        <v>1021</v>
      </c>
      <c r="B141" s="264">
        <v>4.5036238796914074E-3</v>
      </c>
      <c r="C141" s="264">
        <v>6.5327440921910786E-3</v>
      </c>
      <c r="D141" s="264">
        <v>7.2163676901087614E-3</v>
      </c>
      <c r="E141" s="264">
        <v>8.9986415346632719E-3</v>
      </c>
      <c r="F141" s="264">
        <v>7.5474832255635347E-3</v>
      </c>
      <c r="G141" s="264">
        <v>9.3863792084003233E-3</v>
      </c>
      <c r="H141" s="264">
        <v>1.2552588350309179E-2</v>
      </c>
      <c r="I141" s="264">
        <v>1.511548457286477E-2</v>
      </c>
      <c r="J141" s="264">
        <v>1.284417559224678E-2</v>
      </c>
      <c r="K141" s="264">
        <v>2.4599086357331788E-2</v>
      </c>
      <c r="L141" s="264">
        <v>8.605017807774392E-3</v>
      </c>
      <c r="M141" s="264">
        <v>6.1941625173894616E-3</v>
      </c>
      <c r="N141" s="264">
        <v>1.470284365600078E-2</v>
      </c>
      <c r="O141" s="264">
        <v>2.3667042513419469E-2</v>
      </c>
      <c r="P141" s="264">
        <v>2.1381035905705729E-2</v>
      </c>
      <c r="Q141" s="264">
        <v>2.0197683154758769E-2</v>
      </c>
      <c r="R141" s="264">
        <v>2.4863679806406899E-2</v>
      </c>
      <c r="S141" s="264">
        <v>2.3890692957006639E-2</v>
      </c>
      <c r="T141" s="264">
        <v>2.115444187139856E-2</v>
      </c>
      <c r="U141" s="264">
        <v>4.1164201235629597E-2</v>
      </c>
      <c r="V141" s="264">
        <v>4.9118030539468227E-2</v>
      </c>
      <c r="W141" s="264">
        <v>1.4171422801255509E-2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4.449605483683027</v>
      </c>
      <c r="C142" s="263">
        <f t="shared" si="5"/>
        <v>5.3882497999262009</v>
      </c>
      <c r="D142" s="263">
        <f t="shared" si="5"/>
        <v>4.9168894290741489</v>
      </c>
      <c r="E142" s="263">
        <f t="shared" si="5"/>
        <v>4.7891771158570844</v>
      </c>
      <c r="F142" s="263">
        <f t="shared" si="5"/>
        <v>4.0995939383691651</v>
      </c>
      <c r="G142" s="263">
        <f t="shared" si="5"/>
        <v>4.5204958463636036</v>
      </c>
      <c r="H142" s="263">
        <f t="shared" si="5"/>
        <v>4.5137013003011646</v>
      </c>
      <c r="I142" s="263">
        <f t="shared" si="5"/>
        <v>4.9643939367242407</v>
      </c>
      <c r="J142" s="263">
        <f t="shared" si="5"/>
        <v>4.4698991493370235</v>
      </c>
      <c r="K142" s="263">
        <f t="shared" si="5"/>
        <v>4.0614018192946739</v>
      </c>
      <c r="L142" s="263">
        <f t="shared" si="5"/>
        <v>7.1355488027117584</v>
      </c>
      <c r="M142" s="263">
        <f t="shared" si="5"/>
        <v>7.7193529588082619</v>
      </c>
      <c r="N142" s="263">
        <f t="shared" si="5"/>
        <v>7.7692161583922648</v>
      </c>
      <c r="O142" s="263">
        <f t="shared" si="5"/>
        <v>7.5697754790229874</v>
      </c>
      <c r="P142" s="263">
        <f t="shared" si="5"/>
        <v>8.5654050839148734</v>
      </c>
      <c r="Q142" s="263">
        <f t="shared" si="5"/>
        <v>8.7955282076822598</v>
      </c>
      <c r="R142" s="263">
        <f t="shared" si="5"/>
        <v>9.7509760378904033</v>
      </c>
      <c r="S142" s="263">
        <f t="shared" si="5"/>
        <v>9.6069752356323495</v>
      </c>
      <c r="T142" s="263">
        <f t="shared" si="5"/>
        <v>9.2398131405101918</v>
      </c>
      <c r="U142" s="263">
        <f t="shared" si="5"/>
        <v>10.971325951810085</v>
      </c>
      <c r="V142" s="263">
        <f t="shared" si="5"/>
        <v>12.879145001941895</v>
      </c>
      <c r="W142" s="263">
        <f t="shared" si="5"/>
        <v>4.9709060543056633</v>
      </c>
      <c r="DA142" s="70"/>
    </row>
    <row r="143" spans="1:105" ht="12" customHeight="1" x14ac:dyDescent="0.25">
      <c r="A143" s="60" t="s">
        <v>1024</v>
      </c>
      <c r="B143" s="264">
        <v>3.1001051678327922</v>
      </c>
      <c r="C143" s="264">
        <v>3.6456774992486718</v>
      </c>
      <c r="D143" s="264">
        <v>3.2790779866440118</v>
      </c>
      <c r="E143" s="264">
        <v>2.9528506140610671</v>
      </c>
      <c r="F143" s="264">
        <v>2.5770746381562519</v>
      </c>
      <c r="G143" s="264">
        <v>2.909383223506008</v>
      </c>
      <c r="H143" s="264">
        <v>2.8813818072765511</v>
      </c>
      <c r="I143" s="264">
        <v>3.116890246468059</v>
      </c>
      <c r="J143" s="264">
        <v>2.8079401919800562</v>
      </c>
      <c r="K143" s="264">
        <v>2.2940736262683981</v>
      </c>
      <c r="L143" s="264">
        <v>4.5011459622524006</v>
      </c>
      <c r="M143" s="264">
        <v>5.0446939410230991</v>
      </c>
      <c r="N143" s="264">
        <v>4.9010289795663287</v>
      </c>
      <c r="O143" s="264">
        <v>4.7345240888398159</v>
      </c>
      <c r="P143" s="264">
        <v>5.3738750295444726</v>
      </c>
      <c r="Q143" s="264">
        <v>5.8150163815756724</v>
      </c>
      <c r="R143" s="264">
        <v>6.4941718028233204</v>
      </c>
      <c r="S143" s="264">
        <v>6.3121073823332408</v>
      </c>
      <c r="T143" s="264">
        <v>6.0901894553441114</v>
      </c>
      <c r="U143" s="264">
        <v>6.8554898875655077</v>
      </c>
      <c r="V143" s="264">
        <v>8.1683044678089409</v>
      </c>
      <c r="W143" s="264">
        <v>3.1688166225661698</v>
      </c>
      <c r="DA143" s="72" t="s">
        <v>1121</v>
      </c>
    </row>
    <row r="144" spans="1:105" ht="12" customHeight="1" x14ac:dyDescent="0.25">
      <c r="A144" s="60" t="s">
        <v>1026</v>
      </c>
      <c r="B144" s="264">
        <v>1.3127752578543059</v>
      </c>
      <c r="C144" s="264">
        <v>1.6856152051756359</v>
      </c>
      <c r="D144" s="264">
        <v>1.5718244578327361</v>
      </c>
      <c r="E144" s="264">
        <v>1.77334552942503</v>
      </c>
      <c r="F144" s="264">
        <v>1.4689671956462309</v>
      </c>
      <c r="G144" s="264">
        <v>1.54952777907631</v>
      </c>
      <c r="H144" s="264">
        <v>1.5507685666397519</v>
      </c>
      <c r="I144" s="264">
        <v>1.7524471763650351</v>
      </c>
      <c r="J144" s="264">
        <v>1.5767750899315209</v>
      </c>
      <c r="K144" s="264">
        <v>1.606105919651782</v>
      </c>
      <c r="L144" s="264">
        <v>2.5694998366375992</v>
      </c>
      <c r="M144" s="264">
        <v>2.6291285829437321</v>
      </c>
      <c r="N144" s="264">
        <v>2.758398435843243</v>
      </c>
      <c r="O144" s="264">
        <v>2.6631010437334139</v>
      </c>
      <c r="P144" s="264">
        <v>3.0296715620574641</v>
      </c>
      <c r="Q144" s="264">
        <v>2.836613149081193</v>
      </c>
      <c r="R144" s="264">
        <v>3.0815282232926018</v>
      </c>
      <c r="S144" s="264">
        <v>3.1097034030389028</v>
      </c>
      <c r="T144" s="264">
        <v>2.9645415493148999</v>
      </c>
      <c r="U144" s="264">
        <v>3.7637933340165342</v>
      </c>
      <c r="V144" s="264">
        <v>4.2927812273800914</v>
      </c>
      <c r="W144" s="264">
        <v>1.6652796838280459</v>
      </c>
      <c r="DA144" s="72" t="s">
        <v>1122</v>
      </c>
    </row>
    <row r="145" spans="1:105" ht="12" customHeight="1" x14ac:dyDescent="0.25">
      <c r="A145" s="64" t="s">
        <v>30</v>
      </c>
      <c r="B145" s="231">
        <v>0.1124087402086453</v>
      </c>
      <c r="C145" s="231">
        <v>0.14555271759594299</v>
      </c>
      <c r="D145" s="231">
        <v>0.1007896620978949</v>
      </c>
      <c r="E145" s="231">
        <v>6.5203857834461615E-2</v>
      </c>
      <c r="F145" s="231">
        <v>6.8003039610468885E-2</v>
      </c>
      <c r="G145" s="231">
        <v>6.2455630031504117E-2</v>
      </c>
      <c r="H145" s="231">
        <v>6.8494526205358994E-2</v>
      </c>
      <c r="I145" s="231">
        <v>6.115909241778885E-2</v>
      </c>
      <c r="J145" s="231">
        <v>7.1789817980611084E-2</v>
      </c>
      <c r="K145" s="231">
        <v>6.1650322917371068E-2</v>
      </c>
      <c r="L145" s="231">
        <v>0.15912313443939821</v>
      </c>
      <c r="M145" s="231">
        <v>0.16975426787506639</v>
      </c>
      <c r="N145" s="231">
        <v>0.19043703540542389</v>
      </c>
      <c r="O145" s="231">
        <v>0.1926405298614583</v>
      </c>
      <c r="P145" s="231">
        <v>0.23615515749221949</v>
      </c>
      <c r="Q145" s="231">
        <v>0.26225767643712011</v>
      </c>
      <c r="R145" s="231">
        <v>0.30811667898628331</v>
      </c>
      <c r="S145" s="231">
        <v>0.37747640288595652</v>
      </c>
      <c r="T145" s="231">
        <v>0.50739283876966113</v>
      </c>
      <c r="U145" s="231">
        <v>0.51199999765940696</v>
      </c>
      <c r="V145" s="231">
        <v>0.66033612949098619</v>
      </c>
      <c r="W145" s="231">
        <v>0.29063559179055509</v>
      </c>
      <c r="DA145" s="73" t="s">
        <v>1123</v>
      </c>
    </row>
    <row r="146" spans="1:105" ht="12" customHeight="1" x14ac:dyDescent="0.25">
      <c r="A146" s="64" t="s">
        <v>32</v>
      </c>
      <c r="B146" s="231">
        <v>0.17612990622935629</v>
      </c>
      <c r="C146" s="231">
        <v>0.2231830859086251</v>
      </c>
      <c r="D146" s="231">
        <v>0.19205284290679489</v>
      </c>
      <c r="E146" s="231">
        <v>0.284910636036801</v>
      </c>
      <c r="F146" s="231">
        <v>0.24149655087277641</v>
      </c>
      <c r="G146" s="231">
        <v>0.26109873172745329</v>
      </c>
      <c r="H146" s="231">
        <v>0.28539662691665602</v>
      </c>
      <c r="I146" s="231">
        <v>0.4167342888421412</v>
      </c>
      <c r="J146" s="231">
        <v>0.35862462273200107</v>
      </c>
      <c r="K146" s="231">
        <v>0.16872586722516861</v>
      </c>
      <c r="L146" s="231">
        <v>2.0803231720626161E-2</v>
      </c>
      <c r="M146" s="231">
        <v>1.7553710355651932E-2</v>
      </c>
      <c r="N146" s="231">
        <v>0</v>
      </c>
      <c r="O146" s="231">
        <v>6.275688937237843E-2</v>
      </c>
      <c r="P146" s="231">
        <v>6.7471194911785909E-2</v>
      </c>
      <c r="Q146" s="231">
        <v>7.399749414248212E-2</v>
      </c>
      <c r="R146" s="231">
        <v>0.22634957940232561</v>
      </c>
      <c r="S146" s="231">
        <v>0.26485190777605438</v>
      </c>
      <c r="T146" s="231">
        <v>0.18817987320383431</v>
      </c>
      <c r="U146" s="231">
        <v>0.33402724109585202</v>
      </c>
      <c r="V146" s="231">
        <v>0.57862885423216415</v>
      </c>
      <c r="W146" s="231">
        <v>0.21039563233736119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1.1110463126959139E-3</v>
      </c>
      <c r="T147" s="231">
        <v>1.269043300095379E-3</v>
      </c>
      <c r="U147" s="231">
        <v>1.694411423709947E-3</v>
      </c>
      <c r="V147" s="231">
        <v>9.9092994160664746E-4</v>
      </c>
      <c r="W147" s="231">
        <v>4.3203486746393378E-4</v>
      </c>
      <c r="DA147" s="73" t="s">
        <v>1125</v>
      </c>
    </row>
    <row r="148" spans="1:105" ht="12" customHeight="1" x14ac:dyDescent="0.25">
      <c r="A148" s="64" t="s">
        <v>160</v>
      </c>
      <c r="B148" s="231">
        <v>3.3423787567750289E-3</v>
      </c>
      <c r="C148" s="231">
        <v>3.771769188245443E-3</v>
      </c>
      <c r="D148" s="231">
        <v>2.1197430136232478E-3</v>
      </c>
      <c r="E148" s="231">
        <v>1.405904295336673E-3</v>
      </c>
      <c r="F148" s="231">
        <v>3.2117246643744461E-3</v>
      </c>
      <c r="G148" s="231">
        <v>2.2752596728369029E-3</v>
      </c>
      <c r="H148" s="231">
        <v>7.8622750119869942E-4</v>
      </c>
      <c r="I148" s="231">
        <v>1.5992144277636919E-3</v>
      </c>
      <c r="J148" s="231">
        <v>4.0134497202167904E-3</v>
      </c>
      <c r="K148" s="231">
        <v>1.079278110850684E-3</v>
      </c>
      <c r="L148" s="231">
        <v>1.8583768912037589E-3</v>
      </c>
      <c r="M148" s="231">
        <v>1.6851220222897209E-3</v>
      </c>
      <c r="N148" s="231">
        <v>3.7518897590812562E-3</v>
      </c>
      <c r="O148" s="231">
        <v>2.0001090880316908E-3</v>
      </c>
      <c r="P148" s="231">
        <v>2.1194561869678809E-3</v>
      </c>
      <c r="Q148" s="231">
        <v>4.6241404256013603E-3</v>
      </c>
      <c r="R148" s="231">
        <v>2.775164685810556E-3</v>
      </c>
      <c r="S148" s="231">
        <v>4.9780628715901777E-3</v>
      </c>
      <c r="T148" s="231">
        <v>6.1076972673349376E-3</v>
      </c>
      <c r="U148" s="231">
        <v>6.2654753981465153E-3</v>
      </c>
      <c r="V148" s="231">
        <v>6.8721440196816801E-3</v>
      </c>
      <c r="W148" s="231">
        <v>2.419836535929489E-3</v>
      </c>
      <c r="DA148" s="73" t="s">
        <v>1126</v>
      </c>
    </row>
    <row r="149" spans="1:105" ht="12" customHeight="1" x14ac:dyDescent="0.25">
      <c r="A149" s="64" t="s">
        <v>70</v>
      </c>
      <c r="B149" s="231">
        <v>0.11344390329543561</v>
      </c>
      <c r="C149" s="231">
        <v>0.12886585004401721</v>
      </c>
      <c r="D149" s="231">
        <v>0.17248847210185189</v>
      </c>
      <c r="E149" s="231">
        <v>1.3249816946136561E-2</v>
      </c>
      <c r="F149" s="231">
        <v>8.7087429342054962E-3</v>
      </c>
      <c r="G149" s="231">
        <v>9.3938018773197032E-3</v>
      </c>
      <c r="H149" s="231">
        <v>7.3778372057049816E-3</v>
      </c>
      <c r="I149" s="231">
        <v>4.1519272032742192E-3</v>
      </c>
      <c r="J149" s="231">
        <v>2.5075999177896261E-3</v>
      </c>
      <c r="K149" s="231">
        <v>4.5569386402623084E-3</v>
      </c>
      <c r="L149" s="231">
        <v>7.9017967553166365E-3</v>
      </c>
      <c r="M149" s="231">
        <v>3.5754241169634231E-3</v>
      </c>
      <c r="N149" s="231">
        <v>3.9633212964469014E-3</v>
      </c>
      <c r="O149" s="231">
        <v>6.3102019861085348E-3</v>
      </c>
      <c r="P149" s="231">
        <v>4.4736062900005728E-3</v>
      </c>
      <c r="Q149" s="231">
        <v>2.3970243457150449E-3</v>
      </c>
      <c r="R149" s="231">
        <v>5.7360458889388448E-3</v>
      </c>
      <c r="S149" s="231">
        <v>4.5072250014934678E-3</v>
      </c>
      <c r="T149" s="231">
        <v>3.5604074001249408E-3</v>
      </c>
      <c r="U149" s="231">
        <v>4.2628603382815584E-3</v>
      </c>
      <c r="V149" s="231">
        <v>6.4582781846450636E-3</v>
      </c>
      <c r="W149" s="231">
        <v>9.8393931922647181E-3</v>
      </c>
      <c r="DA149" s="73" t="s">
        <v>1127</v>
      </c>
    </row>
    <row r="150" spans="1:105" ht="12" customHeight="1" x14ac:dyDescent="0.25">
      <c r="A150" s="64" t="s">
        <v>34</v>
      </c>
      <c r="B150" s="231">
        <v>9.8131242715268865E-2</v>
      </c>
      <c r="C150" s="231">
        <v>0.17301300378701689</v>
      </c>
      <c r="D150" s="231">
        <v>0.1228856728729034</v>
      </c>
      <c r="E150" s="231">
        <v>0.51266992521574717</v>
      </c>
      <c r="F150" s="231">
        <v>0.36051022229157431</v>
      </c>
      <c r="G150" s="231">
        <v>0.24386856483300159</v>
      </c>
      <c r="H150" s="231">
        <v>0.18917869860180081</v>
      </c>
      <c r="I150" s="231">
        <v>0.23338606570281911</v>
      </c>
      <c r="J150" s="231">
        <v>8.1884770674174684E-2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0.74616738494682544</v>
      </c>
      <c r="T150" s="231">
        <v>1.440124256805668</v>
      </c>
      <c r="U150" s="231">
        <v>1.921042274240375</v>
      </c>
      <c r="V150" s="231">
        <v>1.774643795621232</v>
      </c>
      <c r="W150" s="231">
        <v>0.72103275935022337</v>
      </c>
      <c r="DA150" s="73" t="s">
        <v>1128</v>
      </c>
    </row>
    <row r="151" spans="1:105" ht="12" customHeight="1" x14ac:dyDescent="0.25">
      <c r="A151" s="64" t="s">
        <v>162</v>
      </c>
      <c r="B151" s="231">
        <v>0.41187871364358469</v>
      </c>
      <c r="C151" s="231">
        <v>0.38651091607352123</v>
      </c>
      <c r="D151" s="231">
        <v>0.32320583583604462</v>
      </c>
      <c r="E151" s="231">
        <v>0.2056078516643412</v>
      </c>
      <c r="F151" s="231">
        <v>0.19853067722570339</v>
      </c>
      <c r="G151" s="231">
        <v>0.27314591172619518</v>
      </c>
      <c r="H151" s="231">
        <v>0.27668971781229929</v>
      </c>
      <c r="I151" s="231">
        <v>0.2799908880173031</v>
      </c>
      <c r="J151" s="231">
        <v>0.24526500851379729</v>
      </c>
      <c r="K151" s="231">
        <v>0.1532985753181321</v>
      </c>
      <c r="L151" s="231">
        <v>0.33362346145723959</v>
      </c>
      <c r="M151" s="231">
        <v>0.43135734752126548</v>
      </c>
      <c r="N151" s="231">
        <v>0.39125764548465641</v>
      </c>
      <c r="O151" s="231">
        <v>0.40756312855339188</v>
      </c>
      <c r="P151" s="231">
        <v>0.44018314246913293</v>
      </c>
      <c r="Q151" s="231">
        <v>0.66485089663373675</v>
      </c>
      <c r="R151" s="231">
        <v>0.81108471372796598</v>
      </c>
      <c r="S151" s="231">
        <v>0.68697019305429641</v>
      </c>
      <c r="T151" s="231">
        <v>0.64247704517956383</v>
      </c>
      <c r="U151" s="231">
        <v>0.61445296907318103</v>
      </c>
      <c r="V151" s="231">
        <v>0.81225407503377733</v>
      </c>
      <c r="W151" s="231">
        <v>0.27785299241947692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2.9375340470658472E-3</v>
      </c>
      <c r="C153" s="231">
        <v>4.7854142595435828E-2</v>
      </c>
      <c r="D153" s="231">
        <v>5.290711925807022E-2</v>
      </c>
      <c r="E153" s="231">
        <v>7.8210762833631639E-2</v>
      </c>
      <c r="F153" s="231">
        <v>7.2449102533888948E-2</v>
      </c>
      <c r="G153" s="231">
        <v>8.7141871462979276E-2</v>
      </c>
      <c r="H153" s="231">
        <v>9.4522976580807702E-2</v>
      </c>
      <c r="I153" s="231">
        <v>6.7085434951615022E-2</v>
      </c>
      <c r="J153" s="231">
        <v>5.7888962700218838E-5</v>
      </c>
      <c r="K153" s="231">
        <v>9.3811582177193755E-5</v>
      </c>
      <c r="L153" s="231">
        <v>2.77596103311209E-4</v>
      </c>
      <c r="M153" s="231">
        <v>1.1711741855356121E-4</v>
      </c>
      <c r="N153" s="231">
        <v>2.6935393443817409E-4</v>
      </c>
      <c r="O153" s="231">
        <v>4.8553049751176806E-3</v>
      </c>
      <c r="P153" s="231">
        <v>4.2357892229059779E-2</v>
      </c>
      <c r="Q153" s="231">
        <v>6.1749064481978297E-2</v>
      </c>
      <c r="R153" s="231">
        <v>5.1600697171490769E-3</v>
      </c>
      <c r="S153" s="231">
        <v>8.3088481720188817E-2</v>
      </c>
      <c r="T153" s="231">
        <v>4.1938666345070028E-2</v>
      </c>
      <c r="U153" s="231">
        <v>0.1063390736030177</v>
      </c>
      <c r="V153" s="231">
        <v>0.1116944902488437</v>
      </c>
      <c r="W153" s="231">
        <v>3.0337865231348779E-2</v>
      </c>
      <c r="DA153" s="73" t="s">
        <v>1131</v>
      </c>
    </row>
    <row r="154" spans="1:105" ht="12" customHeight="1" x14ac:dyDescent="0.25">
      <c r="A154" s="64" t="s">
        <v>79</v>
      </c>
      <c r="B154" s="231">
        <v>0.39450283895817478</v>
      </c>
      <c r="C154" s="231">
        <v>0.57686371998283104</v>
      </c>
      <c r="D154" s="231">
        <v>0.60537510974555342</v>
      </c>
      <c r="E154" s="231">
        <v>0.61208677459857364</v>
      </c>
      <c r="F154" s="231">
        <v>0.5160571355132394</v>
      </c>
      <c r="G154" s="231">
        <v>0.61014800774502043</v>
      </c>
      <c r="H154" s="231">
        <v>0.62832195581592565</v>
      </c>
      <c r="I154" s="231">
        <v>0.68834026480232968</v>
      </c>
      <c r="J154" s="231">
        <v>0.81263193143023071</v>
      </c>
      <c r="K154" s="231">
        <v>1.21670112585782</v>
      </c>
      <c r="L154" s="231">
        <v>2.0459122392705029</v>
      </c>
      <c r="M154" s="231">
        <v>2.0050855936339409</v>
      </c>
      <c r="N154" s="231">
        <v>2.168719189963197</v>
      </c>
      <c r="O154" s="231">
        <v>1.986974879896928</v>
      </c>
      <c r="P154" s="231">
        <v>2.236911112478297</v>
      </c>
      <c r="Q154" s="231">
        <v>1.766736852614559</v>
      </c>
      <c r="R154" s="231">
        <v>1.722305970884128</v>
      </c>
      <c r="S154" s="231">
        <v>0.94055269846980205</v>
      </c>
      <c r="T154" s="231">
        <v>0.13349172104354759</v>
      </c>
      <c r="U154" s="231">
        <v>0.26370903118456268</v>
      </c>
      <c r="V154" s="231">
        <v>0.34090253060715381</v>
      </c>
      <c r="W154" s="231">
        <v>0.12233357810342201</v>
      </c>
      <c r="DA154" s="73" t="s">
        <v>1132</v>
      </c>
    </row>
    <row r="155" spans="1:105" ht="12" customHeight="1" x14ac:dyDescent="0.25">
      <c r="A155" s="60" t="s">
        <v>1038</v>
      </c>
      <c r="B155" s="264">
        <v>3.6725057995928671E-2</v>
      </c>
      <c r="C155" s="264">
        <v>5.6957095501893373E-2</v>
      </c>
      <c r="D155" s="264">
        <v>6.5986984597400766E-2</v>
      </c>
      <c r="E155" s="264">
        <v>6.2980972370986987E-2</v>
      </c>
      <c r="F155" s="264">
        <v>5.3552104566682322E-2</v>
      </c>
      <c r="G155" s="264">
        <v>6.1584843781285432E-2</v>
      </c>
      <c r="H155" s="264">
        <v>8.1550926384861319E-2</v>
      </c>
      <c r="I155" s="264">
        <v>9.5056513891146041E-2</v>
      </c>
      <c r="J155" s="264">
        <v>8.5183867425446799E-2</v>
      </c>
      <c r="K155" s="264">
        <v>0.1612222733744943</v>
      </c>
      <c r="L155" s="264">
        <v>6.4903003821758412E-2</v>
      </c>
      <c r="M155" s="264">
        <v>4.5530434841430323E-2</v>
      </c>
      <c r="N155" s="264">
        <v>0.10978874298269301</v>
      </c>
      <c r="O155" s="264">
        <v>0.1721503464497568</v>
      </c>
      <c r="P155" s="264">
        <v>0.16185849231293609</v>
      </c>
      <c r="Q155" s="264">
        <v>0.1438986770253935</v>
      </c>
      <c r="R155" s="264">
        <v>0.17527601177448171</v>
      </c>
      <c r="S155" s="264">
        <v>0.18516445026020689</v>
      </c>
      <c r="T155" s="264">
        <v>0.1850821358511798</v>
      </c>
      <c r="U155" s="264">
        <v>0.35204273022804428</v>
      </c>
      <c r="V155" s="264">
        <v>0.41805930675286312</v>
      </c>
      <c r="W155" s="264">
        <v>0.13680974791144751</v>
      </c>
      <c r="DA155" s="72" t="s">
        <v>1133</v>
      </c>
    </row>
    <row r="156" spans="1:105" ht="12" customHeight="1" x14ac:dyDescent="0.25">
      <c r="A156" s="132" t="s">
        <v>1040</v>
      </c>
      <c r="B156" s="318">
        <v>1.212100416921287</v>
      </c>
      <c r="C156" s="318">
        <v>1.5295253263356801</v>
      </c>
      <c r="D156" s="318">
        <v>1.487665921370017</v>
      </c>
      <c r="E156" s="318">
        <v>1.3730787941079301</v>
      </c>
      <c r="F156" s="318">
        <v>1.192373534401229</v>
      </c>
      <c r="G156" s="318">
        <v>1.4012345108532409</v>
      </c>
      <c r="H156" s="318">
        <v>1.5590499973015639</v>
      </c>
      <c r="I156" s="318">
        <v>1.733478127408169</v>
      </c>
      <c r="J156" s="318">
        <v>1.5394109246277781</v>
      </c>
      <c r="K156" s="318">
        <v>1.6785467509791181</v>
      </c>
      <c r="L156" s="318">
        <v>1.716654619218523</v>
      </c>
      <c r="M156" s="318">
        <v>1.679636451235748</v>
      </c>
      <c r="N156" s="318">
        <v>2.2856469485865132</v>
      </c>
      <c r="O156" s="318">
        <v>2.7422882319726161</v>
      </c>
      <c r="P156" s="318">
        <v>2.8444082993115551</v>
      </c>
      <c r="Q156" s="318">
        <v>3.290021162487049</v>
      </c>
      <c r="R156" s="318">
        <v>3.994075732892266</v>
      </c>
      <c r="S156" s="318">
        <v>3.3051850154908111</v>
      </c>
      <c r="T156" s="318">
        <v>3.6478658069486549</v>
      </c>
      <c r="U156" s="318">
        <v>3.8390880773729061</v>
      </c>
      <c r="V156" s="318">
        <v>4.637178341750209</v>
      </c>
      <c r="W156" s="318">
        <v>1.6476901354138269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1.0000000000000002</v>
      </c>
      <c r="C160" s="234">
        <f t="shared" si="6"/>
        <v>1.0000000000000002</v>
      </c>
      <c r="D160" s="234">
        <f t="shared" si="6"/>
        <v>1</v>
      </c>
      <c r="E160" s="234">
        <f t="shared" si="6"/>
        <v>1</v>
      </c>
      <c r="F160" s="234">
        <f t="shared" si="6"/>
        <v>0.99999999999999978</v>
      </c>
      <c r="G160" s="234">
        <f t="shared" si="6"/>
        <v>0.99999999999999978</v>
      </c>
      <c r="H160" s="234">
        <f t="shared" si="6"/>
        <v>1</v>
      </c>
      <c r="I160" s="234">
        <f t="shared" si="6"/>
        <v>1.0000000000000002</v>
      </c>
      <c r="J160" s="234">
        <f t="shared" si="6"/>
        <v>1</v>
      </c>
      <c r="K160" s="234">
        <f t="shared" si="6"/>
        <v>0.99999999999999989</v>
      </c>
      <c r="L160" s="234">
        <f t="shared" si="6"/>
        <v>1</v>
      </c>
      <c r="M160" s="234">
        <f t="shared" si="6"/>
        <v>0.99999999999999989</v>
      </c>
      <c r="N160" s="234">
        <f t="shared" si="6"/>
        <v>0.99999999999999989</v>
      </c>
      <c r="O160" s="234">
        <f t="shared" si="6"/>
        <v>0.99999999999999989</v>
      </c>
      <c r="P160" s="234">
        <f t="shared" si="6"/>
        <v>0.99999999999999989</v>
      </c>
      <c r="Q160" s="234">
        <f t="shared" si="6"/>
        <v>0.99999999999999978</v>
      </c>
      <c r="R160" s="234">
        <f t="shared" si="6"/>
        <v>0.99999999999999978</v>
      </c>
      <c r="S160" s="234">
        <f t="shared" si="6"/>
        <v>1</v>
      </c>
      <c r="T160" s="234">
        <f t="shared" si="6"/>
        <v>1.0000000000000002</v>
      </c>
      <c r="U160" s="234">
        <f t="shared" si="6"/>
        <v>0.99999999999999989</v>
      </c>
      <c r="V160" s="234">
        <f t="shared" si="6"/>
        <v>1.0000000000000002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1.089090222164903E-3</v>
      </c>
      <c r="C161" s="268">
        <f t="shared" si="7"/>
        <v>1.0626188396365914E-3</v>
      </c>
      <c r="D161" s="268">
        <f t="shared" si="7"/>
        <v>1.341018584099702E-3</v>
      </c>
      <c r="E161" s="268">
        <f t="shared" si="7"/>
        <v>1.1297010210619739E-3</v>
      </c>
      <c r="F161" s="268">
        <f t="shared" si="7"/>
        <v>1.2149415139734948E-3</v>
      </c>
      <c r="G161" s="268">
        <f t="shared" si="7"/>
        <v>1.1794921495780878E-3</v>
      </c>
      <c r="H161" s="268">
        <f t="shared" si="7"/>
        <v>1.3661508735581989E-3</v>
      </c>
      <c r="I161" s="268">
        <f t="shared" si="7"/>
        <v>1.3399287649192185E-3</v>
      </c>
      <c r="J161" s="268">
        <f t="shared" si="7"/>
        <v>1.1554945585289802E-3</v>
      </c>
      <c r="K161" s="268">
        <f t="shared" si="7"/>
        <v>8.9350758355918956E-4</v>
      </c>
      <c r="L161" s="268">
        <f t="shared" si="7"/>
        <v>9.2575976829385015E-4</v>
      </c>
      <c r="M161" s="268">
        <f t="shared" si="7"/>
        <v>1.1825310154768391E-3</v>
      </c>
      <c r="N161" s="268">
        <f t="shared" si="7"/>
        <v>1.4781824496331705E-3</v>
      </c>
      <c r="O161" s="268">
        <f t="shared" si="7"/>
        <v>1.7768340735517991E-3</v>
      </c>
      <c r="P161" s="268">
        <f t="shared" si="7"/>
        <v>1.7118603743482013E-3</v>
      </c>
      <c r="Q161" s="268">
        <f t="shared" si="7"/>
        <v>1.8263674419741669E-3</v>
      </c>
      <c r="R161" s="268">
        <f t="shared" si="7"/>
        <v>1.8722549779614727E-3</v>
      </c>
      <c r="S161" s="268">
        <f t="shared" si="7"/>
        <v>1.8675007056107656E-3</v>
      </c>
      <c r="T161" s="268">
        <f t="shared" si="7"/>
        <v>1.9503285417908573E-3</v>
      </c>
      <c r="U161" s="268">
        <f t="shared" si="7"/>
        <v>2.3321620768025071E-3</v>
      </c>
      <c r="V161" s="268">
        <f t="shared" si="7"/>
        <v>2.3966029714410529E-3</v>
      </c>
      <c r="W161" s="268">
        <f t="shared" si="7"/>
        <v>2.070819069899075E-3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8.6172079139904077E-3</v>
      </c>
      <c r="C162" s="269">
        <f t="shared" si="8"/>
        <v>8.4077584098310593E-3</v>
      </c>
      <c r="D162" s="269">
        <f t="shared" si="8"/>
        <v>1.0610540541573664E-2</v>
      </c>
      <c r="E162" s="269">
        <f t="shared" si="8"/>
        <v>8.93853271383452E-3</v>
      </c>
      <c r="F162" s="269">
        <f t="shared" si="8"/>
        <v>9.6129810149582669E-3</v>
      </c>
      <c r="G162" s="269">
        <f t="shared" si="8"/>
        <v>9.3324950302371753E-3</v>
      </c>
      <c r="H162" s="269">
        <f t="shared" si="8"/>
        <v>1.080939474043696E-2</v>
      </c>
      <c r="I162" s="269">
        <f t="shared" si="8"/>
        <v>1.0601917565923206E-2</v>
      </c>
      <c r="J162" s="269">
        <f t="shared" si="8"/>
        <v>9.1426189049203885E-3</v>
      </c>
      <c r="K162" s="269">
        <f t="shared" si="8"/>
        <v>7.069699519431441E-3</v>
      </c>
      <c r="L162" s="269">
        <f t="shared" si="8"/>
        <v>7.3248884614334573E-3</v>
      </c>
      <c r="M162" s="269">
        <f t="shared" si="8"/>
        <v>9.3565394470718315E-3</v>
      </c>
      <c r="N162" s="269">
        <f t="shared" si="8"/>
        <v>1.1695822112864416E-2</v>
      </c>
      <c r="O162" s="269">
        <f t="shared" si="8"/>
        <v>1.4058843178320289E-2</v>
      </c>
      <c r="P162" s="269">
        <f t="shared" si="8"/>
        <v>1.3544751816940231E-2</v>
      </c>
      <c r="Q162" s="269">
        <f t="shared" si="8"/>
        <v>1.4450766019687252E-2</v>
      </c>
      <c r="R162" s="269">
        <f t="shared" si="8"/>
        <v>1.4813841943257014E-2</v>
      </c>
      <c r="S162" s="269">
        <f t="shared" si="8"/>
        <v>1.4776224716977693E-2</v>
      </c>
      <c r="T162" s="269">
        <f t="shared" si="8"/>
        <v>1.5431583355687159E-2</v>
      </c>
      <c r="U162" s="269">
        <f t="shared" si="8"/>
        <v>1.8452764606574495E-2</v>
      </c>
      <c r="V162" s="269">
        <f t="shared" si="8"/>
        <v>1.8962640258712922E-2</v>
      </c>
      <c r="W162" s="269">
        <f t="shared" si="8"/>
        <v>1.6384940489232166E-2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9.5102227728303679E-3</v>
      </c>
      <c r="C163" s="269">
        <f t="shared" si="9"/>
        <v>9.2790676859279917E-3</v>
      </c>
      <c r="D163" s="269">
        <f t="shared" si="9"/>
        <v>1.1710127607189811E-2</v>
      </c>
      <c r="E163" s="269">
        <f t="shared" si="9"/>
        <v>9.8648469689103183E-3</v>
      </c>
      <c r="F163" s="269">
        <f t="shared" si="9"/>
        <v>1.0609189412131405E-2</v>
      </c>
      <c r="G163" s="269">
        <f t="shared" si="9"/>
        <v>1.0299636222051892E-2</v>
      </c>
      <c r="H163" s="269">
        <f t="shared" si="9"/>
        <v>1.1929589380583069E-2</v>
      </c>
      <c r="I163" s="269">
        <f t="shared" si="9"/>
        <v>1.1700611018960883E-2</v>
      </c>
      <c r="J163" s="269">
        <f t="shared" si="9"/>
        <v>1.0090082934139122E-2</v>
      </c>
      <c r="K163" s="269">
        <f t="shared" si="9"/>
        <v>7.8023436405203614E-3</v>
      </c>
      <c r="L163" s="269">
        <f t="shared" si="9"/>
        <v>8.0839782154111233E-3</v>
      </c>
      <c r="M163" s="269">
        <f t="shared" si="9"/>
        <v>1.0326172399758483E-2</v>
      </c>
      <c r="N163" s="269">
        <f t="shared" si="9"/>
        <v>1.2907878620887117E-2</v>
      </c>
      <c r="O163" s="269">
        <f t="shared" si="9"/>
        <v>1.5515783289508466E-2</v>
      </c>
      <c r="P163" s="269">
        <f t="shared" si="9"/>
        <v>1.4948415828828504E-2</v>
      </c>
      <c r="Q163" s="269">
        <f t="shared" si="9"/>
        <v>1.5948321713596964E-2</v>
      </c>
      <c r="R163" s="269">
        <f t="shared" si="9"/>
        <v>1.6349023768260588E-2</v>
      </c>
      <c r="S163" s="269">
        <f t="shared" si="9"/>
        <v>1.6307508209441195E-2</v>
      </c>
      <c r="T163" s="269">
        <f t="shared" si="9"/>
        <v>1.703078269839798E-2</v>
      </c>
      <c r="U163" s="269">
        <f t="shared" si="9"/>
        <v>2.03650537314073E-2</v>
      </c>
      <c r="V163" s="269">
        <f t="shared" si="9"/>
        <v>2.0927768602242203E-2</v>
      </c>
      <c r="W163" s="269">
        <f t="shared" si="9"/>
        <v>1.8082937736616327E-2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1.5473428676961812E-2</v>
      </c>
      <c r="C164" s="269">
        <f t="shared" si="10"/>
        <v>1.5097332150525104E-2</v>
      </c>
      <c r="D164" s="269">
        <f t="shared" si="10"/>
        <v>1.9052742365365943E-2</v>
      </c>
      <c r="E164" s="269">
        <f t="shared" si="10"/>
        <v>1.6050413289861155E-2</v>
      </c>
      <c r="F164" s="269">
        <f t="shared" si="10"/>
        <v>1.7261481629850133E-2</v>
      </c>
      <c r="G164" s="269">
        <f t="shared" si="10"/>
        <v>1.6757828947590637E-2</v>
      </c>
      <c r="H164" s="269">
        <f t="shared" si="10"/>
        <v>1.940981350649857E-2</v>
      </c>
      <c r="I164" s="269">
        <f t="shared" si="10"/>
        <v>1.9037258579893634E-2</v>
      </c>
      <c r="J164" s="269">
        <f t="shared" si="10"/>
        <v>1.6416879220965457E-2</v>
      </c>
      <c r="K164" s="269">
        <f t="shared" si="10"/>
        <v>1.2694656131468085E-2</v>
      </c>
      <c r="L164" s="269">
        <f t="shared" si="10"/>
        <v>1.3152884357203088E-2</v>
      </c>
      <c r="M164" s="269">
        <f t="shared" si="10"/>
        <v>1.6801004135271327E-2</v>
      </c>
      <c r="N164" s="269">
        <f t="shared" si="10"/>
        <v>2.1001520572344598E-2</v>
      </c>
      <c r="O164" s="269">
        <f t="shared" si="10"/>
        <v>2.5244662699520918E-2</v>
      </c>
      <c r="P164" s="269">
        <f t="shared" si="10"/>
        <v>2.4321538168564461E-2</v>
      </c>
      <c r="Q164" s="269">
        <f t="shared" si="10"/>
        <v>2.5948416188271962E-2</v>
      </c>
      <c r="R164" s="269">
        <f t="shared" si="10"/>
        <v>2.6600370912325637E-2</v>
      </c>
      <c r="S164" s="269">
        <f t="shared" si="10"/>
        <v>2.6532823804994832E-2</v>
      </c>
      <c r="T164" s="269">
        <f t="shared" si="10"/>
        <v>2.7709613927168614E-2</v>
      </c>
      <c r="U164" s="269">
        <f t="shared" si="10"/>
        <v>3.3134576754151351E-2</v>
      </c>
      <c r="V164" s="269">
        <f t="shared" si="10"/>
        <v>3.4050131376510459E-2</v>
      </c>
      <c r="W164" s="269">
        <f t="shared" si="10"/>
        <v>2.9421502947001972E-2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1.3254921069742631E-2</v>
      </c>
      <c r="C165" s="270">
        <f t="shared" si="11"/>
        <v>1.2102207550656902E-2</v>
      </c>
      <c r="D165" s="270">
        <f t="shared" si="11"/>
        <v>1.4180373185693127E-2</v>
      </c>
      <c r="E165" s="270">
        <f t="shared" si="11"/>
        <v>1.1669403148051488E-2</v>
      </c>
      <c r="F165" s="270">
        <f t="shared" si="11"/>
        <v>1.262465665003625E-2</v>
      </c>
      <c r="G165" s="270">
        <f t="shared" si="11"/>
        <v>1.1762857816321817E-2</v>
      </c>
      <c r="H165" s="270">
        <f t="shared" si="11"/>
        <v>1.2202097642350614E-2</v>
      </c>
      <c r="I165" s="270">
        <f t="shared" si="11"/>
        <v>1.1673629781018087E-2</v>
      </c>
      <c r="J165" s="270">
        <f t="shared" si="11"/>
        <v>1.0228422434752646E-2</v>
      </c>
      <c r="K165" s="270">
        <f t="shared" si="11"/>
        <v>6.1481863120662495E-3</v>
      </c>
      <c r="L165" s="270">
        <f t="shared" si="11"/>
        <v>1.1578636154611275E-2</v>
      </c>
      <c r="M165" s="270">
        <f t="shared" si="11"/>
        <v>1.6844849648217343E-2</v>
      </c>
      <c r="N165" s="270">
        <f t="shared" si="11"/>
        <v>1.524861118811952E-2</v>
      </c>
      <c r="O165" s="270">
        <f t="shared" si="11"/>
        <v>1.4947695815949402E-2</v>
      </c>
      <c r="P165" s="270">
        <f t="shared" si="11"/>
        <v>1.5663968096906622E-2</v>
      </c>
      <c r="Q165" s="270">
        <f t="shared" si="11"/>
        <v>1.7283516434078688E-2</v>
      </c>
      <c r="R165" s="270">
        <f t="shared" si="11"/>
        <v>1.6995437523225042E-2</v>
      </c>
      <c r="S165" s="270">
        <f t="shared" si="11"/>
        <v>1.6791528952172126E-2</v>
      </c>
      <c r="T165" s="270">
        <f t="shared" si="11"/>
        <v>1.7618263609542544E-2</v>
      </c>
      <c r="U165" s="270">
        <f t="shared" si="11"/>
        <v>1.763142628573101E-2</v>
      </c>
      <c r="V165" s="270">
        <f t="shared" si="11"/>
        <v>1.7927904220029319E-2</v>
      </c>
      <c r="W165" s="270">
        <f t="shared" si="11"/>
        <v>1.6785278761554577E-2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0.55942179925642288</v>
      </c>
      <c r="C166" s="319">
        <f t="shared" si="12"/>
        <v>0.57190802193729695</v>
      </c>
      <c r="D166" s="319">
        <f t="shared" si="12"/>
        <v>0.4806678959493485</v>
      </c>
      <c r="E166" s="319">
        <f t="shared" si="12"/>
        <v>0.51254955271342373</v>
      </c>
      <c r="F166" s="319">
        <f t="shared" si="12"/>
        <v>0.49104109282900182</v>
      </c>
      <c r="G166" s="319">
        <f t="shared" si="12"/>
        <v>0.54569271882400749</v>
      </c>
      <c r="H166" s="319">
        <f t="shared" si="12"/>
        <v>0.52167559984609269</v>
      </c>
      <c r="I166" s="319">
        <f t="shared" si="12"/>
        <v>0.52955501666932558</v>
      </c>
      <c r="J166" s="319">
        <f t="shared" si="12"/>
        <v>0.58839498517835997</v>
      </c>
      <c r="K166" s="319">
        <f t="shared" si="12"/>
        <v>0.68555505922628335</v>
      </c>
      <c r="L166" s="319">
        <f t="shared" si="12"/>
        <v>0.50728141700167784</v>
      </c>
      <c r="M166" s="319">
        <f t="shared" si="12"/>
        <v>0.37024968378400225</v>
      </c>
      <c r="N166" s="319">
        <f t="shared" si="12"/>
        <v>0.37710352366082228</v>
      </c>
      <c r="O166" s="319">
        <f t="shared" si="12"/>
        <v>0.39243609032339011</v>
      </c>
      <c r="P166" s="319">
        <f t="shared" si="12"/>
        <v>0.36448226600622036</v>
      </c>
      <c r="Q166" s="319">
        <f t="shared" si="12"/>
        <v>0.36296919394507099</v>
      </c>
      <c r="R166" s="319">
        <f t="shared" si="12"/>
        <v>0.3819200319838203</v>
      </c>
      <c r="S166" s="319">
        <f t="shared" si="12"/>
        <v>0.3729688010580598</v>
      </c>
      <c r="T166" s="319">
        <f t="shared" si="12"/>
        <v>0.34400306979521916</v>
      </c>
      <c r="U166" s="319">
        <f t="shared" si="12"/>
        <v>0.2856414980829422</v>
      </c>
      <c r="V166" s="319">
        <f t="shared" si="12"/>
        <v>0.29213083513633609</v>
      </c>
      <c r="W166" s="319">
        <f t="shared" si="12"/>
        <v>0.33772730335947421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0.23539736519153867</v>
      </c>
      <c r="C167" s="271">
        <f t="shared" si="13"/>
        <v>0.23370351009409798</v>
      </c>
      <c r="D167" s="271">
        <f t="shared" si="13"/>
        <v>0.28276091626402949</v>
      </c>
      <c r="E167" s="271">
        <f t="shared" si="13"/>
        <v>0.29117050654594795</v>
      </c>
      <c r="F167" s="271">
        <f t="shared" si="13"/>
        <v>0.29870404074917434</v>
      </c>
      <c r="G167" s="271">
        <f t="shared" si="13"/>
        <v>0.26029723350550765</v>
      </c>
      <c r="H167" s="271">
        <f t="shared" si="13"/>
        <v>0.27118868614176639</v>
      </c>
      <c r="I167" s="271">
        <f t="shared" si="13"/>
        <v>0.27032999504078847</v>
      </c>
      <c r="J167" s="271">
        <f t="shared" si="13"/>
        <v>0.23619410104198185</v>
      </c>
      <c r="K167" s="271">
        <f t="shared" si="13"/>
        <v>0.17061803667127978</v>
      </c>
      <c r="L167" s="271">
        <f t="shared" si="13"/>
        <v>0.27653488620941336</v>
      </c>
      <c r="M167" s="271">
        <f t="shared" si="13"/>
        <v>0.36939841878289903</v>
      </c>
      <c r="N167" s="271">
        <f t="shared" si="13"/>
        <v>0.35600971349713595</v>
      </c>
      <c r="O167" s="271">
        <f t="shared" si="13"/>
        <v>0.34435577837711973</v>
      </c>
      <c r="P167" s="271">
        <f t="shared" si="13"/>
        <v>0.36387976758787338</v>
      </c>
      <c r="Q167" s="271">
        <f t="shared" si="13"/>
        <v>0.34913697739181476</v>
      </c>
      <c r="R167" s="271">
        <f t="shared" si="13"/>
        <v>0.33341277226717803</v>
      </c>
      <c r="S167" s="271">
        <f t="shared" si="13"/>
        <v>0.34100679659730226</v>
      </c>
      <c r="T167" s="271">
        <f t="shared" si="13"/>
        <v>0.35300255333045094</v>
      </c>
      <c r="U167" s="271">
        <f t="shared" si="13"/>
        <v>0.39038939133729916</v>
      </c>
      <c r="V167" s="271">
        <f t="shared" si="13"/>
        <v>0.38017622241442089</v>
      </c>
      <c r="W167" s="271">
        <f t="shared" si="13"/>
        <v>0.35863915126274187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0.11663270164967886</v>
      </c>
      <c r="C168" s="271">
        <f t="shared" si="14"/>
        <v>0.10961145954810612</v>
      </c>
      <c r="D168" s="271">
        <f t="shared" si="14"/>
        <v>0.13137819884492094</v>
      </c>
      <c r="E168" s="271">
        <f t="shared" si="14"/>
        <v>0.10580608023381238</v>
      </c>
      <c r="F168" s="271">
        <f t="shared" si="14"/>
        <v>0.11395010044779937</v>
      </c>
      <c r="G168" s="271">
        <f t="shared" si="14"/>
        <v>0.10419698993859396</v>
      </c>
      <c r="H168" s="271">
        <f t="shared" si="14"/>
        <v>0.10903482337751551</v>
      </c>
      <c r="I168" s="271">
        <f t="shared" si="14"/>
        <v>0.10430485450523787</v>
      </c>
      <c r="J168" s="271">
        <f t="shared" si="14"/>
        <v>9.2116640527689864E-2</v>
      </c>
      <c r="K168" s="271">
        <f t="shared" si="14"/>
        <v>5.9056824962421997E-2</v>
      </c>
      <c r="L168" s="271">
        <f t="shared" si="14"/>
        <v>0.10635950600020384</v>
      </c>
      <c r="M168" s="271">
        <f t="shared" si="14"/>
        <v>0.14898537605568499</v>
      </c>
      <c r="N168" s="271">
        <f t="shared" si="14"/>
        <v>0.14037816702515646</v>
      </c>
      <c r="O168" s="271">
        <f t="shared" si="14"/>
        <v>0.1383656188217823</v>
      </c>
      <c r="P168" s="271">
        <f t="shared" si="14"/>
        <v>0.14557712520864946</v>
      </c>
      <c r="Q168" s="271">
        <f t="shared" si="14"/>
        <v>0.15531114350405253</v>
      </c>
      <c r="R168" s="271">
        <f t="shared" si="14"/>
        <v>0.15251804775632657</v>
      </c>
      <c r="S168" s="271">
        <f t="shared" si="14"/>
        <v>0.15379947402122462</v>
      </c>
      <c r="T168" s="271">
        <f t="shared" si="14"/>
        <v>0.16477240641917842</v>
      </c>
      <c r="U168" s="271">
        <f t="shared" si="14"/>
        <v>0.16971188632013595</v>
      </c>
      <c r="V168" s="271">
        <f t="shared" si="14"/>
        <v>0.17137636932559847</v>
      </c>
      <c r="W168" s="271">
        <f t="shared" si="14"/>
        <v>0.16274925459346679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0.1165439988470813</v>
      </c>
      <c r="C169" s="320">
        <f t="shared" si="15"/>
        <v>0.10951197252065234</v>
      </c>
      <c r="D169" s="320">
        <f t="shared" si="15"/>
        <v>0.13123560591084474</v>
      </c>
      <c r="E169" s="320">
        <f t="shared" si="15"/>
        <v>0.10564378902939114</v>
      </c>
      <c r="F169" s="320">
        <f t="shared" si="15"/>
        <v>0.11378152467061556</v>
      </c>
      <c r="G169" s="320">
        <f t="shared" si="15"/>
        <v>0.10402379615675997</v>
      </c>
      <c r="H169" s="320">
        <f t="shared" si="15"/>
        <v>0.10879370968266637</v>
      </c>
      <c r="I169" s="320">
        <f t="shared" si="15"/>
        <v>0.10404873928467315</v>
      </c>
      <c r="J169" s="320">
        <f t="shared" si="15"/>
        <v>9.1905306444234044E-2</v>
      </c>
      <c r="K169" s="320">
        <f t="shared" si="15"/>
        <v>5.8769790694609768E-2</v>
      </c>
      <c r="L169" s="320">
        <f t="shared" si="15"/>
        <v>0.10625778347789912</v>
      </c>
      <c r="M169" s="320">
        <f t="shared" si="15"/>
        <v>0.14888978223601854</v>
      </c>
      <c r="N169" s="320">
        <f t="shared" si="15"/>
        <v>0.14016973223818305</v>
      </c>
      <c r="O169" s="320">
        <f t="shared" si="15"/>
        <v>0.13802947298642826</v>
      </c>
      <c r="P169" s="320">
        <f t="shared" si="15"/>
        <v>0.14529505636705631</v>
      </c>
      <c r="Q169" s="320">
        <f t="shared" si="15"/>
        <v>0.15503808148005727</v>
      </c>
      <c r="R169" s="320">
        <f t="shared" si="15"/>
        <v>0.15222255591034473</v>
      </c>
      <c r="S169" s="320">
        <f t="shared" si="15"/>
        <v>0.15351170977929829</v>
      </c>
      <c r="T169" s="320">
        <f t="shared" si="15"/>
        <v>0.16449572124368936</v>
      </c>
      <c r="U169" s="320">
        <f t="shared" si="15"/>
        <v>0.16924290456762692</v>
      </c>
      <c r="V169" s="320">
        <f t="shared" si="15"/>
        <v>0.17089856381565105</v>
      </c>
      <c r="W169" s="320">
        <f t="shared" si="15"/>
        <v>0.16241402065175914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8.8702802597591976E-5</v>
      </c>
      <c r="C170" s="320">
        <f t="shared" si="16"/>
        <v>9.9487027453782755E-5</v>
      </c>
      <c r="D170" s="320">
        <f t="shared" si="16"/>
        <v>1.4259293407619994E-4</v>
      </c>
      <c r="E170" s="320">
        <f t="shared" si="16"/>
        <v>1.6229120442128679E-4</v>
      </c>
      <c r="F170" s="320">
        <f t="shared" si="16"/>
        <v>1.6857577718384207E-4</v>
      </c>
      <c r="G170" s="320">
        <f t="shared" si="16"/>
        <v>1.7319378183394403E-4</v>
      </c>
      <c r="H170" s="320">
        <f t="shared" si="16"/>
        <v>2.4111369484911674E-4</v>
      </c>
      <c r="I170" s="320">
        <f t="shared" si="16"/>
        <v>2.561152205647086E-4</v>
      </c>
      <c r="J170" s="320">
        <f t="shared" si="16"/>
        <v>2.1133408345588904E-4</v>
      </c>
      <c r="K170" s="320">
        <f t="shared" si="16"/>
        <v>2.8703426781221043E-4</v>
      </c>
      <c r="L170" s="320">
        <f t="shared" si="16"/>
        <v>1.0172252230474879E-4</v>
      </c>
      <c r="M170" s="320">
        <f t="shared" si="16"/>
        <v>9.5593819666470891E-5</v>
      </c>
      <c r="N170" s="320">
        <f t="shared" si="16"/>
        <v>2.0843478697342183E-4</v>
      </c>
      <c r="O170" s="320">
        <f t="shared" si="16"/>
        <v>3.3614583535404623E-4</v>
      </c>
      <c r="P170" s="320">
        <f t="shared" si="16"/>
        <v>2.8206884159312549E-4</v>
      </c>
      <c r="Q170" s="320">
        <f t="shared" si="16"/>
        <v>2.7306202399521794E-4</v>
      </c>
      <c r="R170" s="320">
        <f t="shared" si="16"/>
        <v>2.9549184598178934E-4</v>
      </c>
      <c r="S170" s="320">
        <f t="shared" si="16"/>
        <v>2.8776424192632633E-4</v>
      </c>
      <c r="T170" s="320">
        <f t="shared" si="16"/>
        <v>2.7668517548911091E-4</v>
      </c>
      <c r="U170" s="320">
        <f t="shared" si="16"/>
        <v>4.6898175250899407E-4</v>
      </c>
      <c r="V170" s="320">
        <f t="shared" si="16"/>
        <v>4.7780550994742363E-4</v>
      </c>
      <c r="W170" s="320">
        <f t="shared" si="16"/>
        <v>3.3523394170765391E-4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1.8574353209494812E-2</v>
      </c>
      <c r="C171" s="271">
        <f t="shared" si="17"/>
        <v>1.7423424880789826E-2</v>
      </c>
      <c r="D171" s="271">
        <f t="shared" si="17"/>
        <v>2.0643882318984043E-2</v>
      </c>
      <c r="E171" s="271">
        <f t="shared" si="17"/>
        <v>1.8448441000771656E-2</v>
      </c>
      <c r="F171" s="271">
        <f t="shared" si="17"/>
        <v>1.953357039453027E-2</v>
      </c>
      <c r="G171" s="271">
        <f t="shared" si="17"/>
        <v>1.7765383507314814E-2</v>
      </c>
      <c r="H171" s="271">
        <f t="shared" si="17"/>
        <v>1.8467624483507316E-2</v>
      </c>
      <c r="I171" s="271">
        <f t="shared" si="17"/>
        <v>1.7934538907403225E-2</v>
      </c>
      <c r="J171" s="271">
        <f t="shared" si="17"/>
        <v>1.5680524457582962E-2</v>
      </c>
      <c r="K171" s="271">
        <f t="shared" si="17"/>
        <v>1.0148246305637773E-2</v>
      </c>
      <c r="L171" s="271">
        <f t="shared" si="17"/>
        <v>1.7997814706448945E-2</v>
      </c>
      <c r="M171" s="271">
        <f t="shared" si="17"/>
        <v>2.5367908920825501E-2</v>
      </c>
      <c r="N171" s="271">
        <f t="shared" si="17"/>
        <v>2.3488088241836607E-2</v>
      </c>
      <c r="O171" s="271">
        <f t="shared" si="17"/>
        <v>2.2920497937032533E-2</v>
      </c>
      <c r="P171" s="271">
        <f t="shared" si="17"/>
        <v>2.4094420211986867E-2</v>
      </c>
      <c r="Q171" s="271">
        <f t="shared" si="17"/>
        <v>2.5273757058715766E-2</v>
      </c>
      <c r="R171" s="271">
        <f t="shared" si="17"/>
        <v>2.4614220466842991E-2</v>
      </c>
      <c r="S171" s="271">
        <f t="shared" si="17"/>
        <v>2.4597781987126879E-2</v>
      </c>
      <c r="T171" s="271">
        <f t="shared" si="17"/>
        <v>2.5681551812335134E-2</v>
      </c>
      <c r="U171" s="271">
        <f t="shared" si="17"/>
        <v>2.6623315709113669E-2</v>
      </c>
      <c r="V171" s="271">
        <f t="shared" si="17"/>
        <v>2.6658067451532139E-2</v>
      </c>
      <c r="W171" s="271">
        <f t="shared" si="17"/>
        <v>2.5025176947992292E-2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1.2546514670868522E-2</v>
      </c>
      <c r="C172" s="320">
        <f t="shared" si="18"/>
        <v>1.1408288623495032E-2</v>
      </c>
      <c r="D172" s="320">
        <f t="shared" si="18"/>
        <v>1.3313815702050919E-2</v>
      </c>
      <c r="E172" s="320">
        <f t="shared" si="18"/>
        <v>1.0942862722863288E-2</v>
      </c>
      <c r="F172" s="320">
        <f t="shared" si="18"/>
        <v>1.1827459081549498E-2</v>
      </c>
      <c r="G172" s="320">
        <f t="shared" si="18"/>
        <v>1.1030788895752644E-2</v>
      </c>
      <c r="H172" s="320">
        <f t="shared" si="18"/>
        <v>1.13726282845471E-2</v>
      </c>
      <c r="I172" s="320">
        <f t="shared" si="18"/>
        <v>1.0851912104437563E-2</v>
      </c>
      <c r="J172" s="320">
        <f t="shared" si="18"/>
        <v>9.4934180758306074E-3</v>
      </c>
      <c r="K172" s="320">
        <f t="shared" si="18"/>
        <v>5.5003910479318125E-3</v>
      </c>
      <c r="L172" s="320">
        <f t="shared" si="18"/>
        <v>1.0933517049862515E-2</v>
      </c>
      <c r="M172" s="320">
        <f t="shared" si="18"/>
        <v>1.5997550341028878E-2</v>
      </c>
      <c r="N172" s="320">
        <f t="shared" si="18"/>
        <v>1.4276691572440586E-2</v>
      </c>
      <c r="O172" s="320">
        <f t="shared" si="18"/>
        <v>1.3817565049597708E-2</v>
      </c>
      <c r="P172" s="320">
        <f t="shared" si="18"/>
        <v>1.4567511779632648E-2</v>
      </c>
      <c r="Q172" s="320">
        <f t="shared" si="18"/>
        <v>1.6154076516441306E-2</v>
      </c>
      <c r="R172" s="320">
        <f t="shared" si="18"/>
        <v>1.5858982273671329E-2</v>
      </c>
      <c r="S172" s="320">
        <f t="shared" si="18"/>
        <v>1.5622621168811537E-2</v>
      </c>
      <c r="T172" s="320">
        <f t="shared" si="18"/>
        <v>1.6367658880443909E-2</v>
      </c>
      <c r="U172" s="320">
        <f t="shared" si="18"/>
        <v>1.604893397262612E-2</v>
      </c>
      <c r="V172" s="320">
        <f t="shared" si="18"/>
        <v>1.632726980453611E-2</v>
      </c>
      <c r="W172" s="320">
        <f t="shared" si="18"/>
        <v>1.5402920682207574E-2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5.8792076199995743E-3</v>
      </c>
      <c r="C173" s="320">
        <f t="shared" si="19"/>
        <v>5.8369024489627382E-3</v>
      </c>
      <c r="D173" s="320">
        <f t="shared" si="19"/>
        <v>7.0621441840900403E-3</v>
      </c>
      <c r="E173" s="320">
        <f t="shared" si="19"/>
        <v>7.2721793611035968E-3</v>
      </c>
      <c r="F173" s="320">
        <f t="shared" si="19"/>
        <v>7.4603344479589493E-3</v>
      </c>
      <c r="G173" s="320">
        <f t="shared" si="19"/>
        <v>6.5010985889547993E-3</v>
      </c>
      <c r="H173" s="320">
        <f t="shared" si="19"/>
        <v>6.7731199485815468E-3</v>
      </c>
      <c r="I173" s="320">
        <f t="shared" si="19"/>
        <v>6.7516735604285297E-3</v>
      </c>
      <c r="J173" s="320">
        <f t="shared" si="19"/>
        <v>5.8991066340740974E-3</v>
      </c>
      <c r="K173" s="320">
        <f t="shared" si="19"/>
        <v>4.2613002931912629E-3</v>
      </c>
      <c r="L173" s="320">
        <f t="shared" si="19"/>
        <v>6.906644893307147E-3</v>
      </c>
      <c r="M173" s="320">
        <f t="shared" si="19"/>
        <v>9.2259741172424914E-3</v>
      </c>
      <c r="N173" s="320">
        <f t="shared" si="19"/>
        <v>8.8915821920230332E-3</v>
      </c>
      <c r="O173" s="320">
        <f t="shared" si="19"/>
        <v>8.6005173192075252E-3</v>
      </c>
      <c r="P173" s="320">
        <f t="shared" si="19"/>
        <v>9.0881420895496008E-3</v>
      </c>
      <c r="Q173" s="320">
        <f t="shared" si="19"/>
        <v>8.7199309823853457E-3</v>
      </c>
      <c r="R173" s="320">
        <f t="shared" si="19"/>
        <v>8.327208376879636E-3</v>
      </c>
      <c r="S173" s="320">
        <f t="shared" si="19"/>
        <v>8.516874245364613E-3</v>
      </c>
      <c r="T173" s="320">
        <f t="shared" si="19"/>
        <v>8.8164763430168269E-3</v>
      </c>
      <c r="U173" s="320">
        <f t="shared" si="19"/>
        <v>9.7502377838838486E-3</v>
      </c>
      <c r="V173" s="320">
        <f t="shared" si="19"/>
        <v>9.4951570164892342E-3</v>
      </c>
      <c r="W173" s="320">
        <f t="shared" si="19"/>
        <v>8.957254169852033E-3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1.4863091862671565E-4</v>
      </c>
      <c r="C174" s="320">
        <f t="shared" si="20"/>
        <v>1.7823380833205415E-4</v>
      </c>
      <c r="D174" s="320">
        <f t="shared" si="20"/>
        <v>2.6792243284308454E-4</v>
      </c>
      <c r="E174" s="320">
        <f t="shared" si="20"/>
        <v>2.3339891680477102E-4</v>
      </c>
      <c r="F174" s="320">
        <f t="shared" si="20"/>
        <v>2.4577686502182393E-4</v>
      </c>
      <c r="G174" s="320">
        <f t="shared" si="20"/>
        <v>2.3349602260737087E-4</v>
      </c>
      <c r="H174" s="320">
        <f t="shared" si="20"/>
        <v>3.2187625037867024E-4</v>
      </c>
      <c r="I174" s="320">
        <f t="shared" si="20"/>
        <v>3.3095324253713224E-4</v>
      </c>
      <c r="J174" s="320">
        <f t="shared" si="20"/>
        <v>2.8799974767825762E-4</v>
      </c>
      <c r="K174" s="320">
        <f t="shared" si="20"/>
        <v>3.8655496451469755E-4</v>
      </c>
      <c r="L174" s="320">
        <f t="shared" si="20"/>
        <v>1.5765276327928503E-4</v>
      </c>
      <c r="M174" s="320">
        <f t="shared" si="20"/>
        <v>1.4438446255413416E-4</v>
      </c>
      <c r="N174" s="320">
        <f t="shared" si="20"/>
        <v>3.198144773729847E-4</v>
      </c>
      <c r="O174" s="320">
        <f t="shared" si="20"/>
        <v>5.0241556822730015E-4</v>
      </c>
      <c r="P174" s="320">
        <f t="shared" si="20"/>
        <v>4.3876634280461601E-4</v>
      </c>
      <c r="Q174" s="320">
        <f t="shared" si="20"/>
        <v>3.9974955988911708E-4</v>
      </c>
      <c r="R174" s="320">
        <f t="shared" si="20"/>
        <v>4.280298162920245E-4</v>
      </c>
      <c r="S174" s="320">
        <f t="shared" si="20"/>
        <v>4.5828657295072291E-4</v>
      </c>
      <c r="T174" s="320">
        <f t="shared" si="20"/>
        <v>4.9741658887439704E-4</v>
      </c>
      <c r="U174" s="320">
        <f t="shared" si="20"/>
        <v>8.2414395260369693E-4</v>
      </c>
      <c r="V174" s="320">
        <f t="shared" si="20"/>
        <v>8.3564063050679328E-4</v>
      </c>
      <c r="W174" s="320">
        <f t="shared" si="20"/>
        <v>6.6500209593268621E-4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2.20289100371748E-2</v>
      </c>
      <c r="C175" s="321">
        <f t="shared" si="21"/>
        <v>2.1404598903131657E-2</v>
      </c>
      <c r="D175" s="321">
        <f t="shared" si="21"/>
        <v>2.7654304338794764E-2</v>
      </c>
      <c r="E175" s="321">
        <f t="shared" si="21"/>
        <v>2.437252236432488E-2</v>
      </c>
      <c r="F175" s="321">
        <f t="shared" si="21"/>
        <v>2.5447945358544475E-2</v>
      </c>
      <c r="G175" s="321">
        <f t="shared" si="21"/>
        <v>2.2715364058796504E-2</v>
      </c>
      <c r="H175" s="321">
        <f t="shared" si="21"/>
        <v>2.391622000769078E-2</v>
      </c>
      <c r="I175" s="321">
        <f t="shared" si="21"/>
        <v>2.35222491665299E-2</v>
      </c>
      <c r="J175" s="321">
        <f t="shared" si="21"/>
        <v>2.0580250741078717E-2</v>
      </c>
      <c r="K175" s="321">
        <f t="shared" si="21"/>
        <v>4.0013439647331818E-2</v>
      </c>
      <c r="L175" s="321">
        <f t="shared" si="21"/>
        <v>5.0760229125303119E-2</v>
      </c>
      <c r="M175" s="321">
        <f t="shared" si="21"/>
        <v>3.1487515810792226E-2</v>
      </c>
      <c r="N175" s="321">
        <f t="shared" si="21"/>
        <v>4.0688492631199821E-2</v>
      </c>
      <c r="O175" s="321">
        <f t="shared" si="21"/>
        <v>3.0378195483824453E-2</v>
      </c>
      <c r="P175" s="321">
        <f t="shared" si="21"/>
        <v>3.1775886699681899E-2</v>
      </c>
      <c r="Q175" s="321">
        <f t="shared" si="21"/>
        <v>3.1851540302736833E-2</v>
      </c>
      <c r="R175" s="321">
        <f t="shared" si="21"/>
        <v>3.0903998400802268E-2</v>
      </c>
      <c r="S175" s="321">
        <f t="shared" si="21"/>
        <v>3.1351559947089797E-2</v>
      </c>
      <c r="T175" s="321">
        <f t="shared" si="21"/>
        <v>3.2799846510229366E-2</v>
      </c>
      <c r="U175" s="321">
        <f t="shared" si="21"/>
        <v>3.5717925095842408E-2</v>
      </c>
      <c r="V175" s="321">
        <f t="shared" si="21"/>
        <v>3.5393458243176482E-2</v>
      </c>
      <c r="W175" s="321">
        <f t="shared" si="21"/>
        <v>3.3113634832020719E-2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0.99999999999999978</v>
      </c>
      <c r="D178" s="234">
        <f t="shared" si="22"/>
        <v>1</v>
      </c>
      <c r="E178" s="234">
        <f t="shared" si="22"/>
        <v>1.0000000000000002</v>
      </c>
      <c r="F178" s="234">
        <f t="shared" si="22"/>
        <v>1.0000000000000002</v>
      </c>
      <c r="G178" s="234">
        <f t="shared" si="22"/>
        <v>1</v>
      </c>
      <c r="H178" s="234">
        <f t="shared" si="22"/>
        <v>1.0000000000000002</v>
      </c>
      <c r="I178" s="234">
        <f t="shared" si="22"/>
        <v>1</v>
      </c>
      <c r="J178" s="234">
        <f t="shared" si="22"/>
        <v>1</v>
      </c>
      <c r="K178" s="234">
        <f t="shared" si="22"/>
        <v>0.99999999999999989</v>
      </c>
      <c r="L178" s="234">
        <f t="shared" si="22"/>
        <v>0.99999999999999978</v>
      </c>
      <c r="M178" s="234">
        <f t="shared" si="22"/>
        <v>0.99999999999999989</v>
      </c>
      <c r="N178" s="234">
        <f t="shared" si="22"/>
        <v>1</v>
      </c>
      <c r="O178" s="234">
        <f t="shared" si="22"/>
        <v>1.0000000000000002</v>
      </c>
      <c r="P178" s="234">
        <f t="shared" si="22"/>
        <v>0.99999999999999967</v>
      </c>
      <c r="Q178" s="234">
        <f t="shared" si="22"/>
        <v>1.0000000000000007</v>
      </c>
      <c r="R178" s="234">
        <f t="shared" si="22"/>
        <v>1</v>
      </c>
      <c r="S178" s="234">
        <f t="shared" si="22"/>
        <v>1.0000000000000002</v>
      </c>
      <c r="T178" s="234">
        <f t="shared" si="22"/>
        <v>1.0000000000000004</v>
      </c>
      <c r="U178" s="234">
        <f t="shared" si="22"/>
        <v>1</v>
      </c>
      <c r="V178" s="234">
        <f t="shared" si="22"/>
        <v>1.0000000000000002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2.8640155422091002E-3</v>
      </c>
      <c r="C179" s="268">
        <f t="shared" si="23"/>
        <v>2.8752896761698277E-3</v>
      </c>
      <c r="D179" s="268">
        <f t="shared" si="23"/>
        <v>2.9993850420591073E-3</v>
      </c>
      <c r="E179" s="268">
        <f t="shared" si="23"/>
        <v>2.682341036429199E-3</v>
      </c>
      <c r="F179" s="268">
        <f t="shared" si="23"/>
        <v>2.7623599192601791E-3</v>
      </c>
      <c r="G179" s="268">
        <f t="shared" si="23"/>
        <v>3.0002784763828749E-3</v>
      </c>
      <c r="H179" s="268">
        <f t="shared" si="23"/>
        <v>3.2946108410585465E-3</v>
      </c>
      <c r="I179" s="268">
        <f t="shared" si="23"/>
        <v>3.2846525316737123E-3</v>
      </c>
      <c r="J179" s="268">
        <f t="shared" si="23"/>
        <v>3.2389749580268383E-3</v>
      </c>
      <c r="K179" s="268">
        <f t="shared" si="23"/>
        <v>3.5598041193195288E-3</v>
      </c>
      <c r="L179" s="268">
        <f t="shared" si="23"/>
        <v>2.3100754128069483E-3</v>
      </c>
      <c r="M179" s="268">
        <f t="shared" si="23"/>
        <v>2.1817233880457097E-3</v>
      </c>
      <c r="N179" s="268">
        <f t="shared" si="23"/>
        <v>2.7918499810358774E-3</v>
      </c>
      <c r="O179" s="268">
        <f t="shared" si="23"/>
        <v>3.3729090749453189E-3</v>
      </c>
      <c r="P179" s="268">
        <f t="shared" si="23"/>
        <v>3.1119750242568581E-3</v>
      </c>
      <c r="Q179" s="268">
        <f t="shared" si="23"/>
        <v>3.309742081123483E-3</v>
      </c>
      <c r="R179" s="268">
        <f t="shared" si="23"/>
        <v>3.4934334075317573E-3</v>
      </c>
      <c r="S179" s="268">
        <f t="shared" si="23"/>
        <v>3.4364539730898469E-3</v>
      </c>
      <c r="T179" s="268">
        <f t="shared" si="23"/>
        <v>3.4322475338972726E-3</v>
      </c>
      <c r="U179" s="268">
        <f t="shared" si="23"/>
        <v>3.7595170616517739E-3</v>
      </c>
      <c r="V179" s="268">
        <f t="shared" si="23"/>
        <v>3.8962211906750721E-3</v>
      </c>
      <c r="W179" s="268">
        <f t="shared" si="23"/>
        <v>3.6060207919588428E-3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2.2729029970187047E-2</v>
      </c>
      <c r="C180" s="269">
        <f t="shared" si="24"/>
        <v>2.2818502294936944E-2</v>
      </c>
      <c r="D180" s="269">
        <f t="shared" si="24"/>
        <v>2.3803331898299786E-2</v>
      </c>
      <c r="E180" s="269">
        <f t="shared" si="24"/>
        <v>2.1287248238965981E-2</v>
      </c>
      <c r="F180" s="269">
        <f t="shared" si="24"/>
        <v>2.1922283754395953E-2</v>
      </c>
      <c r="G180" s="269">
        <f t="shared" si="24"/>
        <v>2.3810422256303091E-2</v>
      </c>
      <c r="H180" s="269">
        <f t="shared" si="24"/>
        <v>2.6146264726190398E-2</v>
      </c>
      <c r="I180" s="269">
        <f t="shared" si="24"/>
        <v>2.6067234878368515E-2</v>
      </c>
      <c r="J180" s="269">
        <f t="shared" si="24"/>
        <v>2.5704734422248635E-2</v>
      </c>
      <c r="K180" s="269">
        <f t="shared" si="24"/>
        <v>2.8250857344719542E-2</v>
      </c>
      <c r="L180" s="269">
        <f t="shared" si="24"/>
        <v>1.8332921912351814E-2</v>
      </c>
      <c r="M180" s="269">
        <f t="shared" si="24"/>
        <v>1.731431116302529E-2</v>
      </c>
      <c r="N180" s="269">
        <f t="shared" si="24"/>
        <v>2.215631897105038E-2</v>
      </c>
      <c r="O180" s="269">
        <f t="shared" si="24"/>
        <v>2.6767645049864366E-2</v>
      </c>
      <c r="P180" s="269">
        <f t="shared" si="24"/>
        <v>2.4696853962688305E-2</v>
      </c>
      <c r="Q180" s="269">
        <f t="shared" si="24"/>
        <v>2.6266347317871027E-2</v>
      </c>
      <c r="R180" s="269">
        <f t="shared" si="24"/>
        <v>2.7724134680287591E-2</v>
      </c>
      <c r="S180" s="269">
        <f t="shared" si="24"/>
        <v>2.7271941857299087E-2</v>
      </c>
      <c r="T180" s="269">
        <f t="shared" si="24"/>
        <v>2.723855925826402E-2</v>
      </c>
      <c r="U180" s="269">
        <f t="shared" si="24"/>
        <v>2.9835793384627534E-2</v>
      </c>
      <c r="V180" s="269">
        <f t="shared" si="24"/>
        <v>3.0920687024283636E-2</v>
      </c>
      <c r="W180" s="269">
        <f t="shared" si="24"/>
        <v>2.8617636128584329E-2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2.5442468247679734E-2</v>
      </c>
      <c r="C181" s="269">
        <f t="shared" si="25"/>
        <v>2.5542621962311694E-2</v>
      </c>
      <c r="D181" s="269">
        <f t="shared" si="25"/>
        <v>2.6645022546313731E-2</v>
      </c>
      <c r="E181" s="269">
        <f t="shared" si="25"/>
        <v>2.3828563652332206E-2</v>
      </c>
      <c r="F181" s="269">
        <f t="shared" si="25"/>
        <v>2.4539411011795784E-2</v>
      </c>
      <c r="G181" s="269">
        <f t="shared" si="25"/>
        <v>2.6652959365817276E-2</v>
      </c>
      <c r="H181" s="269">
        <f t="shared" si="25"/>
        <v>2.926765950698659E-2</v>
      </c>
      <c r="I181" s="269">
        <f t="shared" si="25"/>
        <v>2.9179194913624491E-2</v>
      </c>
      <c r="J181" s="269">
        <f t="shared" si="25"/>
        <v>2.8773418408569212E-2</v>
      </c>
      <c r="K181" s="269">
        <f t="shared" si="25"/>
        <v>3.1623502714614178E-2</v>
      </c>
      <c r="L181" s="269">
        <f t="shared" si="25"/>
        <v>2.0521543781411303E-2</v>
      </c>
      <c r="M181" s="269">
        <f t="shared" si="25"/>
        <v>1.9381329188862546E-2</v>
      </c>
      <c r="N181" s="269">
        <f t="shared" si="25"/>
        <v>2.4801385833263283E-2</v>
      </c>
      <c r="O181" s="269">
        <f t="shared" si="25"/>
        <v>2.9963221489858038E-2</v>
      </c>
      <c r="P181" s="269">
        <f t="shared" si="25"/>
        <v>2.7645215109816226E-2</v>
      </c>
      <c r="Q181" s="269">
        <f t="shared" si="25"/>
        <v>2.9402077805081164E-2</v>
      </c>
      <c r="R181" s="269">
        <f t="shared" si="25"/>
        <v>3.103389881674783E-2</v>
      </c>
      <c r="S181" s="269">
        <f t="shared" si="25"/>
        <v>3.0527722285861807E-2</v>
      </c>
      <c r="T181" s="269">
        <f t="shared" si="25"/>
        <v>3.0490354403594551E-2</v>
      </c>
      <c r="U181" s="269">
        <f t="shared" si="25"/>
        <v>3.3397651674022241E-2</v>
      </c>
      <c r="V181" s="269">
        <f t="shared" si="25"/>
        <v>3.4612062144476347E-2</v>
      </c>
      <c r="W181" s="269">
        <f t="shared" si="25"/>
        <v>3.203406830296715E-2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4.0960213331926724E-2</v>
      </c>
      <c r="C182" s="269">
        <f t="shared" si="26"/>
        <v>4.1121452307539254E-2</v>
      </c>
      <c r="D182" s="269">
        <f t="shared" si="26"/>
        <v>4.289622363311936E-2</v>
      </c>
      <c r="E182" s="269">
        <f t="shared" si="26"/>
        <v>3.8361963984446815E-2</v>
      </c>
      <c r="F182" s="269">
        <f t="shared" si="26"/>
        <v>3.9506367868795592E-2</v>
      </c>
      <c r="G182" s="269">
        <f t="shared" si="26"/>
        <v>4.2909001238533924E-2</v>
      </c>
      <c r="H182" s="269">
        <f t="shared" si="26"/>
        <v>4.7118446428313455E-2</v>
      </c>
      <c r="I182" s="269">
        <f t="shared" si="26"/>
        <v>4.6976025945317926E-2</v>
      </c>
      <c r="J182" s="269">
        <f t="shared" si="26"/>
        <v>4.6322760230280084E-2</v>
      </c>
      <c r="K182" s="269">
        <f t="shared" si="26"/>
        <v>5.0911153936941136E-2</v>
      </c>
      <c r="L182" s="269">
        <f t="shared" si="26"/>
        <v>3.3037942820808602E-2</v>
      </c>
      <c r="M182" s="269">
        <f t="shared" si="26"/>
        <v>3.1202294152592899E-2</v>
      </c>
      <c r="N182" s="269">
        <f t="shared" si="26"/>
        <v>3.9928125084740279E-2</v>
      </c>
      <c r="O182" s="269">
        <f t="shared" si="26"/>
        <v>4.8238242154366548E-2</v>
      </c>
      <c r="P182" s="269">
        <f t="shared" si="26"/>
        <v>4.4506448725089527E-2</v>
      </c>
      <c r="Q182" s="269">
        <f t="shared" si="26"/>
        <v>4.73348484735895E-2</v>
      </c>
      <c r="R182" s="269">
        <f t="shared" si="26"/>
        <v>4.9961941729900518E-2</v>
      </c>
      <c r="S182" s="269">
        <f t="shared" si="26"/>
        <v>4.9147040499136603E-2</v>
      </c>
      <c r="T182" s="269">
        <f t="shared" si="26"/>
        <v>4.9086881381926406E-2</v>
      </c>
      <c r="U182" s="269">
        <f t="shared" si="26"/>
        <v>5.3767383102780737E-2</v>
      </c>
      <c r="V182" s="269">
        <f t="shared" si="26"/>
        <v>5.5722480833790437E-2</v>
      </c>
      <c r="W182" s="269">
        <f t="shared" si="26"/>
        <v>5.1572129669404519E-2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3.485689172659745E-2</v>
      </c>
      <c r="C183" s="270">
        <f t="shared" si="27"/>
        <v>3.2746786647570615E-2</v>
      </c>
      <c r="D183" s="270">
        <f t="shared" si="27"/>
        <v>3.1716487547813178E-2</v>
      </c>
      <c r="E183" s="270">
        <f t="shared" si="27"/>
        <v>2.7707613210112871E-2</v>
      </c>
      <c r="F183" s="270">
        <f t="shared" si="27"/>
        <v>2.8704135238926922E-2</v>
      </c>
      <c r="G183" s="270">
        <f t="shared" si="27"/>
        <v>2.9921224265618669E-2</v>
      </c>
      <c r="H183" s="270">
        <f t="shared" si="27"/>
        <v>2.9426591128575583E-2</v>
      </c>
      <c r="I183" s="270">
        <f t="shared" si="27"/>
        <v>2.8616310521816853E-2</v>
      </c>
      <c r="J183" s="270">
        <f t="shared" si="27"/>
        <v>2.8671363168044736E-2</v>
      </c>
      <c r="K183" s="270">
        <f t="shared" si="27"/>
        <v>2.449485529026588E-2</v>
      </c>
      <c r="L183" s="270">
        <f t="shared" si="27"/>
        <v>2.8892509277974151E-2</v>
      </c>
      <c r="M183" s="270">
        <f t="shared" si="27"/>
        <v>3.1078087563572519E-2</v>
      </c>
      <c r="N183" s="270">
        <f t="shared" si="27"/>
        <v>2.8800121978812532E-2</v>
      </c>
      <c r="O183" s="270">
        <f t="shared" si="27"/>
        <v>2.8374747883102451E-2</v>
      </c>
      <c r="P183" s="270">
        <f t="shared" si="27"/>
        <v>2.8475381654236905E-2</v>
      </c>
      <c r="Q183" s="270">
        <f t="shared" si="27"/>
        <v>3.1321179044796477E-2</v>
      </c>
      <c r="R183" s="270">
        <f t="shared" si="27"/>
        <v>3.1711721917224489E-2</v>
      </c>
      <c r="S183" s="270">
        <f t="shared" si="27"/>
        <v>3.0898685183132792E-2</v>
      </c>
      <c r="T183" s="270">
        <f t="shared" si="27"/>
        <v>3.1005156582428403E-2</v>
      </c>
      <c r="U183" s="270">
        <f t="shared" si="27"/>
        <v>2.8422401942725231E-2</v>
      </c>
      <c r="V183" s="270">
        <f t="shared" si="27"/>
        <v>2.9145870700673825E-2</v>
      </c>
      <c r="W183" s="270">
        <f t="shared" si="27"/>
        <v>2.922904520863874E-2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0.56188479083437259</v>
      </c>
      <c r="C184" s="271">
        <f t="shared" si="28"/>
        <v>0.57398676554621619</v>
      </c>
      <c r="D184" s="271">
        <f t="shared" si="28"/>
        <v>0.57405476480888995</v>
      </c>
      <c r="E184" s="271">
        <f t="shared" si="28"/>
        <v>0.62750453973710163</v>
      </c>
      <c r="F184" s="271">
        <f t="shared" si="28"/>
        <v>0.61643716096887757</v>
      </c>
      <c r="G184" s="271">
        <f t="shared" si="28"/>
        <v>0.60099145747216542</v>
      </c>
      <c r="H184" s="271">
        <f t="shared" si="28"/>
        <v>0.59363504694626112</v>
      </c>
      <c r="I184" s="271">
        <f t="shared" si="28"/>
        <v>0.60150996129782641</v>
      </c>
      <c r="J184" s="271">
        <f t="shared" si="28"/>
        <v>0.60096376559805187</v>
      </c>
      <c r="K184" s="271">
        <f t="shared" si="28"/>
        <v>0.61702015089436857</v>
      </c>
      <c r="L184" s="271">
        <f t="shared" si="28"/>
        <v>0.62630517875203529</v>
      </c>
      <c r="M184" s="271">
        <f t="shared" si="28"/>
        <v>0.61856796991717755</v>
      </c>
      <c r="N184" s="271">
        <f t="shared" si="28"/>
        <v>0.61030991363624409</v>
      </c>
      <c r="O184" s="271">
        <f t="shared" si="28"/>
        <v>0.59334887284748783</v>
      </c>
      <c r="P184" s="271">
        <f t="shared" si="28"/>
        <v>0.60042866798841643</v>
      </c>
      <c r="Q184" s="271">
        <f t="shared" si="28"/>
        <v>0.5743125073771882</v>
      </c>
      <c r="R184" s="271">
        <f t="shared" si="28"/>
        <v>0.56470799488439105</v>
      </c>
      <c r="S184" s="271">
        <f t="shared" si="28"/>
        <v>0.56959241934575611</v>
      </c>
      <c r="T184" s="271">
        <f t="shared" si="28"/>
        <v>0.56389866374413189</v>
      </c>
      <c r="U184" s="271">
        <f t="shared" si="28"/>
        <v>0.57125871702084652</v>
      </c>
      <c r="V184" s="271">
        <f t="shared" si="28"/>
        <v>0.56104882567453374</v>
      </c>
      <c r="W184" s="271">
        <f t="shared" si="28"/>
        <v>0.56689315949158225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0.56176334989228649</v>
      </c>
      <c r="C185" s="320">
        <f t="shared" si="29"/>
        <v>0.57386484655454228</v>
      </c>
      <c r="D185" s="320">
        <f t="shared" si="29"/>
        <v>0.57392758388412946</v>
      </c>
      <c r="E185" s="320">
        <f t="shared" si="29"/>
        <v>0.62739080221799282</v>
      </c>
      <c r="F185" s="320">
        <f t="shared" si="29"/>
        <v>0.6163200304624149</v>
      </c>
      <c r="G185" s="320">
        <f t="shared" si="29"/>
        <v>0.60086423866370475</v>
      </c>
      <c r="H185" s="320">
        <f t="shared" si="29"/>
        <v>0.59349534775872226</v>
      </c>
      <c r="I185" s="320">
        <f t="shared" si="29"/>
        <v>0.60137068436584296</v>
      </c>
      <c r="J185" s="320">
        <f t="shared" si="29"/>
        <v>0.60082642550177823</v>
      </c>
      <c r="K185" s="320">
        <f t="shared" si="29"/>
        <v>0.61686920689301061</v>
      </c>
      <c r="L185" s="320">
        <f t="shared" si="29"/>
        <v>0.6262072261640389</v>
      </c>
      <c r="M185" s="320">
        <f t="shared" si="29"/>
        <v>0.61847545975453677</v>
      </c>
      <c r="N185" s="320">
        <f t="shared" si="29"/>
        <v>0.61019153268234794</v>
      </c>
      <c r="O185" s="320">
        <f t="shared" si="29"/>
        <v>0.59320585363212552</v>
      </c>
      <c r="P185" s="320">
        <f t="shared" si="29"/>
        <v>0.60029671298568532</v>
      </c>
      <c r="Q185" s="320">
        <f t="shared" si="29"/>
        <v>0.57417216658976233</v>
      </c>
      <c r="R185" s="320">
        <f t="shared" si="29"/>
        <v>0.56455986515608714</v>
      </c>
      <c r="S185" s="320">
        <f t="shared" si="29"/>
        <v>0.56944670567843225</v>
      </c>
      <c r="T185" s="320">
        <f t="shared" si="29"/>
        <v>0.56375312843964553</v>
      </c>
      <c r="U185" s="320">
        <f t="shared" si="29"/>
        <v>0.57109930472470949</v>
      </c>
      <c r="V185" s="320">
        <f t="shared" si="29"/>
        <v>0.56088361680433108</v>
      </c>
      <c r="W185" s="320">
        <f t="shared" si="29"/>
        <v>0.56674025579545928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1.2144094208610772E-4</v>
      </c>
      <c r="C186" s="320">
        <f t="shared" si="30"/>
        <v>1.2191899167390424E-4</v>
      </c>
      <c r="D186" s="320">
        <f t="shared" si="30"/>
        <v>1.2718092476051395E-4</v>
      </c>
      <c r="E186" s="320">
        <f t="shared" si="30"/>
        <v>1.1373751910889809E-4</v>
      </c>
      <c r="F186" s="320">
        <f t="shared" si="30"/>
        <v>1.1713050646265264E-4</v>
      </c>
      <c r="G186" s="320">
        <f t="shared" si="30"/>
        <v>1.272188084606445E-4</v>
      </c>
      <c r="H186" s="320">
        <f t="shared" si="30"/>
        <v>1.3969918753885122E-4</v>
      </c>
      <c r="I186" s="320">
        <f t="shared" si="30"/>
        <v>1.3927693198351071E-4</v>
      </c>
      <c r="J186" s="320">
        <f t="shared" si="30"/>
        <v>1.3734009627360214E-4</v>
      </c>
      <c r="K186" s="320">
        <f t="shared" si="30"/>
        <v>1.5094400135786984E-4</v>
      </c>
      <c r="L186" s="320">
        <f t="shared" si="30"/>
        <v>9.7952587996377689E-5</v>
      </c>
      <c r="M186" s="320">
        <f t="shared" si="30"/>
        <v>9.2510162640808028E-5</v>
      </c>
      <c r="N186" s="320">
        <f t="shared" si="30"/>
        <v>1.1838095389613836E-4</v>
      </c>
      <c r="O186" s="320">
        <f t="shared" si="30"/>
        <v>1.4301921536228745E-4</v>
      </c>
      <c r="P186" s="320">
        <f t="shared" si="30"/>
        <v>1.3195500273112666E-4</v>
      </c>
      <c r="Q186" s="320">
        <f t="shared" si="30"/>
        <v>1.4034078742591037E-4</v>
      </c>
      <c r="R186" s="320">
        <f t="shared" si="30"/>
        <v>1.4812972830395495E-4</v>
      </c>
      <c r="S186" s="320">
        <f t="shared" si="30"/>
        <v>1.4571366732377537E-4</v>
      </c>
      <c r="T186" s="320">
        <f t="shared" si="30"/>
        <v>1.4553530448640757E-4</v>
      </c>
      <c r="U186" s="320">
        <f t="shared" si="30"/>
        <v>1.5941229613706265E-4</v>
      </c>
      <c r="V186" s="320">
        <f t="shared" si="30"/>
        <v>1.6520887020273444E-4</v>
      </c>
      <c r="W186" s="320">
        <f t="shared" si="30"/>
        <v>1.5290369612302969E-4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0.25382375679915598</v>
      </c>
      <c r="C187" s="271">
        <f t="shared" si="31"/>
        <v>0.24544855230466234</v>
      </c>
      <c r="D187" s="271">
        <f t="shared" si="31"/>
        <v>0.2431762455723025</v>
      </c>
      <c r="E187" s="271">
        <f t="shared" si="31"/>
        <v>0.20790336502457854</v>
      </c>
      <c r="F187" s="271">
        <f t="shared" si="31"/>
        <v>0.21440752568648958</v>
      </c>
      <c r="G187" s="271">
        <f t="shared" si="31"/>
        <v>0.21934215477208532</v>
      </c>
      <c r="H187" s="271">
        <f t="shared" si="31"/>
        <v>0.21760611933255236</v>
      </c>
      <c r="I187" s="271">
        <f t="shared" si="31"/>
        <v>0.2115985396708959</v>
      </c>
      <c r="J187" s="271">
        <f t="shared" si="31"/>
        <v>0.21368704689995488</v>
      </c>
      <c r="K187" s="271">
        <f t="shared" si="31"/>
        <v>0.19471453577708503</v>
      </c>
      <c r="L187" s="271">
        <f t="shared" si="31"/>
        <v>0.21963653652224971</v>
      </c>
      <c r="M187" s="271">
        <f t="shared" si="31"/>
        <v>0.22747370913204737</v>
      </c>
      <c r="N187" s="271">
        <f t="shared" si="31"/>
        <v>0.21941384310515602</v>
      </c>
      <c r="O187" s="271">
        <f t="shared" si="31"/>
        <v>0.217363375813276</v>
      </c>
      <c r="P187" s="271">
        <f t="shared" si="31"/>
        <v>0.21900867777216246</v>
      </c>
      <c r="Q187" s="271">
        <f t="shared" si="31"/>
        <v>0.23292120763105026</v>
      </c>
      <c r="R187" s="271">
        <f t="shared" si="31"/>
        <v>0.23550988119950958</v>
      </c>
      <c r="S187" s="271">
        <f t="shared" si="31"/>
        <v>0.23420978086907751</v>
      </c>
      <c r="T187" s="271">
        <f t="shared" si="31"/>
        <v>0.23996932520603259</v>
      </c>
      <c r="U187" s="271">
        <f t="shared" si="31"/>
        <v>0.22640499927088589</v>
      </c>
      <c r="V187" s="271">
        <f t="shared" si="31"/>
        <v>0.23056791331981633</v>
      </c>
      <c r="W187" s="271">
        <f t="shared" si="31"/>
        <v>0.23453383206307943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0.25363071592575193</v>
      </c>
      <c r="C188" s="320">
        <f t="shared" si="32"/>
        <v>0.24522577498774395</v>
      </c>
      <c r="D188" s="320">
        <f t="shared" si="32"/>
        <v>0.2429123112615976</v>
      </c>
      <c r="E188" s="320">
        <f t="shared" si="32"/>
        <v>0.20758447137084407</v>
      </c>
      <c r="F188" s="320">
        <f t="shared" si="32"/>
        <v>0.21409033495884117</v>
      </c>
      <c r="G188" s="320">
        <f t="shared" si="32"/>
        <v>0.21897756941004207</v>
      </c>
      <c r="H188" s="320">
        <f t="shared" si="32"/>
        <v>0.2171249169622565</v>
      </c>
      <c r="I188" s="320">
        <f t="shared" si="32"/>
        <v>0.21107897030937339</v>
      </c>
      <c r="J188" s="320">
        <f t="shared" si="32"/>
        <v>0.21319680587570222</v>
      </c>
      <c r="K188" s="320">
        <f t="shared" si="32"/>
        <v>0.19376816346118872</v>
      </c>
      <c r="L188" s="320">
        <f t="shared" si="32"/>
        <v>0.21942647553827638</v>
      </c>
      <c r="M188" s="320">
        <f t="shared" si="32"/>
        <v>0.22732775466788904</v>
      </c>
      <c r="N188" s="320">
        <f t="shared" si="32"/>
        <v>0.21908805542309825</v>
      </c>
      <c r="O188" s="320">
        <f t="shared" si="32"/>
        <v>0.21683531259814856</v>
      </c>
      <c r="P188" s="320">
        <f t="shared" si="32"/>
        <v>0.21858432865859467</v>
      </c>
      <c r="Q188" s="320">
        <f t="shared" si="32"/>
        <v>0.23251169460479737</v>
      </c>
      <c r="R188" s="320">
        <f t="shared" si="32"/>
        <v>0.2350535991360663</v>
      </c>
      <c r="S188" s="320">
        <f t="shared" si="32"/>
        <v>0.23377156610616992</v>
      </c>
      <c r="T188" s="320">
        <f t="shared" si="32"/>
        <v>0.23956636966086853</v>
      </c>
      <c r="U188" s="320">
        <f t="shared" si="32"/>
        <v>0.22577935179481831</v>
      </c>
      <c r="V188" s="320">
        <f t="shared" si="32"/>
        <v>0.22992507895569239</v>
      </c>
      <c r="W188" s="320">
        <f t="shared" si="32"/>
        <v>0.23405073491352443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1.9304087340410767E-4</v>
      </c>
      <c r="C189" s="320">
        <f t="shared" si="33"/>
        <v>2.227773169182937E-4</v>
      </c>
      <c r="D189" s="320">
        <f t="shared" si="33"/>
        <v>2.6393431070492778E-4</v>
      </c>
      <c r="E189" s="320">
        <f t="shared" si="33"/>
        <v>3.1889365373441653E-4</v>
      </c>
      <c r="F189" s="320">
        <f t="shared" si="33"/>
        <v>3.1719072764856512E-4</v>
      </c>
      <c r="G189" s="320">
        <f t="shared" si="33"/>
        <v>3.6458536204329395E-4</v>
      </c>
      <c r="H189" s="320">
        <f t="shared" si="33"/>
        <v>4.8120237029584717E-4</v>
      </c>
      <c r="I189" s="320">
        <f t="shared" si="33"/>
        <v>5.195693615224809E-4</v>
      </c>
      <c r="J189" s="320">
        <f t="shared" si="33"/>
        <v>4.9024102425253768E-4</v>
      </c>
      <c r="K189" s="320">
        <f t="shared" si="33"/>
        <v>9.4637231589630598E-4</v>
      </c>
      <c r="L189" s="320">
        <f t="shared" si="33"/>
        <v>2.1006098397335075E-4</v>
      </c>
      <c r="M189" s="320">
        <f t="shared" si="33"/>
        <v>1.4595446415831254E-4</v>
      </c>
      <c r="N189" s="320">
        <f t="shared" si="33"/>
        <v>3.2578768205776147E-4</v>
      </c>
      <c r="O189" s="320">
        <f t="shared" si="33"/>
        <v>5.2806321512744673E-4</v>
      </c>
      <c r="P189" s="320">
        <f t="shared" si="33"/>
        <v>4.2434911356777896E-4</v>
      </c>
      <c r="Q189" s="320">
        <f t="shared" si="33"/>
        <v>4.0951302625291306E-4</v>
      </c>
      <c r="R189" s="320">
        <f t="shared" si="33"/>
        <v>4.5628206344326395E-4</v>
      </c>
      <c r="S189" s="320">
        <f t="shared" si="33"/>
        <v>4.3821476290757769E-4</v>
      </c>
      <c r="T189" s="320">
        <f t="shared" si="33"/>
        <v>4.029555451640635E-4</v>
      </c>
      <c r="U189" s="320">
        <f t="shared" si="33"/>
        <v>6.2564747606755908E-4</v>
      </c>
      <c r="V189" s="320">
        <f t="shared" si="33"/>
        <v>6.4283436412392579E-4</v>
      </c>
      <c r="W189" s="320">
        <f t="shared" si="33"/>
        <v>4.8309714955501381E-4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4.9669985581005938E-2</v>
      </c>
      <c r="C190" s="271">
        <f t="shared" si="34"/>
        <v>4.7660599395197782E-2</v>
      </c>
      <c r="D190" s="271">
        <f t="shared" si="34"/>
        <v>4.6572491488319337E-2</v>
      </c>
      <c r="E190" s="271">
        <f t="shared" si="34"/>
        <v>4.344832230125481E-2</v>
      </c>
      <c r="F190" s="271">
        <f t="shared" si="34"/>
        <v>4.4227655766831235E-2</v>
      </c>
      <c r="G190" s="271">
        <f t="shared" si="34"/>
        <v>4.5234031185404797E-2</v>
      </c>
      <c r="H190" s="271">
        <f t="shared" si="34"/>
        <v>4.4568392432419016E-2</v>
      </c>
      <c r="I190" s="271">
        <f t="shared" si="34"/>
        <v>4.3858224212645208E-2</v>
      </c>
      <c r="J190" s="271">
        <f t="shared" si="34"/>
        <v>4.3851983987908079E-2</v>
      </c>
      <c r="K190" s="271">
        <f t="shared" si="34"/>
        <v>3.9768915440927942E-2</v>
      </c>
      <c r="L190" s="271">
        <f t="shared" si="34"/>
        <v>4.4697045960727586E-2</v>
      </c>
      <c r="M190" s="271">
        <f t="shared" si="34"/>
        <v>4.6882494025604064E-2</v>
      </c>
      <c r="N190" s="271">
        <f t="shared" si="34"/>
        <v>4.4225347713343376E-2</v>
      </c>
      <c r="O190" s="271">
        <f t="shared" si="34"/>
        <v>4.3421727443514871E-2</v>
      </c>
      <c r="P190" s="271">
        <f t="shared" si="34"/>
        <v>4.3685323883004029E-2</v>
      </c>
      <c r="Q190" s="271">
        <f t="shared" si="34"/>
        <v>4.6154177035648107E-2</v>
      </c>
      <c r="R190" s="271">
        <f t="shared" si="34"/>
        <v>4.6380804207783718E-2</v>
      </c>
      <c r="S190" s="271">
        <f t="shared" si="34"/>
        <v>4.5594327640497929E-2</v>
      </c>
      <c r="T190" s="271">
        <f t="shared" si="34"/>
        <v>4.5568593812161891E-2</v>
      </c>
      <c r="U190" s="271">
        <f t="shared" si="34"/>
        <v>4.2955576353221177E-2</v>
      </c>
      <c r="V190" s="271">
        <f t="shared" si="34"/>
        <v>4.3517159148955251E-2</v>
      </c>
      <c r="W190" s="271">
        <f t="shared" si="34"/>
        <v>4.3732517816354753E-2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3.6911017600530539E-2</v>
      </c>
      <c r="C191" s="320">
        <f t="shared" si="35"/>
        <v>3.4533929797718375E-2</v>
      </c>
      <c r="D191" s="320">
        <f t="shared" si="35"/>
        <v>3.3313585207203469E-2</v>
      </c>
      <c r="E191" s="320">
        <f t="shared" si="35"/>
        <v>2.9067175433317625E-2</v>
      </c>
      <c r="F191" s="320">
        <f t="shared" si="35"/>
        <v>3.0084150624526813E-2</v>
      </c>
      <c r="G191" s="320">
        <f t="shared" si="35"/>
        <v>3.1390229666073723E-2</v>
      </c>
      <c r="H191" s="320">
        <f t="shared" si="35"/>
        <v>3.0682285844262306E-2</v>
      </c>
      <c r="I191" s="320">
        <f t="shared" si="35"/>
        <v>2.9760169442580142E-2</v>
      </c>
      <c r="J191" s="320">
        <f t="shared" si="35"/>
        <v>2.9770333568731832E-2</v>
      </c>
      <c r="K191" s="320">
        <f t="shared" si="35"/>
        <v>2.451561729758802E-2</v>
      </c>
      <c r="L191" s="320">
        <f t="shared" si="35"/>
        <v>3.0521730211033781E-2</v>
      </c>
      <c r="M191" s="320">
        <f t="shared" si="35"/>
        <v>3.3018857403998507E-2</v>
      </c>
      <c r="N191" s="320">
        <f t="shared" si="35"/>
        <v>3.0165673200771126E-2</v>
      </c>
      <c r="O191" s="320">
        <f t="shared" si="35"/>
        <v>2.9343417036868567E-2</v>
      </c>
      <c r="P191" s="320">
        <f t="shared" si="35"/>
        <v>2.9626104462312387E-2</v>
      </c>
      <c r="Q191" s="320">
        <f t="shared" si="35"/>
        <v>3.2749866882837944E-2</v>
      </c>
      <c r="R191" s="320">
        <f t="shared" si="35"/>
        <v>3.3104283836356357E-2</v>
      </c>
      <c r="S191" s="320">
        <f t="shared" si="35"/>
        <v>3.2160668447220618E-2</v>
      </c>
      <c r="T191" s="320">
        <f t="shared" si="35"/>
        <v>3.2223951759905611E-2</v>
      </c>
      <c r="U191" s="320">
        <f t="shared" si="35"/>
        <v>2.8942825725738582E-2</v>
      </c>
      <c r="V191" s="320">
        <f t="shared" si="35"/>
        <v>2.9694942470450219E-2</v>
      </c>
      <c r="W191" s="320">
        <f t="shared" si="35"/>
        <v>3.0006169487222571E-2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1.2321705633335147E-2</v>
      </c>
      <c r="C192" s="320">
        <f t="shared" si="36"/>
        <v>1.2587139609445713E-2</v>
      </c>
      <c r="D192" s="320">
        <f t="shared" si="36"/>
        <v>1.2588515688728111E-2</v>
      </c>
      <c r="E192" s="320">
        <f t="shared" si="36"/>
        <v>1.3761176807768555E-2</v>
      </c>
      <c r="F192" s="320">
        <f t="shared" si="36"/>
        <v>1.3518350730324679E-2</v>
      </c>
      <c r="G192" s="320">
        <f t="shared" si="36"/>
        <v>1.3179343714451648E-2</v>
      </c>
      <c r="H192" s="320">
        <f t="shared" si="36"/>
        <v>1.3017714614595336E-2</v>
      </c>
      <c r="I192" s="320">
        <f t="shared" si="36"/>
        <v>1.3190452083949608E-2</v>
      </c>
      <c r="J192" s="320">
        <f t="shared" si="36"/>
        <v>1.3178514321344365E-2</v>
      </c>
      <c r="K192" s="320">
        <f t="shared" si="36"/>
        <v>1.3530396354731937E-2</v>
      </c>
      <c r="L192" s="320">
        <f t="shared" si="36"/>
        <v>1.3735216275216395E-2</v>
      </c>
      <c r="M192" s="320">
        <f t="shared" si="36"/>
        <v>1.356562787159081E-2</v>
      </c>
      <c r="N192" s="320">
        <f t="shared" si="36"/>
        <v>1.3383928387473345E-2</v>
      </c>
      <c r="O192" s="320">
        <f t="shared" si="36"/>
        <v>1.3011364856443285E-2</v>
      </c>
      <c r="P192" s="320">
        <f t="shared" si="36"/>
        <v>1.3166895618033005E-2</v>
      </c>
      <c r="Q192" s="320">
        <f t="shared" si="36"/>
        <v>1.2593880360706777E-2</v>
      </c>
      <c r="R192" s="320">
        <f t="shared" si="36"/>
        <v>1.2383044340971181E-2</v>
      </c>
      <c r="S192" s="320">
        <f t="shared" si="36"/>
        <v>1.2490232199354851E-2</v>
      </c>
      <c r="T192" s="320">
        <f t="shared" si="36"/>
        <v>1.2365349394610748E-2</v>
      </c>
      <c r="U192" s="320">
        <f t="shared" si="36"/>
        <v>1.2526480272466178E-2</v>
      </c>
      <c r="V192" s="320">
        <f t="shared" si="36"/>
        <v>1.2302409586080068E-2</v>
      </c>
      <c r="W192" s="320">
        <f t="shared" si="36"/>
        <v>1.2430868983908765E-2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4.372623471402638E-4</v>
      </c>
      <c r="C193" s="320">
        <f t="shared" si="37"/>
        <v>5.3952998803368966E-4</v>
      </c>
      <c r="D193" s="320">
        <f t="shared" si="37"/>
        <v>6.70390592387757E-4</v>
      </c>
      <c r="E193" s="320">
        <f t="shared" si="37"/>
        <v>6.1997006016862742E-4</v>
      </c>
      <c r="F193" s="320">
        <f t="shared" si="37"/>
        <v>6.251544119797428E-4</v>
      </c>
      <c r="G193" s="320">
        <f t="shared" si="37"/>
        <v>6.6445780487942301E-4</v>
      </c>
      <c r="H193" s="320">
        <f t="shared" si="37"/>
        <v>8.6839197356136872E-4</v>
      </c>
      <c r="I193" s="320">
        <f t="shared" si="37"/>
        <v>9.0760268611545707E-4</v>
      </c>
      <c r="J193" s="320">
        <f t="shared" si="37"/>
        <v>9.0313609783188411E-4</v>
      </c>
      <c r="K193" s="320">
        <f t="shared" si="37"/>
        <v>1.7229017886079806E-3</v>
      </c>
      <c r="L193" s="320">
        <f t="shared" si="37"/>
        <v>4.4009947447741152E-4</v>
      </c>
      <c r="M193" s="320">
        <f t="shared" si="37"/>
        <v>2.9800875001474139E-4</v>
      </c>
      <c r="N193" s="320">
        <f t="shared" si="37"/>
        <v>6.757461250989018E-4</v>
      </c>
      <c r="O193" s="320">
        <f t="shared" si="37"/>
        <v>1.0669455502030133E-3</v>
      </c>
      <c r="P193" s="320">
        <f t="shared" si="37"/>
        <v>8.9232380265863909E-4</v>
      </c>
      <c r="Q193" s="320">
        <f t="shared" si="37"/>
        <v>8.1042979210338092E-4</v>
      </c>
      <c r="R193" s="320">
        <f t="shared" si="37"/>
        <v>8.9347603045617147E-4</v>
      </c>
      <c r="S193" s="320">
        <f t="shared" si="37"/>
        <v>9.4342699392245479E-4</v>
      </c>
      <c r="T193" s="320">
        <f t="shared" si="37"/>
        <v>9.7929265764552863E-4</v>
      </c>
      <c r="U193" s="320">
        <f t="shared" si="37"/>
        <v>1.486270355016423E-3</v>
      </c>
      <c r="V193" s="320">
        <f t="shared" si="37"/>
        <v>1.5198070924249661E-3</v>
      </c>
      <c r="W193" s="320">
        <f t="shared" si="37"/>
        <v>1.2954793452234132E-3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7.7688479668655839E-3</v>
      </c>
      <c r="C194" s="321">
        <f t="shared" si="38"/>
        <v>7.7994298653951601E-3</v>
      </c>
      <c r="D194" s="321">
        <f t="shared" si="38"/>
        <v>8.1360474628830396E-3</v>
      </c>
      <c r="E194" s="321">
        <f t="shared" si="38"/>
        <v>7.2760428147780236E-3</v>
      </c>
      <c r="F194" s="321">
        <f t="shared" si="38"/>
        <v>7.4930997846270105E-3</v>
      </c>
      <c r="G194" s="321">
        <f t="shared" si="38"/>
        <v>8.138470967688596E-3</v>
      </c>
      <c r="H194" s="321">
        <f t="shared" si="38"/>
        <v>8.9368686576430222E-3</v>
      </c>
      <c r="I194" s="321">
        <f t="shared" si="38"/>
        <v>8.9098560278309275E-3</v>
      </c>
      <c r="J194" s="321">
        <f t="shared" si="38"/>
        <v>8.7859523269159003E-3</v>
      </c>
      <c r="K194" s="321">
        <f t="shared" si="38"/>
        <v>9.656224481758114E-3</v>
      </c>
      <c r="L194" s="321">
        <f t="shared" si="38"/>
        <v>6.2662455596343182E-3</v>
      </c>
      <c r="M194" s="321">
        <f t="shared" si="38"/>
        <v>5.9180814690720463E-3</v>
      </c>
      <c r="N194" s="321">
        <f t="shared" si="38"/>
        <v>7.5730936963542385E-3</v>
      </c>
      <c r="O194" s="321">
        <f t="shared" si="38"/>
        <v>9.1492582435847361E-3</v>
      </c>
      <c r="P194" s="321">
        <f t="shared" si="38"/>
        <v>8.4414558803289005E-3</v>
      </c>
      <c r="Q194" s="321">
        <f t="shared" si="38"/>
        <v>8.9779132336525441E-3</v>
      </c>
      <c r="R194" s="321">
        <f t="shared" si="38"/>
        <v>9.4761891566236232E-3</v>
      </c>
      <c r="S194" s="321">
        <f t="shared" si="38"/>
        <v>9.3216283461485042E-3</v>
      </c>
      <c r="T194" s="321">
        <f t="shared" si="38"/>
        <v>9.3102180775632409E-3</v>
      </c>
      <c r="U194" s="321">
        <f t="shared" si="38"/>
        <v>1.0197960189238896E-2</v>
      </c>
      <c r="V194" s="321">
        <f t="shared" si="38"/>
        <v>1.056877996279558E-2</v>
      </c>
      <c r="W194" s="321">
        <f t="shared" si="38"/>
        <v>9.7815905274298807E-3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1.0000000000000004</v>
      </c>
      <c r="D197" s="234">
        <f t="shared" si="39"/>
        <v>1</v>
      </c>
      <c r="E197" s="234">
        <f t="shared" si="39"/>
        <v>1.0000000000000002</v>
      </c>
      <c r="F197" s="234">
        <f t="shared" si="39"/>
        <v>1</v>
      </c>
      <c r="G197" s="234">
        <f t="shared" si="39"/>
        <v>1.0000000000000002</v>
      </c>
      <c r="H197" s="234">
        <f t="shared" si="39"/>
        <v>1.0000000000000002</v>
      </c>
      <c r="I197" s="234">
        <f t="shared" si="39"/>
        <v>1</v>
      </c>
      <c r="J197" s="234">
        <f t="shared" si="39"/>
        <v>0.99999999999999989</v>
      </c>
      <c r="K197" s="234">
        <f t="shared" si="39"/>
        <v>0.99999999999999989</v>
      </c>
      <c r="L197" s="234">
        <f t="shared" si="39"/>
        <v>0.99999999999999978</v>
      </c>
      <c r="M197" s="234">
        <f t="shared" si="39"/>
        <v>1.0000000000000002</v>
      </c>
      <c r="N197" s="234">
        <f t="shared" si="39"/>
        <v>1</v>
      </c>
      <c r="O197" s="234">
        <f t="shared" si="39"/>
        <v>1.0000000000000002</v>
      </c>
      <c r="P197" s="234">
        <f t="shared" si="39"/>
        <v>1</v>
      </c>
      <c r="Q197" s="234">
        <f t="shared" si="39"/>
        <v>0.99999999999999989</v>
      </c>
      <c r="R197" s="234">
        <f t="shared" si="39"/>
        <v>1</v>
      </c>
      <c r="S197" s="234">
        <f t="shared" si="39"/>
        <v>0.99999999999999989</v>
      </c>
      <c r="T197" s="234">
        <f t="shared" si="39"/>
        <v>1.0000000000000002</v>
      </c>
      <c r="U197" s="234">
        <f t="shared" si="39"/>
        <v>0.99999999999999967</v>
      </c>
      <c r="V197" s="234">
        <f t="shared" si="39"/>
        <v>1.0000000000000002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2.6114050718822799E-3</v>
      </c>
      <c r="C198" s="268">
        <f t="shared" si="40"/>
        <v>2.6393038347552662E-3</v>
      </c>
      <c r="D198" s="268">
        <f t="shared" si="40"/>
        <v>2.755303992825915E-3</v>
      </c>
      <c r="E198" s="268">
        <f t="shared" si="40"/>
        <v>2.5147595531618818E-3</v>
      </c>
      <c r="F198" s="268">
        <f t="shared" si="40"/>
        <v>2.5769618200764339E-3</v>
      </c>
      <c r="G198" s="268">
        <f t="shared" si="40"/>
        <v>2.7736619855316027E-3</v>
      </c>
      <c r="H198" s="268">
        <f t="shared" si="40"/>
        <v>3.0321198794874917E-3</v>
      </c>
      <c r="I198" s="268">
        <f t="shared" si="40"/>
        <v>3.0319747305056211E-3</v>
      </c>
      <c r="J198" s="268">
        <f t="shared" si="40"/>
        <v>2.9922960288916987E-3</v>
      </c>
      <c r="K198" s="268">
        <f t="shared" si="40"/>
        <v>3.3123639143836591E-3</v>
      </c>
      <c r="L198" s="268">
        <f t="shared" si="40"/>
        <v>2.1736103007433923E-3</v>
      </c>
      <c r="M198" s="268">
        <f t="shared" si="40"/>
        <v>2.0433147343126585E-3</v>
      </c>
      <c r="N198" s="268">
        <f t="shared" si="40"/>
        <v>2.6015507482830265E-3</v>
      </c>
      <c r="O198" s="268">
        <f t="shared" si="40"/>
        <v>3.1097108569350159E-3</v>
      </c>
      <c r="P198" s="268">
        <f t="shared" si="40"/>
        <v>2.8835573452981973E-3</v>
      </c>
      <c r="Q198" s="268">
        <f t="shared" si="40"/>
        <v>3.3019977582081344E-3</v>
      </c>
      <c r="R198" s="268">
        <f t="shared" si="40"/>
        <v>3.5792764594982495E-3</v>
      </c>
      <c r="S198" s="268">
        <f t="shared" si="40"/>
        <v>3.0655976351594261E-3</v>
      </c>
      <c r="T198" s="268">
        <f t="shared" si="40"/>
        <v>3.4289742037645478E-3</v>
      </c>
      <c r="U198" s="268">
        <f t="shared" si="40"/>
        <v>3.0219744539201035E-3</v>
      </c>
      <c r="V198" s="268">
        <f t="shared" si="40"/>
        <v>3.1276322391272922E-3</v>
      </c>
      <c r="W198" s="268">
        <f t="shared" si="40"/>
        <v>2.9051874357338449E-3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2.0839336351672868E-2</v>
      </c>
      <c r="C199" s="269">
        <f t="shared" si="41"/>
        <v>2.1061971939527743E-2</v>
      </c>
      <c r="D199" s="269">
        <f t="shared" si="41"/>
        <v>2.198766758778619E-2</v>
      </c>
      <c r="E199" s="269">
        <f t="shared" si="41"/>
        <v>2.0068093125877734E-2</v>
      </c>
      <c r="F199" s="269">
        <f t="shared" si="41"/>
        <v>2.0564474930457193E-2</v>
      </c>
      <c r="G199" s="269">
        <f t="shared" si="41"/>
        <v>2.2134166646417361E-2</v>
      </c>
      <c r="H199" s="269">
        <f t="shared" si="41"/>
        <v>2.4196692695280977E-2</v>
      </c>
      <c r="I199" s="269">
        <f t="shared" si="41"/>
        <v>2.4195534388403626E-2</v>
      </c>
      <c r="J199" s="269">
        <f t="shared" si="41"/>
        <v>2.3878893428395769E-2</v>
      </c>
      <c r="K199" s="269">
        <f t="shared" si="41"/>
        <v>2.6433074850861969E-2</v>
      </c>
      <c r="L199" s="269">
        <f t="shared" si="41"/>
        <v>1.7345679780733109E-2</v>
      </c>
      <c r="M199" s="269">
        <f t="shared" si="41"/>
        <v>1.6305905000781169E-2</v>
      </c>
      <c r="N199" s="269">
        <f t="shared" si="41"/>
        <v>2.0760697627173853E-2</v>
      </c>
      <c r="O199" s="269">
        <f t="shared" si="41"/>
        <v>2.4815878318489755E-2</v>
      </c>
      <c r="P199" s="269">
        <f t="shared" si="41"/>
        <v>2.3011145247065264E-2</v>
      </c>
      <c r="Q199" s="269">
        <f t="shared" si="41"/>
        <v>2.6350351638924553E-2</v>
      </c>
      <c r="R199" s="269">
        <f t="shared" si="41"/>
        <v>2.8563070064555388E-2</v>
      </c>
      <c r="S199" s="269">
        <f t="shared" si="41"/>
        <v>2.4463849337602921E-2</v>
      </c>
      <c r="T199" s="269">
        <f t="shared" si="41"/>
        <v>2.7363639422647315E-2</v>
      </c>
      <c r="U199" s="269">
        <f t="shared" si="41"/>
        <v>2.41157309409725E-2</v>
      </c>
      <c r="V199" s="269">
        <f t="shared" si="41"/>
        <v>2.4958893171073523E-2</v>
      </c>
      <c r="W199" s="269">
        <f t="shared" si="41"/>
        <v>2.3183756051401584E-2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2.5550933543971525E-2</v>
      </c>
      <c r="C200" s="269">
        <f t="shared" si="42"/>
        <v>2.5823905149871366E-2</v>
      </c>
      <c r="D200" s="269">
        <f t="shared" si="42"/>
        <v>2.695889273255879E-2</v>
      </c>
      <c r="E200" s="269">
        <f t="shared" si="42"/>
        <v>2.4605318766418985E-2</v>
      </c>
      <c r="F200" s="269">
        <f t="shared" si="42"/>
        <v>2.5213928286761424E-2</v>
      </c>
      <c r="G200" s="269">
        <f t="shared" si="42"/>
        <v>2.7138513985758558E-2</v>
      </c>
      <c r="H200" s="269">
        <f t="shared" si="42"/>
        <v>2.9667359680165428E-2</v>
      </c>
      <c r="I200" s="269">
        <f t="shared" si="42"/>
        <v>2.966593948992774E-2</v>
      </c>
      <c r="J200" s="269">
        <f t="shared" si="42"/>
        <v>2.92777086945737E-2</v>
      </c>
      <c r="K200" s="269">
        <f t="shared" si="42"/>
        <v>3.2409368872391285E-2</v>
      </c>
      <c r="L200" s="269">
        <f t="shared" si="42"/>
        <v>2.1267390855128875E-2</v>
      </c>
      <c r="M200" s="269">
        <f t="shared" si="42"/>
        <v>1.9992531816677921E-2</v>
      </c>
      <c r="N200" s="269">
        <f t="shared" si="42"/>
        <v>2.5454515270867766E-2</v>
      </c>
      <c r="O200" s="269">
        <f t="shared" si="42"/>
        <v>3.0426537920921665E-2</v>
      </c>
      <c r="P200" s="269">
        <f t="shared" si="42"/>
        <v>2.8213770009583011E-2</v>
      </c>
      <c r="Q200" s="269">
        <f t="shared" si="42"/>
        <v>3.2307942643883439E-2</v>
      </c>
      <c r="R200" s="269">
        <f t="shared" si="42"/>
        <v>3.5020937937530437E-2</v>
      </c>
      <c r="S200" s="269">
        <f t="shared" si="42"/>
        <v>2.9994918173324961E-2</v>
      </c>
      <c r="T200" s="269">
        <f t="shared" si="42"/>
        <v>3.3550326200917392E-2</v>
      </c>
      <c r="U200" s="269">
        <f t="shared" si="42"/>
        <v>2.9568093159915928E-2</v>
      </c>
      <c r="V200" s="269">
        <f t="shared" si="42"/>
        <v>3.0601887218639334E-2</v>
      </c>
      <c r="W200" s="269">
        <f t="shared" si="42"/>
        <v>2.8425406652715098E-2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4.7313421794858188E-2</v>
      </c>
      <c r="C201" s="269">
        <f t="shared" si="43"/>
        <v>4.7818891417161141E-2</v>
      </c>
      <c r="D201" s="269">
        <f t="shared" si="43"/>
        <v>4.9920581601560918E-2</v>
      </c>
      <c r="E201" s="269">
        <f t="shared" si="43"/>
        <v>4.5562398852827542E-2</v>
      </c>
      <c r="F201" s="269">
        <f t="shared" si="43"/>
        <v>4.6689379160407045E-2</v>
      </c>
      <c r="G201" s="269">
        <f t="shared" si="43"/>
        <v>5.0253191605862203E-2</v>
      </c>
      <c r="H201" s="269">
        <f t="shared" si="43"/>
        <v>5.493593021451916E-2</v>
      </c>
      <c r="I201" s="269">
        <f t="shared" si="43"/>
        <v>5.4933300406115881E-2</v>
      </c>
      <c r="J201" s="269">
        <f t="shared" si="43"/>
        <v>5.4214401922711063E-2</v>
      </c>
      <c r="K201" s="269">
        <f t="shared" si="43"/>
        <v>6.0013389997109721E-2</v>
      </c>
      <c r="L201" s="269">
        <f t="shared" si="43"/>
        <v>3.9381458695947807E-2</v>
      </c>
      <c r="M201" s="269">
        <f t="shared" si="43"/>
        <v>3.7020764386621947E-2</v>
      </c>
      <c r="N201" s="269">
        <f t="shared" si="43"/>
        <v>4.7134881217613153E-2</v>
      </c>
      <c r="O201" s="269">
        <f t="shared" si="43"/>
        <v>5.6341723089388618E-2</v>
      </c>
      <c r="P201" s="269">
        <f t="shared" si="43"/>
        <v>5.2244275090350838E-2</v>
      </c>
      <c r="Q201" s="269">
        <f t="shared" si="43"/>
        <v>5.9825576040246124E-2</v>
      </c>
      <c r="R201" s="269">
        <f t="shared" si="43"/>
        <v>6.4849309925933046E-2</v>
      </c>
      <c r="S201" s="269">
        <f t="shared" si="43"/>
        <v>5.5542479995671926E-2</v>
      </c>
      <c r="T201" s="269">
        <f t="shared" si="43"/>
        <v>6.2126134537014314E-2</v>
      </c>
      <c r="U201" s="269">
        <f t="shared" si="43"/>
        <v>5.4752115453520697E-2</v>
      </c>
      <c r="V201" s="269">
        <f t="shared" si="43"/>
        <v>5.6666422586965512E-2</v>
      </c>
      <c r="W201" s="269">
        <f t="shared" si="43"/>
        <v>5.2636168942155691E-2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5.5107604177662965E-2</v>
      </c>
      <c r="C202" s="270">
        <f t="shared" si="44"/>
        <v>5.2119528012938593E-2</v>
      </c>
      <c r="D202" s="270">
        <f t="shared" si="44"/>
        <v>5.0518027568581939E-2</v>
      </c>
      <c r="E202" s="270">
        <f t="shared" si="44"/>
        <v>4.5040747481188206E-2</v>
      </c>
      <c r="F202" s="270">
        <f t="shared" si="44"/>
        <v>4.6429733173495982E-2</v>
      </c>
      <c r="G202" s="270">
        <f t="shared" si="44"/>
        <v>4.7961783822791558E-2</v>
      </c>
      <c r="H202" s="270">
        <f t="shared" si="44"/>
        <v>4.6957633261093951E-2</v>
      </c>
      <c r="I202" s="270">
        <f t="shared" si="44"/>
        <v>4.5800875839628767E-2</v>
      </c>
      <c r="J202" s="270">
        <f t="shared" si="44"/>
        <v>4.5927130077246123E-2</v>
      </c>
      <c r="K202" s="270">
        <f t="shared" si="44"/>
        <v>3.9519443612807105E-2</v>
      </c>
      <c r="L202" s="270">
        <f t="shared" si="44"/>
        <v>4.713730917776688E-2</v>
      </c>
      <c r="M202" s="270">
        <f t="shared" si="44"/>
        <v>5.0467740988806117E-2</v>
      </c>
      <c r="N202" s="270">
        <f t="shared" si="44"/>
        <v>4.6532732008587124E-2</v>
      </c>
      <c r="O202" s="270">
        <f t="shared" si="44"/>
        <v>4.5359826792332955E-2</v>
      </c>
      <c r="P202" s="270">
        <f t="shared" si="44"/>
        <v>4.57494675071108E-2</v>
      </c>
      <c r="Q202" s="270">
        <f t="shared" si="44"/>
        <v>4.8766816956342156E-2</v>
      </c>
      <c r="R202" s="270">
        <f t="shared" si="44"/>
        <v>4.8708546658303327E-2</v>
      </c>
      <c r="S202" s="270">
        <f t="shared" si="44"/>
        <v>4.914456667195239E-2</v>
      </c>
      <c r="T202" s="270">
        <f t="shared" si="44"/>
        <v>4.8125817421915289E-2</v>
      </c>
      <c r="U202" s="270">
        <f t="shared" si="44"/>
        <v>4.630073403760835E-2</v>
      </c>
      <c r="V202" s="270">
        <f t="shared" si="44"/>
        <v>4.7244925341861331E-2</v>
      </c>
      <c r="W202" s="270">
        <f t="shared" si="44"/>
        <v>4.7551762191532301E-2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0.42598379003897802</v>
      </c>
      <c r="C203" s="271">
        <f t="shared" si="45"/>
        <v>0.43808250997830989</v>
      </c>
      <c r="D203" s="271">
        <f t="shared" si="45"/>
        <v>0.43846862948446941</v>
      </c>
      <c r="E203" s="271">
        <f t="shared" si="45"/>
        <v>0.4891476577410066</v>
      </c>
      <c r="F203" s="271">
        <f t="shared" si="45"/>
        <v>0.47814403784106096</v>
      </c>
      <c r="G203" s="271">
        <f t="shared" si="45"/>
        <v>0.46196214368453598</v>
      </c>
      <c r="H203" s="271">
        <f t="shared" si="45"/>
        <v>0.45426801932333433</v>
      </c>
      <c r="I203" s="271">
        <f t="shared" si="45"/>
        <v>0.46166682816890325</v>
      </c>
      <c r="J203" s="271">
        <f t="shared" si="45"/>
        <v>0.46163041366168162</v>
      </c>
      <c r="K203" s="271">
        <f t="shared" si="45"/>
        <v>0.4773790492250311</v>
      </c>
      <c r="L203" s="271">
        <f t="shared" si="45"/>
        <v>0.48997923911573149</v>
      </c>
      <c r="M203" s="271">
        <f t="shared" si="45"/>
        <v>0.48167923426158532</v>
      </c>
      <c r="N203" s="271">
        <f t="shared" si="45"/>
        <v>0.47286108585486775</v>
      </c>
      <c r="O203" s="271">
        <f t="shared" si="45"/>
        <v>0.454859126705984</v>
      </c>
      <c r="P203" s="271">
        <f t="shared" si="45"/>
        <v>0.46259559099930997</v>
      </c>
      <c r="Q203" s="271">
        <f t="shared" si="45"/>
        <v>0.42880772176997917</v>
      </c>
      <c r="R203" s="271">
        <f t="shared" si="45"/>
        <v>0.41594943208187679</v>
      </c>
      <c r="S203" s="271">
        <f t="shared" si="45"/>
        <v>0.43443998784925014</v>
      </c>
      <c r="T203" s="271">
        <f t="shared" si="45"/>
        <v>0.41973554244219491</v>
      </c>
      <c r="U203" s="271">
        <f t="shared" si="45"/>
        <v>0.4462664224808639</v>
      </c>
      <c r="V203" s="271">
        <f t="shared" si="45"/>
        <v>0.43612987975245987</v>
      </c>
      <c r="W203" s="271">
        <f t="shared" si="45"/>
        <v>0.44226827969743199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0.42585349589508376</v>
      </c>
      <c r="C204" s="320">
        <f t="shared" si="46"/>
        <v>0.43795082384607059</v>
      </c>
      <c r="D204" s="320">
        <f t="shared" si="46"/>
        <v>0.43833115560928276</v>
      </c>
      <c r="E204" s="320">
        <f t="shared" si="46"/>
        <v>0.48902218565450151</v>
      </c>
      <c r="F204" s="320">
        <f t="shared" si="46"/>
        <v>0.47801546221799496</v>
      </c>
      <c r="G204" s="320">
        <f t="shared" si="46"/>
        <v>0.4618237538507457</v>
      </c>
      <c r="H204" s="320">
        <f t="shared" si="46"/>
        <v>0.45411673392217755</v>
      </c>
      <c r="I204" s="320">
        <f t="shared" si="46"/>
        <v>0.46151555000984862</v>
      </c>
      <c r="J204" s="320">
        <f t="shared" si="46"/>
        <v>0.46148111524238983</v>
      </c>
      <c r="K204" s="320">
        <f t="shared" si="46"/>
        <v>0.47721378125295821</v>
      </c>
      <c r="L204" s="320">
        <f t="shared" si="46"/>
        <v>0.48987078842137366</v>
      </c>
      <c r="M204" s="320">
        <f t="shared" si="46"/>
        <v>0.48157728456910742</v>
      </c>
      <c r="N204" s="320">
        <f t="shared" si="46"/>
        <v>0.47273128338523385</v>
      </c>
      <c r="O204" s="320">
        <f t="shared" si="46"/>
        <v>0.45470396995982248</v>
      </c>
      <c r="P204" s="320">
        <f t="shared" si="46"/>
        <v>0.46245171801701357</v>
      </c>
      <c r="Q204" s="320">
        <f t="shared" si="46"/>
        <v>0.42865943339269441</v>
      </c>
      <c r="R204" s="320">
        <f t="shared" si="46"/>
        <v>0.41579502597627616</v>
      </c>
      <c r="S204" s="320">
        <f t="shared" si="46"/>
        <v>0.43428270814083253</v>
      </c>
      <c r="T204" s="320">
        <f t="shared" si="46"/>
        <v>0.41958223986881293</v>
      </c>
      <c r="U204" s="320">
        <f t="shared" si="46"/>
        <v>0.44609019005766687</v>
      </c>
      <c r="V204" s="320">
        <f t="shared" si="46"/>
        <v>0.43594814064515691</v>
      </c>
      <c r="W204" s="320">
        <f t="shared" si="46"/>
        <v>0.4420994663169735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1.3029414389425316E-4</v>
      </c>
      <c r="C205" s="320">
        <f t="shared" si="47"/>
        <v>1.3168613223929544E-4</v>
      </c>
      <c r="D205" s="320">
        <f t="shared" si="47"/>
        <v>1.3747387518662729E-4</v>
      </c>
      <c r="E205" s="320">
        <f t="shared" si="47"/>
        <v>1.2547208650511978E-4</v>
      </c>
      <c r="F205" s="320">
        <f t="shared" si="47"/>
        <v>1.2857562306602252E-4</v>
      </c>
      <c r="G205" s="320">
        <f t="shared" si="47"/>
        <v>1.3838983379027678E-4</v>
      </c>
      <c r="H205" s="320">
        <f t="shared" si="47"/>
        <v>1.5128540115678306E-4</v>
      </c>
      <c r="I205" s="320">
        <f t="shared" si="47"/>
        <v>1.512781590546161E-4</v>
      </c>
      <c r="J205" s="320">
        <f t="shared" si="47"/>
        <v>1.4929841929180133E-4</v>
      </c>
      <c r="K205" s="320">
        <f t="shared" si="47"/>
        <v>1.65267972072887E-4</v>
      </c>
      <c r="L205" s="320">
        <f t="shared" si="47"/>
        <v>1.0845069435779096E-4</v>
      </c>
      <c r="M205" s="320">
        <f t="shared" si="47"/>
        <v>1.0194969247795911E-4</v>
      </c>
      <c r="N205" s="320">
        <f t="shared" si="47"/>
        <v>1.2980246963396834E-4</v>
      </c>
      <c r="O205" s="320">
        <f t="shared" si="47"/>
        <v>1.5515674616154584E-4</v>
      </c>
      <c r="P205" s="320">
        <f t="shared" si="47"/>
        <v>1.438729822963868E-4</v>
      </c>
      <c r="Q205" s="320">
        <f t="shared" si="47"/>
        <v>1.4828837728471934E-4</v>
      </c>
      <c r="R205" s="320">
        <f t="shared" si="47"/>
        <v>1.5440610560060866E-4</v>
      </c>
      <c r="S205" s="320">
        <f t="shared" si="47"/>
        <v>1.5727970841760504E-4</v>
      </c>
      <c r="T205" s="320">
        <f t="shared" si="47"/>
        <v>1.5330257338197191E-4</v>
      </c>
      <c r="U205" s="320">
        <f t="shared" si="47"/>
        <v>1.7623242319704638E-4</v>
      </c>
      <c r="V205" s="320">
        <f t="shared" si="47"/>
        <v>1.8173910730298016E-4</v>
      </c>
      <c r="W205" s="320">
        <f t="shared" si="47"/>
        <v>1.6881338045851197E-4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0.21603907845492809</v>
      </c>
      <c r="C206" s="271">
        <f t="shared" si="48"/>
        <v>0.21031460571476354</v>
      </c>
      <c r="D206" s="271">
        <f t="shared" si="48"/>
        <v>0.20852571779063386</v>
      </c>
      <c r="E206" s="271">
        <f t="shared" si="48"/>
        <v>0.18194711219865325</v>
      </c>
      <c r="F206" s="271">
        <f t="shared" si="48"/>
        <v>0.18671057683891301</v>
      </c>
      <c r="G206" s="271">
        <f t="shared" si="48"/>
        <v>0.18928458575796481</v>
      </c>
      <c r="H206" s="271">
        <f t="shared" si="48"/>
        <v>0.18694528845636718</v>
      </c>
      <c r="I206" s="271">
        <f t="shared" si="48"/>
        <v>0.18232657958016549</v>
      </c>
      <c r="J206" s="271">
        <f t="shared" si="48"/>
        <v>0.18427920869386069</v>
      </c>
      <c r="K206" s="271">
        <f t="shared" si="48"/>
        <v>0.16912643421214582</v>
      </c>
      <c r="L206" s="271">
        <f t="shared" si="48"/>
        <v>0.19291290810666076</v>
      </c>
      <c r="M206" s="271">
        <f t="shared" si="48"/>
        <v>0.19886940029647165</v>
      </c>
      <c r="N206" s="271">
        <f t="shared" si="48"/>
        <v>0.19085582702564469</v>
      </c>
      <c r="O206" s="271">
        <f t="shared" si="48"/>
        <v>0.18706947262613241</v>
      </c>
      <c r="P206" s="271">
        <f t="shared" si="48"/>
        <v>0.1894327170991115</v>
      </c>
      <c r="Q206" s="271">
        <f t="shared" si="48"/>
        <v>0.19524167111803098</v>
      </c>
      <c r="R206" s="271">
        <f t="shared" si="48"/>
        <v>0.19474739441883088</v>
      </c>
      <c r="S206" s="271">
        <f t="shared" si="48"/>
        <v>0.20054771299261664</v>
      </c>
      <c r="T206" s="271">
        <f t="shared" si="48"/>
        <v>0.20052895741044413</v>
      </c>
      <c r="U206" s="271">
        <f t="shared" si="48"/>
        <v>0.19855932470597965</v>
      </c>
      <c r="V206" s="271">
        <f t="shared" si="48"/>
        <v>0.20121213890486017</v>
      </c>
      <c r="W206" s="271">
        <f t="shared" si="48"/>
        <v>0.20541618623252539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0.21587477400636007</v>
      </c>
      <c r="C207" s="320">
        <f t="shared" si="49"/>
        <v>0.21012371714308559</v>
      </c>
      <c r="D207" s="320">
        <f t="shared" si="49"/>
        <v>0.20829939185382293</v>
      </c>
      <c r="E207" s="320">
        <f t="shared" si="49"/>
        <v>0.18166803167781323</v>
      </c>
      <c r="F207" s="320">
        <f t="shared" si="49"/>
        <v>0.18643436049092058</v>
      </c>
      <c r="G207" s="320">
        <f t="shared" si="49"/>
        <v>0.1889699613789918</v>
      </c>
      <c r="H207" s="320">
        <f t="shared" si="49"/>
        <v>0.1865318877845627</v>
      </c>
      <c r="I207" s="320">
        <f t="shared" si="49"/>
        <v>0.18187888601532151</v>
      </c>
      <c r="J207" s="320">
        <f t="shared" si="49"/>
        <v>0.18385643515971745</v>
      </c>
      <c r="K207" s="320">
        <f t="shared" si="49"/>
        <v>0.16830442791155883</v>
      </c>
      <c r="L207" s="320">
        <f t="shared" si="49"/>
        <v>0.19272840567396127</v>
      </c>
      <c r="M207" s="320">
        <f t="shared" si="49"/>
        <v>0.19874179927889249</v>
      </c>
      <c r="N207" s="320">
        <f t="shared" si="49"/>
        <v>0.19057244254719088</v>
      </c>
      <c r="O207" s="320">
        <f t="shared" si="49"/>
        <v>0.18661500550720059</v>
      </c>
      <c r="P207" s="320">
        <f t="shared" si="49"/>
        <v>0.18906567408328459</v>
      </c>
      <c r="Q207" s="320">
        <f t="shared" si="49"/>
        <v>0.19489840479031698</v>
      </c>
      <c r="R207" s="320">
        <f t="shared" si="49"/>
        <v>0.19437008650069593</v>
      </c>
      <c r="S207" s="320">
        <f t="shared" si="49"/>
        <v>0.20017248114630079</v>
      </c>
      <c r="T207" s="320">
        <f t="shared" si="49"/>
        <v>0.20019222997544747</v>
      </c>
      <c r="U207" s="320">
        <f t="shared" si="49"/>
        <v>0.19801062595483881</v>
      </c>
      <c r="V207" s="320">
        <f t="shared" si="49"/>
        <v>0.20065114984309293</v>
      </c>
      <c r="W207" s="320">
        <f t="shared" si="49"/>
        <v>0.20499306615143317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1.6430444856805679E-4</v>
      </c>
      <c r="C208" s="320">
        <f t="shared" si="50"/>
        <v>1.9088857167797561E-4</v>
      </c>
      <c r="D208" s="320">
        <f t="shared" si="50"/>
        <v>2.2632593681095109E-4</v>
      </c>
      <c r="E208" s="320">
        <f t="shared" si="50"/>
        <v>2.7908052084003057E-4</v>
      </c>
      <c r="F208" s="320">
        <f t="shared" si="50"/>
        <v>2.7621634799244326E-4</v>
      </c>
      <c r="G208" s="320">
        <f t="shared" si="50"/>
        <v>3.1462437897307081E-4</v>
      </c>
      <c r="H208" s="320">
        <f t="shared" si="50"/>
        <v>4.1340067180448825E-4</v>
      </c>
      <c r="I208" s="320">
        <f t="shared" si="50"/>
        <v>4.4769356484398331E-4</v>
      </c>
      <c r="J208" s="320">
        <f t="shared" si="50"/>
        <v>4.2277353414323646E-4</v>
      </c>
      <c r="K208" s="320">
        <f t="shared" si="50"/>
        <v>8.2200630058697894E-4</v>
      </c>
      <c r="L208" s="320">
        <f t="shared" si="50"/>
        <v>1.8450243269949135E-4</v>
      </c>
      <c r="M208" s="320">
        <f t="shared" si="50"/>
        <v>1.2760101757916601E-4</v>
      </c>
      <c r="N208" s="320">
        <f t="shared" si="50"/>
        <v>2.8338447845381506E-4</v>
      </c>
      <c r="O208" s="320">
        <f t="shared" si="50"/>
        <v>4.5446711893180788E-4</v>
      </c>
      <c r="P208" s="320">
        <f t="shared" si="50"/>
        <v>3.6704301582684315E-4</v>
      </c>
      <c r="Q208" s="320">
        <f t="shared" si="50"/>
        <v>3.4326632771400058E-4</v>
      </c>
      <c r="R208" s="320">
        <f t="shared" si="50"/>
        <v>3.77307918135065E-4</v>
      </c>
      <c r="S208" s="320">
        <f t="shared" si="50"/>
        <v>3.7523184631577225E-4</v>
      </c>
      <c r="T208" s="320">
        <f t="shared" si="50"/>
        <v>3.367274349966601E-4</v>
      </c>
      <c r="U208" s="320">
        <f t="shared" si="50"/>
        <v>5.4869875114082762E-4</v>
      </c>
      <c r="V208" s="320">
        <f t="shared" si="50"/>
        <v>5.6098906176726927E-4</v>
      </c>
      <c r="W208" s="320">
        <f t="shared" si="50"/>
        <v>4.231200810922015E-4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0.16233371055667206</v>
      </c>
      <c r="C209" s="271">
        <f t="shared" si="51"/>
        <v>0.15744613498354157</v>
      </c>
      <c r="D209" s="271">
        <f t="shared" si="51"/>
        <v>0.15420771973085221</v>
      </c>
      <c r="E209" s="271">
        <f t="shared" si="51"/>
        <v>0.14852975737949148</v>
      </c>
      <c r="F209" s="271">
        <f t="shared" si="51"/>
        <v>0.15003343923612883</v>
      </c>
      <c r="G209" s="271">
        <f t="shared" si="51"/>
        <v>0.15152362447062095</v>
      </c>
      <c r="H209" s="271">
        <f t="shared" si="51"/>
        <v>0.14865198298511348</v>
      </c>
      <c r="I209" s="271">
        <f t="shared" si="51"/>
        <v>0.14703645179935543</v>
      </c>
      <c r="J209" s="271">
        <f t="shared" si="51"/>
        <v>0.14712933866847677</v>
      </c>
      <c r="K209" s="271">
        <f t="shared" si="51"/>
        <v>0.13571633662242083</v>
      </c>
      <c r="L209" s="271">
        <f t="shared" si="51"/>
        <v>0.15299516423508361</v>
      </c>
      <c r="M209" s="271">
        <f t="shared" si="51"/>
        <v>0.15902025331615108</v>
      </c>
      <c r="N209" s="271">
        <f t="shared" si="51"/>
        <v>0.14974486028370157</v>
      </c>
      <c r="O209" s="271">
        <f t="shared" si="51"/>
        <v>0.14535884874341964</v>
      </c>
      <c r="P209" s="271">
        <f t="shared" si="51"/>
        <v>0.1470402148728312</v>
      </c>
      <c r="Q209" s="271">
        <f t="shared" si="51"/>
        <v>0.14948292064105581</v>
      </c>
      <c r="R209" s="271">
        <f t="shared" si="51"/>
        <v>0.14797167986748661</v>
      </c>
      <c r="S209" s="271">
        <f t="shared" si="51"/>
        <v>0.15088901195387902</v>
      </c>
      <c r="T209" s="271">
        <f t="shared" si="51"/>
        <v>0.1470754273531083</v>
      </c>
      <c r="U209" s="271">
        <f t="shared" si="51"/>
        <v>0.14624243073874071</v>
      </c>
      <c r="V209" s="271">
        <f t="shared" si="51"/>
        <v>0.14709587073525648</v>
      </c>
      <c r="W209" s="271">
        <f t="shared" si="51"/>
        <v>0.14841771375370919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0.11310026851945992</v>
      </c>
      <c r="C210" s="320">
        <f t="shared" si="52"/>
        <v>0.1065276950710467</v>
      </c>
      <c r="D210" s="320">
        <f t="shared" si="52"/>
        <v>0.10284126711289959</v>
      </c>
      <c r="E210" s="320">
        <f t="shared" si="52"/>
        <v>9.1578610411421832E-2</v>
      </c>
      <c r="F210" s="320">
        <f t="shared" si="52"/>
        <v>9.4313577623396191E-2</v>
      </c>
      <c r="G210" s="320">
        <f t="shared" si="52"/>
        <v>9.7520339799509304E-2</v>
      </c>
      <c r="H210" s="320">
        <f t="shared" si="52"/>
        <v>9.4893988523412187E-2</v>
      </c>
      <c r="I210" s="320">
        <f t="shared" si="52"/>
        <v>9.2316703374085818E-2</v>
      </c>
      <c r="J210" s="320">
        <f t="shared" si="52"/>
        <v>9.2424989840752217E-2</v>
      </c>
      <c r="K210" s="320">
        <f t="shared" si="52"/>
        <v>7.6659065601474799E-2</v>
      </c>
      <c r="L210" s="320">
        <f t="shared" si="52"/>
        <v>9.6510245361811131E-2</v>
      </c>
      <c r="M210" s="320">
        <f t="shared" si="52"/>
        <v>0.10392172928024697</v>
      </c>
      <c r="N210" s="320">
        <f t="shared" si="52"/>
        <v>9.4463055838493223E-2</v>
      </c>
      <c r="O210" s="320">
        <f t="shared" si="52"/>
        <v>9.0914845864169341E-2</v>
      </c>
      <c r="P210" s="320">
        <f t="shared" si="52"/>
        <v>9.2251998744092845E-2</v>
      </c>
      <c r="Q210" s="320">
        <f t="shared" si="52"/>
        <v>9.8828133088617945E-2</v>
      </c>
      <c r="R210" s="320">
        <f t="shared" si="52"/>
        <v>9.8549469025229014E-2</v>
      </c>
      <c r="S210" s="320">
        <f t="shared" si="52"/>
        <v>9.9139179909040087E-2</v>
      </c>
      <c r="T210" s="320">
        <f t="shared" si="52"/>
        <v>9.6941053156045814E-2</v>
      </c>
      <c r="U210" s="320">
        <f t="shared" si="52"/>
        <v>9.1380340850873168E-2</v>
      </c>
      <c r="V210" s="320">
        <f t="shared" si="52"/>
        <v>9.3292206737471961E-2</v>
      </c>
      <c r="W210" s="320">
        <f t="shared" si="52"/>
        <v>9.4612232315002792E-2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4.7893612032788122E-2</v>
      </c>
      <c r="C211" s="320">
        <f t="shared" si="53"/>
        <v>4.9254137981507136E-2</v>
      </c>
      <c r="D211" s="320">
        <f t="shared" si="53"/>
        <v>4.9296911992021526E-2</v>
      </c>
      <c r="E211" s="320">
        <f t="shared" si="53"/>
        <v>5.4997878521426902E-2</v>
      </c>
      <c r="F211" s="320">
        <f t="shared" si="53"/>
        <v>5.3760007405886899E-2</v>
      </c>
      <c r="G211" s="320">
        <f t="shared" si="53"/>
        <v>5.1939006976950315E-2</v>
      </c>
      <c r="H211" s="320">
        <f t="shared" si="53"/>
        <v>5.1072237005714151E-2</v>
      </c>
      <c r="I211" s="320">
        <f t="shared" si="53"/>
        <v>5.1904344832984825E-2</v>
      </c>
      <c r="J211" s="320">
        <f t="shared" si="53"/>
        <v>5.1900472126974379E-2</v>
      </c>
      <c r="K211" s="320">
        <f t="shared" si="53"/>
        <v>5.3669846358757663E-2</v>
      </c>
      <c r="L211" s="320">
        <f t="shared" si="53"/>
        <v>5.5093316628847137E-2</v>
      </c>
      <c r="M211" s="320">
        <f t="shared" si="53"/>
        <v>5.4160587745036966E-2</v>
      </c>
      <c r="N211" s="320">
        <f t="shared" si="53"/>
        <v>5.3165722250621966E-2</v>
      </c>
      <c r="O211" s="320">
        <f t="shared" si="53"/>
        <v>5.1138280504780712E-2</v>
      </c>
      <c r="P211" s="320">
        <f t="shared" si="53"/>
        <v>5.2009630964870206E-2</v>
      </c>
      <c r="Q211" s="320">
        <f t="shared" si="53"/>
        <v>4.8209181784343989E-2</v>
      </c>
      <c r="R211" s="320">
        <f t="shared" si="53"/>
        <v>4.6762386246036493E-2</v>
      </c>
      <c r="S211" s="320">
        <f t="shared" si="53"/>
        <v>4.884160336063053E-2</v>
      </c>
      <c r="T211" s="320">
        <f t="shared" si="53"/>
        <v>4.7188315244160839E-2</v>
      </c>
      <c r="U211" s="320">
        <f t="shared" si="53"/>
        <v>5.0169531776059921E-2</v>
      </c>
      <c r="V211" s="320">
        <f t="shared" si="53"/>
        <v>4.9028906221820517E-2</v>
      </c>
      <c r="W211" s="320">
        <f t="shared" si="53"/>
        <v>4.9720715043523621E-2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1.3398300044239989E-3</v>
      </c>
      <c r="C212" s="320">
        <f t="shared" si="54"/>
        <v>1.6643019309877573E-3</v>
      </c>
      <c r="D212" s="320">
        <f t="shared" si="54"/>
        <v>2.0695406259310829E-3</v>
      </c>
      <c r="E212" s="320">
        <f t="shared" si="54"/>
        <v>1.953268446642746E-3</v>
      </c>
      <c r="F212" s="320">
        <f t="shared" si="54"/>
        <v>1.9598542068457511E-3</v>
      </c>
      <c r="G212" s="320">
        <f t="shared" si="54"/>
        <v>2.0642776941613345E-3</v>
      </c>
      <c r="H212" s="320">
        <f t="shared" si="54"/>
        <v>2.6857574559871278E-3</v>
      </c>
      <c r="I212" s="320">
        <f t="shared" si="54"/>
        <v>2.8154035922847895E-3</v>
      </c>
      <c r="J212" s="320">
        <f t="shared" si="54"/>
        <v>2.8038767007501934E-3</v>
      </c>
      <c r="K212" s="320">
        <f t="shared" si="54"/>
        <v>5.3874246621883658E-3</v>
      </c>
      <c r="L212" s="320">
        <f t="shared" si="54"/>
        <v>1.391602244425334E-3</v>
      </c>
      <c r="M212" s="320">
        <f t="shared" si="54"/>
        <v>9.379362908671214E-4</v>
      </c>
      <c r="N212" s="320">
        <f t="shared" si="54"/>
        <v>2.1160821945863692E-3</v>
      </c>
      <c r="O212" s="320">
        <f t="shared" si="54"/>
        <v>3.3057223744695822E-3</v>
      </c>
      <c r="P212" s="320">
        <f t="shared" si="54"/>
        <v>2.7785851638681414E-3</v>
      </c>
      <c r="Q212" s="320">
        <f t="shared" si="54"/>
        <v>2.4456057680938407E-3</v>
      </c>
      <c r="R212" s="320">
        <f t="shared" si="54"/>
        <v>2.6598245962210954E-3</v>
      </c>
      <c r="S212" s="320">
        <f t="shared" si="54"/>
        <v>2.9082286842084045E-3</v>
      </c>
      <c r="T212" s="320">
        <f t="shared" si="54"/>
        <v>2.9460589529016453E-3</v>
      </c>
      <c r="U212" s="320">
        <f t="shared" si="54"/>
        <v>4.692558111807626E-3</v>
      </c>
      <c r="V212" s="320">
        <f t="shared" si="54"/>
        <v>4.7747577759640111E-3</v>
      </c>
      <c r="W212" s="320">
        <f t="shared" si="54"/>
        <v>4.0847663951827651E-3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4.4220720009373868E-2</v>
      </c>
      <c r="C213" s="321">
        <f t="shared" si="55"/>
        <v>4.469314896913118E-2</v>
      </c>
      <c r="D213" s="321">
        <f t="shared" si="55"/>
        <v>4.6657459510730845E-2</v>
      </c>
      <c r="E213" s="321">
        <f t="shared" si="55"/>
        <v>4.2584154901374405E-2</v>
      </c>
      <c r="F213" s="321">
        <f t="shared" si="55"/>
        <v>4.363746871269901E-2</v>
      </c>
      <c r="G213" s="321">
        <f t="shared" si="55"/>
        <v>4.69683280405171E-2</v>
      </c>
      <c r="H213" s="321">
        <f t="shared" si="55"/>
        <v>5.1344973504637979E-2</v>
      </c>
      <c r="I213" s="321">
        <f t="shared" si="55"/>
        <v>5.1342515596994279E-2</v>
      </c>
      <c r="J213" s="321">
        <f t="shared" si="55"/>
        <v>5.0670608824162564E-2</v>
      </c>
      <c r="K213" s="321">
        <f t="shared" si="55"/>
        <v>5.6090538692848392E-2</v>
      </c>
      <c r="L213" s="321">
        <f t="shared" si="55"/>
        <v>3.680723973220399E-2</v>
      </c>
      <c r="M213" s="321">
        <f t="shared" si="55"/>
        <v>3.4600855198592295E-2</v>
      </c>
      <c r="N213" s="321">
        <f t="shared" si="55"/>
        <v>4.4053849963261053E-2</v>
      </c>
      <c r="O213" s="321">
        <f t="shared" si="55"/>
        <v>5.2658874946396109E-2</v>
      </c>
      <c r="P213" s="321">
        <f t="shared" si="55"/>
        <v>4.8829261829339547E-2</v>
      </c>
      <c r="Q213" s="321">
        <f t="shared" si="55"/>
        <v>5.5915001433329739E-2</v>
      </c>
      <c r="R213" s="321">
        <f t="shared" si="55"/>
        <v>6.0610352585985301E-2</v>
      </c>
      <c r="S213" s="321">
        <f t="shared" si="55"/>
        <v>5.191187539054256E-2</v>
      </c>
      <c r="T213" s="321">
        <f t="shared" si="55"/>
        <v>5.8065181007993884E-2</v>
      </c>
      <c r="U213" s="321">
        <f t="shared" si="55"/>
        <v>5.1173174028477812E-2</v>
      </c>
      <c r="V213" s="321">
        <f t="shared" si="55"/>
        <v>5.2962350049756593E-2</v>
      </c>
      <c r="W213" s="321">
        <f t="shared" si="55"/>
        <v>4.9195539042794875E-2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1299.3566140200396</v>
      </c>
      <c r="C217" s="322">
        <f t="shared" si="56"/>
        <v>1354.9990855227534</v>
      </c>
      <c r="D217" s="322">
        <f t="shared" si="56"/>
        <v>1208.7114652976597</v>
      </c>
      <c r="E217" s="322">
        <f t="shared" si="56"/>
        <v>1240.2674304763784</v>
      </c>
      <c r="F217" s="322">
        <f t="shared" si="56"/>
        <v>1123.3572979609073</v>
      </c>
      <c r="G217" s="322">
        <f t="shared" si="56"/>
        <v>1247.9420657609785</v>
      </c>
      <c r="H217" s="322">
        <f t="shared" si="56"/>
        <v>1198.4092025206946</v>
      </c>
      <c r="I217" s="322">
        <f t="shared" si="56"/>
        <v>1176.5352935617705</v>
      </c>
      <c r="J217" s="322">
        <f t="shared" si="56"/>
        <v>1359.5343644539091</v>
      </c>
      <c r="K217" s="322">
        <f t="shared" si="56"/>
        <v>979.89978692148588</v>
      </c>
      <c r="L217" s="322">
        <f t="shared" si="56"/>
        <v>823.04253561750579</v>
      </c>
      <c r="M217" s="322">
        <f t="shared" si="56"/>
        <v>880.94040102946076</v>
      </c>
      <c r="N217" s="322">
        <f t="shared" si="56"/>
        <v>702.24459859707429</v>
      </c>
      <c r="O217" s="322">
        <f t="shared" si="56"/>
        <v>832.94790696112727</v>
      </c>
      <c r="P217" s="322">
        <f t="shared" si="56"/>
        <v>853.71613394712597</v>
      </c>
      <c r="Q217" s="322">
        <f t="shared" si="56"/>
        <v>816.36108462789048</v>
      </c>
      <c r="R217" s="322">
        <f t="shared" si="56"/>
        <v>865.91730369255686</v>
      </c>
      <c r="S217" s="322">
        <f t="shared" si="56"/>
        <v>815.65642806332528</v>
      </c>
      <c r="T217" s="322">
        <f t="shared" si="56"/>
        <v>822.94977995083912</v>
      </c>
      <c r="U217" s="322">
        <f t="shared" si="56"/>
        <v>783.45849604279192</v>
      </c>
      <c r="V217" s="322">
        <f t="shared" si="56"/>
        <v>758.66400000203839</v>
      </c>
      <c r="W217" s="322">
        <f t="shared" si="56"/>
        <v>673.58168187891374</v>
      </c>
      <c r="DA217" s="95"/>
    </row>
    <row r="218" spans="1:105" ht="12" customHeight="1" x14ac:dyDescent="0.25">
      <c r="A218" s="55" t="s">
        <v>92</v>
      </c>
      <c r="B218" s="275">
        <f>IF(B$6=0,0,B$6/CHI!B$10*1000)</f>
        <v>1.4151165834345212</v>
      </c>
      <c r="C218" s="275">
        <f>IF(C$6=0,0,C$6/CHI!C$10*1000)</f>
        <v>1.4398475559668305</v>
      </c>
      <c r="D218" s="275">
        <f>IF(D$6=0,0,D$6/CHI!D$10*1000)</f>
        <v>1.6209045377785438</v>
      </c>
      <c r="E218" s="275">
        <f>IF(E$6=0,0,E$6/CHI!E$10*1000)</f>
        <v>1.4011313825990754</v>
      </c>
      <c r="F218" s="275">
        <f>IF(F$6=0,0,F$6/CHI!F$10*1000)</f>
        <v>1.3648134163177994</v>
      </c>
      <c r="G218" s="275">
        <f>IF(G$6=0,0,G$6/CHI!G$10*1000)</f>
        <v>1.4719378696933361</v>
      </c>
      <c r="H218" s="275">
        <f>IF(H$6=0,0,H$6/CHI!H$10*1000)</f>
        <v>1.6372077789038308</v>
      </c>
      <c r="I218" s="275">
        <f>IF(I$6=0,0,I$6/CHI!I$10*1000)</f>
        <v>1.5764734827860929</v>
      </c>
      <c r="J218" s="275">
        <f>IF(J$6=0,0,J$6/CHI!J$10*1000)</f>
        <v>1.5709345602596474</v>
      </c>
      <c r="K218" s="275">
        <f>IF(K$6=0,0,K$6/CHI!K$10*1000)</f>
        <v>0.87554789074238171</v>
      </c>
      <c r="L218" s="275">
        <f>IF(L$6=0,0,L$6/CHI!L$10*1000)</f>
        <v>0.7619396670692451</v>
      </c>
      <c r="M218" s="275">
        <f>IF(M$6=0,0,M$6/CHI!M$10*1000)</f>
        <v>1.0417393470039422</v>
      </c>
      <c r="N218" s="275">
        <f>IF(N$6=0,0,N$6/CHI!N$10*1000)</f>
        <v>1.0380456409958863</v>
      </c>
      <c r="O218" s="275">
        <f>IF(O$6=0,0,O$6/CHI!O$10*1000)</f>
        <v>1.4800102225821847</v>
      </c>
      <c r="P218" s="275">
        <f>IF(P$6=0,0,P$6/CHI!P$10*1000)</f>
        <v>1.4614428206458263</v>
      </c>
      <c r="Q218" s="275">
        <f>IF(Q$6=0,0,Q$6/CHI!Q$10*1000)</f>
        <v>1.4909753058590967</v>
      </c>
      <c r="R218" s="275">
        <f>IF(R$6=0,0,R$6/CHI!R$10*1000)</f>
        <v>1.6212179823413659</v>
      </c>
      <c r="S218" s="275">
        <f>IF(S$6=0,0,S$6/CHI!S$10*1000)</f>
        <v>1.5232389549442167</v>
      </c>
      <c r="T218" s="275">
        <f>IF(T$6=0,0,T$6/CHI!T$10*1000)</f>
        <v>1.6050224442986267</v>
      </c>
      <c r="U218" s="275">
        <f>IF(U$6=0,0,U$6/CHI!U$10*1000)</f>
        <v>1.8271521932197261</v>
      </c>
      <c r="V218" s="275">
        <f>IF(V$6=0,0,V$6/CHI!V$10*1000)</f>
        <v>1.81821639673024</v>
      </c>
      <c r="W218" s="275">
        <f>IF(W$6=0,0,W$6/CHI!W$10*1000)</f>
        <v>1.3948657919695469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11.196826097429264</v>
      </c>
      <c r="C219" s="276">
        <f>IF(C$7=0,0,C$7/CHI!C$10*1000)</f>
        <v>11.392504956617325</v>
      </c>
      <c r="D219" s="276">
        <f>IF(D$7=0,0,D$7/CHI!D$10*1000)</f>
        <v>12.825082005605728</v>
      </c>
      <c r="E219" s="276">
        <f>IF(E$7=0,0,E$7/CHI!E$10*1000)</f>
        <v>11.08617100121659</v>
      </c>
      <c r="F219" s="276">
        <f>IF(F$7=0,0,F$7/CHI!F$10*1000)</f>
        <v>10.798812378313022</v>
      </c>
      <c r="G219" s="276">
        <f>IF(G$7=0,0,G$7/CHI!G$10*1000)</f>
        <v>11.646413126738246</v>
      </c>
      <c r="H219" s="276">
        <f>IF(H$7=0,0,H$7/CHI!H$10*1000)</f>
        <v>12.954078130618441</v>
      </c>
      <c r="I219" s="276">
        <f>IF(I$7=0,0,I$7/CHI!I$10*1000)</f>
        <v>12.473530195741148</v>
      </c>
      <c r="J219" s="276">
        <f>IF(J$7=0,0,J$7/CHI!J$10*1000)</f>
        <v>12.429704582345236</v>
      </c>
      <c r="K219" s="276">
        <f>IF(K$7=0,0,K$7/CHI!K$10*1000)</f>
        <v>6.9275970526898023</v>
      </c>
      <c r="L219" s="276">
        <f>IF(L$7=0,0,L$7/CHI!L$10*1000)</f>
        <v>6.028694772413604</v>
      </c>
      <c r="M219" s="276">
        <f>IF(M$7=0,0,M$7/CHI!M$10*1000)</f>
        <v>8.2425536127514292</v>
      </c>
      <c r="N219" s="276">
        <f>IF(N$7=0,0,N$7/CHI!N$10*1000)</f>
        <v>8.2133279049112602</v>
      </c>
      <c r="O219" s="276">
        <f>IF(O$7=0,0,O$7/CHI!O$10*1000)</f>
        <v>11.710283999676607</v>
      </c>
      <c r="P219" s="276">
        <f>IF(P$7=0,0,P$7/CHI!P$10*1000)</f>
        <v>11.563373156431526</v>
      </c>
      <c r="Q219" s="276">
        <f>IF(Q$7=0,0,Q$7/CHI!Q$10*1000)</f>
        <v>11.79704302153575</v>
      </c>
      <c r="R219" s="276">
        <f>IF(R$7=0,0,R$7/CHI!R$10*1000)</f>
        <v>12.827562072832821</v>
      </c>
      <c r="S219" s="276">
        <f>IF(S$7=0,0,S$7/CHI!S$10*1000)</f>
        <v>12.052322672911046</v>
      </c>
      <c r="T219" s="276">
        <f>IF(T$7=0,0,T$7/CHI!T$10*1000)</f>
        <v>12.699418126855777</v>
      </c>
      <c r="U219" s="276">
        <f>IF(U$7=0,0,U$7/CHI!U$10*1000)</f>
        <v>14.456975206498512</v>
      </c>
      <c r="V219" s="276">
        <f>IF(V$7=0,0,V$7/CHI!V$10*1000)</f>
        <v>14.386272509274834</v>
      </c>
      <c r="W219" s="276">
        <f>IF(W$7=0,0,W$7/CHI!W$10*1000)</f>
        <v>11.036595772222913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12.357170860681139</v>
      </c>
      <c r="C220" s="276">
        <f>IF(C$8=0,0,C$8/CHI!C$10*1000)</f>
        <v>12.573128228936158</v>
      </c>
      <c r="D220" s="276">
        <f>IF(D$8=0,0,D$8/CHI!D$10*1000)</f>
        <v>14.154165498908975</v>
      </c>
      <c r="E220" s="276">
        <f>IF(E$8=0,0,E$8/CHI!E$10*1000)</f>
        <v>12.23504840217309</v>
      </c>
      <c r="F220" s="276">
        <f>IF(F$8=0,0,F$8/CHI!F$10*1000)</f>
        <v>11.917910351567405</v>
      </c>
      <c r="G220" s="276">
        <f>IF(G$8=0,0,G$8/CHI!G$10*1000)</f>
        <v>12.853349303534038</v>
      </c>
      <c r="H220" s="276">
        <f>IF(H$8=0,0,H$8/CHI!H$10*1000)</f>
        <v>14.296529695983898</v>
      </c>
      <c r="I220" s="276">
        <f>IF(I$8=0,0,I$8/CHI!I$10*1000)</f>
        <v>13.766181820045224</v>
      </c>
      <c r="J220" s="276">
        <f>IF(J$8=0,0,J$8/CHI!J$10*1000)</f>
        <v>13.717814489152067</v>
      </c>
      <c r="K220" s="276">
        <f>IF(K$8=0,0,K$8/CHI!K$10*1000)</f>
        <v>7.6455148708341127</v>
      </c>
      <c r="L220" s="276">
        <f>IF(L$8=0,0,L$8/CHI!L$10*1000)</f>
        <v>6.6534579282886517</v>
      </c>
      <c r="M220" s="276">
        <f>IF(M$8=0,0,M$8/CHI!M$10*1000)</f>
        <v>9.0967424549425893</v>
      </c>
      <c r="N220" s="276">
        <f>IF(N$8=0,0,N$8/CHI!N$10*1000)</f>
        <v>9.0644880408646333</v>
      </c>
      <c r="O220" s="276">
        <f>IF(O$8=0,0,O$8/CHI!O$10*1000)</f>
        <v>12.923839215858511</v>
      </c>
      <c r="P220" s="276">
        <f>IF(P$8=0,0,P$8/CHI!P$10*1000)</f>
        <v>12.761703770021494</v>
      </c>
      <c r="Q220" s="276">
        <f>IF(Q$8=0,0,Q$8/CHI!Q$10*1000)</f>
        <v>13.019589212106556</v>
      </c>
      <c r="R220" s="276">
        <f>IF(R$8=0,0,R$8/CHI!R$10*1000)</f>
        <v>14.156902579417736</v>
      </c>
      <c r="S220" s="276">
        <f>IF(S$8=0,0,S$8/CHI!S$10*1000)</f>
        <v>13.301323896726156</v>
      </c>
      <c r="T220" s="276">
        <f>IF(T$8=0,0,T$8/CHI!T$10*1000)</f>
        <v>14.015478874037171</v>
      </c>
      <c r="U220" s="276">
        <f>IF(U$8=0,0,U$8/CHI!U$10*1000)</f>
        <v>15.955174368239009</v>
      </c>
      <c r="V220" s="276">
        <f>IF(V$8=0,0,V$8/CHI!V$10*1000)</f>
        <v>15.877144638894139</v>
      </c>
      <c r="W220" s="276">
        <f>IF(W$8=0,0,W$8/CHI!W$10*1000)</f>
        <v>12.180335613941704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20.105501892977678</v>
      </c>
      <c r="C221" s="276">
        <f>IF(C$9=0,0,C$9/CHI!C$10*1000)</f>
        <v>20.456871257794777</v>
      </c>
      <c r="D221" s="276">
        <f>IF(D$9=0,0,D$9/CHI!D$10*1000)</f>
        <v>23.029268142380268</v>
      </c>
      <c r="E221" s="276">
        <f>IF(E$9=0,0,E$9/CHI!E$10*1000)</f>
        <v>19.906804849100013</v>
      </c>
      <c r="F221" s="276">
        <f>IF(F$9=0,0,F$9/CHI!F$10*1000)</f>
        <v>19.390811362510288</v>
      </c>
      <c r="G221" s="276">
        <f>IF(G$9=0,0,G$9/CHI!G$10*1000)</f>
        <v>20.912799674525381</v>
      </c>
      <c r="H221" s="276">
        <f>IF(H$9=0,0,H$9/CHI!H$10*1000)</f>
        <v>23.260899125398353</v>
      </c>
      <c r="I221" s="276">
        <f>IF(I$9=0,0,I$9/CHI!I$10*1000)</f>
        <v>22.398006611906485</v>
      </c>
      <c r="J221" s="276">
        <f>IF(J$9=0,0,J$9/CHI!J$10*1000)</f>
        <v>22.319311457991859</v>
      </c>
      <c r="K221" s="276">
        <f>IF(K$9=0,0,K$9/CHI!K$10*1000)</f>
        <v>12.439490838267114</v>
      </c>
      <c r="L221" s="276">
        <f>IF(L$9=0,0,L$9/CHI!L$10*1000)</f>
        <v>10.825383292036259</v>
      </c>
      <c r="M221" s="276">
        <f>IF(M$9=0,0,M$9/CHI!M$10*1000)</f>
        <v>14.800683320623552</v>
      </c>
      <c r="N221" s="276">
        <f>IF(N$9=0,0,N$9/CHI!N$10*1000)</f>
        <v>14.748204384254334</v>
      </c>
      <c r="O221" s="276">
        <f>IF(O$9=0,0,O$9/CHI!O$10*1000)</f>
        <v>21.027488957505589</v>
      </c>
      <c r="P221" s="276">
        <f>IF(P$9=0,0,P$9/CHI!P$10*1000)</f>
        <v>20.763689536914317</v>
      </c>
      <c r="Q221" s="276">
        <f>IF(Q$9=0,0,Q$9/CHI!Q$10*1000)</f>
        <v>21.183277183833614</v>
      </c>
      <c r="R221" s="276">
        <f>IF(R$9=0,0,R$9/CHI!R$10*1000)</f>
        <v>23.033721457622935</v>
      </c>
      <c r="S221" s="276">
        <f>IF(S$9=0,0,S$9/CHI!S$10*1000)</f>
        <v>21.641668291215652</v>
      </c>
      <c r="T221" s="276">
        <f>IF(T$9=0,0,T$9/CHI!T$10*1000)</f>
        <v>22.803620683886116</v>
      </c>
      <c r="U221" s="276">
        <f>IF(U$9=0,0,U$9/CHI!U$10*1000)</f>
        <v>25.95956567082187</v>
      </c>
      <c r="V221" s="276">
        <f>IF(V$9=0,0,V$9/CHI!V$10*1000)</f>
        <v>25.832608870698337</v>
      </c>
      <c r="W221" s="276">
        <f>IF(W$9=0,0,W$9/CHI!W$10*1000)</f>
        <v>19.817785438447004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17.222869360283667</v>
      </c>
      <c r="C222" s="277">
        <f>IF(C$10=0,0,C$10/CHI!C$10*1000)</f>
        <v>16.398480163946662</v>
      </c>
      <c r="D222" s="277">
        <f>IF(D$10=0,0,D$10/CHI!D$10*1000)</f>
        <v>17.139979651746785</v>
      </c>
      <c r="E222" s="277">
        <f>IF(E$10=0,0,E$10/CHI!E$10*1000)</f>
        <v>14.473180657626779</v>
      </c>
      <c r="F222" s="277">
        <f>IF(F$10=0,0,F$10/CHI!F$10*1000)</f>
        <v>14.182000182068926</v>
      </c>
      <c r="G222" s="277">
        <f>IF(G$10=0,0,G$10/CHI!G$10*1000)</f>
        <v>14.67936508255332</v>
      </c>
      <c r="H222" s="277">
        <f>IF(H$10=0,0,H$10/CHI!H$10*1000)</f>
        <v>14.623106104649043</v>
      </c>
      <c r="I222" s="277">
        <f>IF(I$10=0,0,I$10/CHI!I$10*1000)</f>
        <v>13.734437441341539</v>
      </c>
      <c r="J222" s="277">
        <f>IF(J$10=0,0,J$10/CHI!J$10*1000)</f>
        <v>13.905891794197547</v>
      </c>
      <c r="K222" s="277">
        <f>IF(K$10=0,0,K$10/CHI!K$10*1000)</f>
        <v>6.024606457147315</v>
      </c>
      <c r="L222" s="277">
        <f>IF(L$10=0,0,L$10/CHI!L$10*1000)</f>
        <v>9.5297100596837918</v>
      </c>
      <c r="M222" s="277">
        <f>IF(M$10=0,0,M$10/CHI!M$10*1000)</f>
        <v>14.839308604381559</v>
      </c>
      <c r="N222" s="277">
        <f>IF(N$10=0,0,N$10/CHI!N$10*1000)</f>
        <v>10.708254842963852</v>
      </c>
      <c r="O222" s="277">
        <f>IF(O$10=0,0,O$10/CHI!O$10*1000)</f>
        <v>12.450651943786655</v>
      </c>
      <c r="P222" s="277">
        <f>IF(P$10=0,0,P$10/CHI!P$10*1000)</f>
        <v>13.372582285962242</v>
      </c>
      <c r="Q222" s="277">
        <f>IF(Q$10=0,0,Q$10/CHI!Q$10*1000)</f>
        <v>14.109590222308448</v>
      </c>
      <c r="R222" s="277">
        <f>IF(R$10=0,0,R$10/CHI!R$10*1000)</f>
        <v>14.716643435186334</v>
      </c>
      <c r="S222" s="277">
        <f>IF(S$10=0,0,S$10/CHI!S$10*1000)</f>
        <v>13.696118526850626</v>
      </c>
      <c r="T222" s="277">
        <f>IF(T$10=0,0,T$10/CHI!T$10*1000)</f>
        <v>14.498946160588911</v>
      </c>
      <c r="U222" s="277">
        <f>IF(U$10=0,0,U$10/CHI!U$10*1000)</f>
        <v>13.813490720908163</v>
      </c>
      <c r="V222" s="277">
        <f>IF(V$10=0,0,V$10/CHI!V$10*1000)</f>
        <v>13.60125552722087</v>
      </c>
      <c r="W222" s="277">
        <f>IF(W$10=0,0,W$10/CHI!W$10*1000)</f>
        <v>11.306256299014343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726.88841489082381</v>
      </c>
      <c r="C223" s="323">
        <f>IF(C$16=0,0,C$16/CHI!C$10*1000)</f>
        <v>774.93484672816408</v>
      </c>
      <c r="D223" s="323">
        <f>IF(D$16=0,0,D$16/CHI!D$10*1000)</f>
        <v>580.98879683448001</v>
      </c>
      <c r="E223" s="323">
        <f>IF(E$16=0,0,E$16/CHI!E$10*1000)</f>
        <v>635.69851673569508</v>
      </c>
      <c r="F223" s="323">
        <f>IF(F$16=0,0,F$16/CHI!F$10*1000)</f>
        <v>551.61459522815869</v>
      </c>
      <c r="G223" s="323">
        <f>IF(G$16=0,0,G$16/CHI!G$10*1000)</f>
        <v>680.99289879995672</v>
      </c>
      <c r="H223" s="323">
        <f>IF(H$16=0,0,H$16/CHI!H$10*1000)</f>
        <v>625.18083958606076</v>
      </c>
      <c r="I223" s="323">
        <f>IF(I$16=0,0,I$16/CHI!I$10*1000)</f>
        <v>623.04016699415308</v>
      </c>
      <c r="J223" s="323">
        <f>IF(J$16=0,0,J$16/CHI!J$10*1000)</f>
        <v>799.94320222232909</v>
      </c>
      <c r="K223" s="323">
        <f>IF(K$16=0,0,K$16/CHI!K$10*1000)</f>
        <v>671.77525645878177</v>
      </c>
      <c r="L223" s="323">
        <f>IF(L$16=0,0,L$16/CHI!L$10*1000)</f>
        <v>417.51418372070231</v>
      </c>
      <c r="M223" s="323">
        <f>IF(M$16=0,0,M$16/CHI!M$10*1000)</f>
        <v>326.16790491371</v>
      </c>
      <c r="N223" s="323">
        <f>IF(N$16=0,0,N$16/CHI!N$10*1000)</f>
        <v>264.81891260273653</v>
      </c>
      <c r="O223" s="323">
        <f>IF(O$16=0,0,O$16/CHI!O$10*1000)</f>
        <v>326.87882005087573</v>
      </c>
      <c r="P223" s="323">
        <f>IF(P$16=0,0,P$16/CHI!P$10*1000)</f>
        <v>311.16439102711848</v>
      </c>
      <c r="Q223" s="323">
        <f>IF(Q$16=0,0,Q$16/CHI!Q$10*1000)</f>
        <v>296.31392485550936</v>
      </c>
      <c r="R223" s="323">
        <f>IF(R$16=0,0,R$16/CHI!R$10*1000)</f>
        <v>330.71116432160477</v>
      </c>
      <c r="S223" s="323">
        <f>IF(S$16=0,0,S$16/CHI!S$10*1000)</f>
        <v>304.21440005007804</v>
      </c>
      <c r="T223" s="323">
        <f>IF(T$16=0,0,T$16/CHI!T$10*1000)</f>
        <v>283.09725059038868</v>
      </c>
      <c r="U223" s="323">
        <f>IF(U$16=0,0,U$16/CHI!U$10*1000)</f>
        <v>223.78825849547189</v>
      </c>
      <c r="V223" s="323">
        <f>IF(V$16=0,0,V$16/CHI!V$10*1000)</f>
        <v>221.62914790846878</v>
      </c>
      <c r="W223" s="323">
        <f>IF(W$16=0,0,W$16/CHI!W$10*1000)</f>
        <v>227.48692501330476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305.86512338451638</v>
      </c>
      <c r="C224" s="278">
        <f>IF(C$25=0,0,C$25/CHI!C$10*1000)</f>
        <v>316.66804246096029</v>
      </c>
      <c r="D224" s="278">
        <f>IF(D$25=0,0,D$25/CHI!D$10*1000)</f>
        <v>341.77636142640398</v>
      </c>
      <c r="E224" s="278">
        <f>IF(E$25=0,0,E$25/CHI!E$10*1000)</f>
        <v>361.12929598424842</v>
      </c>
      <c r="F224" s="278">
        <f>IF(F$25=0,0,F$25/CHI!F$10*1000)</f>
        <v>335.55136410599732</v>
      </c>
      <c r="G224" s="278">
        <f>IF(G$25=0,0,G$25/CHI!G$10*1000)</f>
        <v>324.83586729273094</v>
      </c>
      <c r="H224" s="278">
        <f>IF(H$25=0,0,H$25/CHI!H$10*1000)</f>
        <v>324.99501709178912</v>
      </c>
      <c r="I224" s="278">
        <f>IF(I$25=0,0,I$25/CHI!I$10*1000)</f>
        <v>318.05278007386602</v>
      </c>
      <c r="J224" s="278">
        <f>IF(J$25=0,0,J$25/CHI!J$10*1000)</f>
        <v>321.11399704787323</v>
      </c>
      <c r="K224" s="278">
        <f>IF(K$25=0,0,K$25/CHI!K$10*1000)</f>
        <v>167.18857777914937</v>
      </c>
      <c r="L224" s="278">
        <f>IF(L$25=0,0,L$25/CHI!L$10*1000)</f>
        <v>227.59997393249404</v>
      </c>
      <c r="M224" s="278">
        <f>IF(M$25=0,0,M$25/CHI!M$10*1000)</f>
        <v>325.41799118225583</v>
      </c>
      <c r="N224" s="278">
        <f>IF(N$25=0,0,N$25/CHI!N$10*1000)</f>
        <v>250.00589835145576</v>
      </c>
      <c r="O224" s="278">
        <f>IF(O$25=0,0,O$25/CHI!O$10*1000)</f>
        <v>286.83042484919167</v>
      </c>
      <c r="P224" s="278">
        <f>IF(P$25=0,0,P$25/CHI!P$10*1000)</f>
        <v>310.65002840669803</v>
      </c>
      <c r="Q224" s="278">
        <f>IF(Q$25=0,0,Q$25/CHI!Q$10*1000)</f>
        <v>285.02184154728519</v>
      </c>
      <c r="R224" s="278">
        <f>IF(R$25=0,0,R$25/CHI!R$10*1000)</f>
        <v>288.70788877825532</v>
      </c>
      <c r="S224" s="278">
        <f>IF(S$25=0,0,S$25/CHI!S$10*1000)</f>
        <v>278.14438565787248</v>
      </c>
      <c r="T224" s="278">
        <f>IF(T$25=0,0,T$25/CHI!T$10*1000)</f>
        <v>290.50337358537888</v>
      </c>
      <c r="U224" s="278">
        <f>IF(U$25=0,0,U$25/CHI!U$10*1000)</f>
        <v>305.85388540818133</v>
      </c>
      <c r="V224" s="278">
        <f>IF(V$25=0,0,V$25/CHI!V$10*1000)</f>
        <v>288.42601360258914</v>
      </c>
      <c r="W224" s="278">
        <f>IF(W$25=0,0,W$25/CHI!W$10*1000)</f>
        <v>241.57276269518383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151.5474722995362</v>
      </c>
      <c r="C225" s="278">
        <f>IF(C$36=0,0,C$36/CHI!C$10*1000)</f>
        <v>148.52342745049808</v>
      </c>
      <c r="D225" s="278">
        <f>IF(D$36=0,0,D$36/CHI!D$10*1000)</f>
        <v>158.79833523401172</v>
      </c>
      <c r="E225" s="278">
        <f>IF(E$36=0,0,E$36/CHI!E$10*1000)</f>
        <v>131.22783526036801</v>
      </c>
      <c r="F225" s="278">
        <f>IF(F$36=0,0,F$36/CHI!F$10*1000)</f>
        <v>128.0066769414139</v>
      </c>
      <c r="G225" s="278">
        <f>IF(G$36=0,0,G$36/CHI!G$10*1000)</f>
        <v>130.03180687004485</v>
      </c>
      <c r="H225" s="278">
        <f>IF(H$36=0,0,H$36/CHI!H$10*1000)</f>
        <v>130.66833573083312</v>
      </c>
      <c r="I225" s="278">
        <f>IF(I$36=0,0,I$36/CHI!I$10*1000)</f>
        <v>122.71834261523776</v>
      </c>
      <c r="J225" s="278">
        <f>IF(J$36=0,0,J$36/CHI!J$10*1000)</f>
        <v>125.23573833544208</v>
      </c>
      <c r="K225" s="278">
        <f>IF(K$36=0,0,K$36/CHI!K$10*1000)</f>
        <v>57.869770196936813</v>
      </c>
      <c r="L225" s="278">
        <f>IF(L$36=0,0,L$36/CHI!L$10*1000)</f>
        <v>87.53839750543311</v>
      </c>
      <c r="M225" s="278">
        <f>IF(M$36=0,0,M$36/CHI!M$10*1000)</f>
        <v>131.24723693002019</v>
      </c>
      <c r="N225" s="278">
        <f>IF(N$36=0,0,N$36/CHI!N$10*1000)</f>
        <v>98.57980955437408</v>
      </c>
      <c r="O225" s="278">
        <f>IF(O$36=0,0,O$36/CHI!O$10*1000)</f>
        <v>115.25135259298474</v>
      </c>
      <c r="P225" s="278">
        <f>IF(P$36=0,0,P$36/CHI!P$10*1000)</f>
        <v>124.28154052426493</v>
      </c>
      <c r="Q225" s="278">
        <f>IF(Q$36=0,0,Q$36/CHI!Q$10*1000)</f>
        <v>126.78997356576627</v>
      </c>
      <c r="R225" s="278">
        <f>IF(R$36=0,0,R$36/CHI!R$10*1000)</f>
        <v>132.06801667761093</v>
      </c>
      <c r="S225" s="278">
        <f>IF(S$36=0,0,S$36/CHI!S$10*1000)</f>
        <v>125.44752961817026</v>
      </c>
      <c r="T225" s="278">
        <f>IF(T$36=0,0,T$36/CHI!T$10*1000)</f>
        <v>135.59941560463309</v>
      </c>
      <c r="U225" s="278">
        <f>IF(U$36=0,0,U$36/CHI!U$10*1000)</f>
        <v>132.96221921695897</v>
      </c>
      <c r="V225" s="278">
        <f>IF(V$36=0,0,V$36/CHI!V$10*1000)</f>
        <v>130.01708185838518</v>
      </c>
      <c r="W225" s="278">
        <f>IF(W$36=0,0,W$36/CHI!W$10*1000)</f>
        <v>109.62491663360689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24.134708693901434</v>
      </c>
      <c r="C226" s="278">
        <f>IF(C$44=0,0,C$44/CHI!C$10*1000)</f>
        <v>23.608724780144598</v>
      </c>
      <c r="D226" s="278">
        <f>IF(D$44=0,0,D$44/CHI!D$10*1000)</f>
        <v>24.95249724721165</v>
      </c>
      <c r="E226" s="278">
        <f>IF(E$44=0,0,E$44/CHI!E$10*1000)</f>
        <v>22.881000516322128</v>
      </c>
      <c r="F226" s="278">
        <f>IF(F$44=0,0,F$44/CHI!F$10*1000)</f>
        <v>21.943178857928704</v>
      </c>
      <c r="G226" s="278">
        <f>IF(G$44=0,0,G$44/CHI!G$10*1000)</f>
        <v>22.170169393154467</v>
      </c>
      <c r="H226" s="278">
        <f>IF(H$44=0,0,H$44/CHI!H$10*1000)</f>
        <v>22.13177112973165</v>
      </c>
      <c r="I226" s="278">
        <f>IF(I$44=0,0,I$44/CHI!I$10*1000)</f>
        <v>21.100617998316643</v>
      </c>
      <c r="J226" s="278">
        <f>IF(J$44=0,0,J$44/CHI!J$10*1000)</f>
        <v>21.318211852744035</v>
      </c>
      <c r="K226" s="278">
        <f>IF(K$44=0,0,K$44/CHI!K$10*1000)</f>
        <v>9.9442643925212106</v>
      </c>
      <c r="L226" s="278">
        <f>IF(L$44=0,0,L$44/CHI!L$10*1000)</f>
        <v>14.812967051569778</v>
      </c>
      <c r="M226" s="278">
        <f>IF(M$44=0,0,M$44/CHI!M$10*1000)</f>
        <v>22.347615857990853</v>
      </c>
      <c r="N226" s="278">
        <f>IF(N$44=0,0,N$44/CHI!N$10*1000)</f>
        <v>16.494383099201215</v>
      </c>
      <c r="O226" s="278">
        <f>IF(O$44=0,0,O$44/CHI!O$10*1000)</f>
        <v>19.091580783158086</v>
      </c>
      <c r="P226" s="278">
        <f>IF(P$44=0,0,P$44/CHI!P$10*1000)</f>
        <v>20.569795273074924</v>
      </c>
      <c r="Q226" s="278">
        <f>IF(Q$44=0,0,Q$44/CHI!Q$10*1000)</f>
        <v>20.632511725075005</v>
      </c>
      <c r="R226" s="278">
        <f>IF(R$44=0,0,R$44/CHI!R$10*1000)</f>
        <v>21.313879419142829</v>
      </c>
      <c r="S226" s="278">
        <f>IF(S$44=0,0,S$44/CHI!S$10*1000)</f>
        <v>20.063338993900313</v>
      </c>
      <c r="T226" s="278">
        <f>IF(T$44=0,0,T$44/CHI!T$10*1000)</f>
        <v>21.134627412757268</v>
      </c>
      <c r="U226" s="278">
        <f>IF(U$44=0,0,U$44/CHI!U$10*1000)</f>
        <v>20.858262885134629</v>
      </c>
      <c r="V226" s="278">
        <f>IF(V$44=0,0,V$44/CHI!V$10*1000)</f>
        <v>20.22451608510352</v>
      </c>
      <c r="W226" s="278">
        <f>IF(W$44=0,0,W$44/CHI!W$10*1000)</f>
        <v>16.856500777946071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28.623409956455514</v>
      </c>
      <c r="C227" s="279">
        <f>IF(C$58=0,0,C$58/CHI!C$10*1000)</f>
        <v>29.003211939724718</v>
      </c>
      <c r="D227" s="279">
        <f>IF(D$58=0,0,D$58/CHI!D$10*1000)</f>
        <v>33.426074719132046</v>
      </c>
      <c r="E227" s="279">
        <f>IF(E$58=0,0,E$58/CHI!E$10*1000)</f>
        <v>30.228445687029286</v>
      </c>
      <c r="F227" s="279">
        <f>IF(F$58=0,0,F$58/CHI!F$10*1000)</f>
        <v>28.587135136631343</v>
      </c>
      <c r="G227" s="279">
        <f>IF(G$58=0,0,G$58/CHI!G$10*1000)</f>
        <v>28.347458348047194</v>
      </c>
      <c r="H227" s="279">
        <f>IF(H$58=0,0,H$58/CHI!H$10*1000)</f>
        <v>28.661418146726177</v>
      </c>
      <c r="I227" s="279">
        <f>IF(I$58=0,0,I$58/CHI!I$10*1000)</f>
        <v>27.674756328376358</v>
      </c>
      <c r="J227" s="279">
        <f>IF(J$58=0,0,J$58/CHI!J$10*1000)</f>
        <v>27.979558111574548</v>
      </c>
      <c r="K227" s="279">
        <f>IF(K$58=0,0,K$58/CHI!K$10*1000)</f>
        <v>39.209160984416187</v>
      </c>
      <c r="L227" s="279">
        <f>IF(L$58=0,0,L$58/CHI!L$10*1000)</f>
        <v>41.777827687815055</v>
      </c>
      <c r="M227" s="279">
        <f>IF(M$58=0,0,M$58/CHI!M$10*1000)</f>
        <v>27.738624805780788</v>
      </c>
      <c r="N227" s="279">
        <f>IF(N$58=0,0,N$58/CHI!N$10*1000)</f>
        <v>28.573274175316943</v>
      </c>
      <c r="O227" s="279">
        <f>IF(O$58=0,0,O$58/CHI!O$10*1000)</f>
        <v>25.30345434550755</v>
      </c>
      <c r="P227" s="279">
        <f>IF(P$58=0,0,P$58/CHI!P$10*1000)</f>
        <v>27.127587145994333</v>
      </c>
      <c r="Q227" s="279">
        <f>IF(Q$58=0,0,Q$58/CHI!Q$10*1000)</f>
        <v>26.002357988611209</v>
      </c>
      <c r="R227" s="279">
        <f>IF(R$58=0,0,R$58/CHI!R$10*1000)</f>
        <v>26.760306968541794</v>
      </c>
      <c r="S227" s="279">
        <f>IF(S$58=0,0,S$58/CHI!S$10*1000)</f>
        <v>25.572101400656475</v>
      </c>
      <c r="T227" s="279">
        <f>IF(T$58=0,0,T$58/CHI!T$10*1000)</f>
        <v>26.992626468014549</v>
      </c>
      <c r="U227" s="279">
        <f>IF(U$58=0,0,U$58/CHI!U$10*1000)</f>
        <v>27.983511877357785</v>
      </c>
      <c r="V227" s="279">
        <f>IF(V$58=0,0,V$58/CHI!V$10*1000)</f>
        <v>26.851742604673387</v>
      </c>
      <c r="W227" s="279">
        <f>IF(W$58=0,0,W$58/CHI!W$10*1000)</f>
        <v>22.304737843276701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623.80194899108153</v>
      </c>
      <c r="C229" s="322">
        <f t="shared" si="57"/>
        <v>605.92471682417772</v>
      </c>
      <c r="D229" s="322">
        <f t="shared" si="57"/>
        <v>653.49174365890872</v>
      </c>
      <c r="E229" s="322">
        <f t="shared" si="57"/>
        <v>630.35325738301844</v>
      </c>
      <c r="F229" s="322">
        <f t="shared" si="57"/>
        <v>635.38577696440041</v>
      </c>
      <c r="G229" s="322">
        <f t="shared" si="57"/>
        <v>627.76492140943833</v>
      </c>
      <c r="H229" s="322">
        <f t="shared" si="57"/>
        <v>633.95848857229771</v>
      </c>
      <c r="I229" s="322">
        <f t="shared" si="57"/>
        <v>609.54146075034305</v>
      </c>
      <c r="J229" s="322">
        <f t="shared" si="57"/>
        <v>616.12884273844429</v>
      </c>
      <c r="K229" s="322">
        <f t="shared" si="57"/>
        <v>288.55105562129097</v>
      </c>
      <c r="L229" s="322">
        <f t="shared" si="57"/>
        <v>371.81474873757065</v>
      </c>
      <c r="M229" s="322">
        <f t="shared" si="57"/>
        <v>507.17281356776471</v>
      </c>
      <c r="N229" s="322">
        <f t="shared" si="57"/>
        <v>394.49029536920602</v>
      </c>
      <c r="O229" s="322">
        <f t="shared" si="57"/>
        <v>458.41823299376455</v>
      </c>
      <c r="P229" s="322">
        <f t="shared" si="57"/>
        <v>491.32781609536465</v>
      </c>
      <c r="Q229" s="322">
        <f t="shared" si="57"/>
        <v>517.19221807164456</v>
      </c>
      <c r="R229" s="322">
        <f t="shared" si="57"/>
        <v>516.42258769143109</v>
      </c>
      <c r="S229" s="322">
        <f t="shared" si="57"/>
        <v>529.52738492835067</v>
      </c>
      <c r="T229" s="322">
        <f t="shared" si="57"/>
        <v>565.34188630968094</v>
      </c>
      <c r="U229" s="322">
        <f t="shared" si="57"/>
        <v>541.86175060096264</v>
      </c>
      <c r="V229" s="322">
        <f t="shared" si="57"/>
        <v>502.78021037740439</v>
      </c>
      <c r="W229" s="322">
        <f t="shared" si="57"/>
        <v>493.44187134375835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1.7865784771707856</v>
      </c>
      <c r="C230" s="275">
        <f>IF(C$62=0,0,C$62/CHI!C$11*1000)</f>
        <v>1.7422090828206847</v>
      </c>
      <c r="D230" s="275">
        <f>IF(D$62=0,0,D$62/CHI!D$11*1000)</f>
        <v>1.9600733610396552</v>
      </c>
      <c r="E230" s="275">
        <f>IF(E$62=0,0,E$62/CHI!E$11*1000)</f>
        <v>1.6908224097252871</v>
      </c>
      <c r="F230" s="275">
        <f>IF(F$62=0,0,F$62/CHI!F$11*1000)</f>
        <v>1.7551642035544472</v>
      </c>
      <c r="G230" s="275">
        <f>IF(G$62=0,0,G$62/CHI!G$11*1000)</f>
        <v>1.8834695819329252</v>
      </c>
      <c r="H230" s="275">
        <f>IF(H$62=0,0,H$62/CHI!H$11*1000)</f>
        <v>2.0886465092313822</v>
      </c>
      <c r="I230" s="275">
        <f>IF(I$62=0,0,I$62/CHI!I$11*1000)</f>
        <v>2.0021319022137072</v>
      </c>
      <c r="J230" s="275">
        <f>IF(J$62=0,0,J$62/CHI!J$11*1000)</f>
        <v>1.9956258925478771</v>
      </c>
      <c r="K230" s="275">
        <f>IF(K$62=0,0,K$62/CHI!K$11*1000)</f>
        <v>1.0271852364346701</v>
      </c>
      <c r="L230" s="275">
        <f>IF(L$62=0,0,L$62/CHI!L$11*1000)</f>
        <v>0.85892010917765549</v>
      </c>
      <c r="M230" s="275">
        <f>IF(M$62=0,0,M$62/CHI!M$11*1000)</f>
        <v>1.1065107891417385</v>
      </c>
      <c r="N230" s="275">
        <f>IF(N$62=0,0,N$62/CHI!N$11*1000)</f>
        <v>1.1013577236453558</v>
      </c>
      <c r="O230" s="275">
        <f>IF(O$62=0,0,O$62/CHI!O$11*1000)</f>
        <v>1.5462030181850659</v>
      </c>
      <c r="P230" s="275">
        <f>IF(P$62=0,0,P$62/CHI!P$11*1000)</f>
        <v>1.5289998924114421</v>
      </c>
      <c r="Q230" s="275">
        <f>IF(Q$62=0,0,Q$62/CHI!Q$11*1000)</f>
        <v>1.7117728481813137</v>
      </c>
      <c r="R230" s="275">
        <f>IF(R$62=0,0,R$62/CHI!R$11*1000)</f>
        <v>1.8040879202452436</v>
      </c>
      <c r="S230" s="275">
        <f>IF(S$62=0,0,S$62/CHI!S$11*1000)</f>
        <v>1.8196964857969073</v>
      </c>
      <c r="T230" s="275">
        <f>IF(T$62=0,0,T$62/CHI!T$11*1000)</f>
        <v>1.9403932950952343</v>
      </c>
      <c r="U230" s="275">
        <f>IF(U$62=0,0,U$62/CHI!U$11*1000)</f>
        <v>2.0371384964408175</v>
      </c>
      <c r="V230" s="275">
        <f>IF(V$62=0,0,V$62/CHI!V$11*1000)</f>
        <v>1.9589429099245133</v>
      </c>
      <c r="W230" s="275">
        <f>IF(W$62=0,0,W$62/CHI!W$11*1000)</f>
        <v>1.7793616476886731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14.178413194079383</v>
      </c>
      <c r="C231" s="276">
        <f>IF(C$63=0,0,C$63/CHI!C$11*1000)</f>
        <v>13.826294541411519</v>
      </c>
      <c r="D231" s="276">
        <f>IF(D$63=0,0,D$63/CHI!D$11*1000)</f>
        <v>15.555280867111652</v>
      </c>
      <c r="E231" s="276">
        <f>IF(E$63=0,0,E$63/CHI!E$11*1000)</f>
        <v>13.418486268153124</v>
      </c>
      <c r="F231" s="276">
        <f>IF(F$63=0,0,F$63/CHI!F$11*1000)</f>
        <v>13.929107296120923</v>
      </c>
      <c r="G231" s="276">
        <f>IF(G$63=0,0,G$63/CHI!G$11*1000)</f>
        <v>14.947347856453652</v>
      </c>
      <c r="H231" s="276">
        <f>IF(H$63=0,0,H$63/CHI!H$11*1000)</f>
        <v>16.575646467626843</v>
      </c>
      <c r="I231" s="276">
        <f>IF(I$63=0,0,I$63/CHI!I$11*1000)</f>
        <v>15.889060425483038</v>
      </c>
      <c r="J231" s="276">
        <f>IF(J$63=0,0,J$63/CHI!J$11*1000)</f>
        <v>15.837428272479105</v>
      </c>
      <c r="K231" s="276">
        <f>IF(K$63=0,0,K$63/CHI!K$11*1000)</f>
        <v>8.1518147090253255</v>
      </c>
      <c r="L231" s="276">
        <f>IF(L$63=0,0,L$63/CHI!L$11*1000)</f>
        <v>6.8164507544665947</v>
      </c>
      <c r="M231" s="276">
        <f>IF(M$63=0,0,M$63/CHI!M$11*1000)</f>
        <v>8.781347907539292</v>
      </c>
      <c r="N231" s="276">
        <f>IF(N$63=0,0,N$63/CHI!N$11*1000)</f>
        <v>8.7404528151840104</v>
      </c>
      <c r="O231" s="276">
        <f>IF(O$63=0,0,O$63/CHI!O$11*1000)</f>
        <v>12.270776545163109</v>
      </c>
      <c r="P231" s="276">
        <f>IF(P$63=0,0,P$63/CHI!P$11*1000)</f>
        <v>12.1342513219138</v>
      </c>
      <c r="Q231" s="276">
        <f>IF(Q$63=0,0,Q$63/CHI!Q$11*1000)</f>
        <v>13.584750429969896</v>
      </c>
      <c r="R231" s="276">
        <f>IF(R$63=0,0,R$63/CHI!R$11*1000)</f>
        <v>14.317369373099861</v>
      </c>
      <c r="S231" s="276">
        <f>IF(S$63=0,0,S$63/CHI!S$11*1000)</f>
        <v>14.441240053613612</v>
      </c>
      <c r="T231" s="276">
        <f>IF(T$63=0,0,T$63/CHI!T$11*1000)</f>
        <v>15.399098471425001</v>
      </c>
      <c r="U231" s="276">
        <f>IF(U$63=0,0,U$63/CHI!U$11*1000)</f>
        <v>16.166875233962894</v>
      </c>
      <c r="V231" s="276">
        <f>IF(V$63=0,0,V$63/CHI!V$11*1000)</f>
        <v>15.546309527083201</v>
      </c>
      <c r="W231" s="276">
        <f>IF(W$63=0,0,W$63/CHI!W$11*1000)</f>
        <v>14.1211399247234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15.871061280046321</v>
      </c>
      <c r="C232" s="276">
        <f>IF(C$64=0,0,C$64/CHI!C$11*1000)</f>
        <v>15.476905979460739</v>
      </c>
      <c r="D232" s="276">
        <f>IF(D$64=0,0,D$64/CHI!D$11*1000)</f>
        <v>17.4123022436215</v>
      </c>
      <c r="E232" s="276">
        <f>IF(E$64=0,0,E$64/CHI!E$11*1000)</f>
        <v>15.020412717006197</v>
      </c>
      <c r="F232" s="276">
        <f>IF(F$64=0,0,F$64/CHI!F$11*1000)</f>
        <v>15.591992731978626</v>
      </c>
      <c r="G232" s="276">
        <f>IF(G$64=0,0,G$64/CHI!G$11*1000)</f>
        <v>16.731792941611239</v>
      </c>
      <c r="H232" s="276">
        <f>IF(H$64=0,0,H$64/CHI!H$11*1000)</f>
        <v>18.554481185097856</v>
      </c>
      <c r="I232" s="276">
        <f>IF(I$64=0,0,I$64/CHI!I$11*1000)</f>
        <v>17.785929091169656</v>
      </c>
      <c r="J232" s="276">
        <f>IF(J$64=0,0,J$64/CHI!J$11*1000)</f>
        <v>17.7281329857008</v>
      </c>
      <c r="K232" s="276">
        <f>IF(K$64=0,0,K$64/CHI!K$11*1000)</f>
        <v>9.1249950907446813</v>
      </c>
      <c r="L232" s="276">
        <f>IF(L$64=0,0,L$64/CHI!L$11*1000)</f>
        <v>7.6302126447925023</v>
      </c>
      <c r="M232" s="276">
        <f>IF(M$64=0,0,M$64/CHI!M$11*1000)</f>
        <v>9.829683255398459</v>
      </c>
      <c r="N232" s="276">
        <f>IF(N$64=0,0,N$64/CHI!N$11*1000)</f>
        <v>9.7839060229296759</v>
      </c>
      <c r="O232" s="276">
        <f>IF(O$64=0,0,O$64/CHI!O$11*1000)</f>
        <v>13.735687050181514</v>
      </c>
      <c r="P232" s="276">
        <f>IF(P$64=0,0,P$64/CHI!P$11*1000)</f>
        <v>13.582863165392588</v>
      </c>
      <c r="Q232" s="276">
        <f>IF(Q$64=0,0,Q$64/CHI!Q$11*1000)</f>
        <v>15.206525835924985</v>
      </c>
      <c r="R232" s="276">
        <f>IF(R$64=0,0,R$64/CHI!R$11*1000)</f>
        <v>16.02660633309895</v>
      </c>
      <c r="S232" s="276">
        <f>IF(S$64=0,0,S$64/CHI!S$11*1000)</f>
        <v>16.165264949851331</v>
      </c>
      <c r="T232" s="276">
        <f>IF(T$64=0,0,T$64/CHI!T$11*1000)</f>
        <v>17.237474472778825</v>
      </c>
      <c r="U232" s="276">
        <f>IF(U$64=0,0,U$64/CHI!U$11*1000)</f>
        <v>18.096910002046865</v>
      </c>
      <c r="V232" s="276">
        <f>IF(V$64=0,0,V$64/CHI!V$11*1000)</f>
        <v>17.402259886595612</v>
      </c>
      <c r="W232" s="276">
        <f>IF(W$64=0,0,W$64/CHI!W$11*1000)</f>
        <v>15.806950610169883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25.551060907546372</v>
      </c>
      <c r="C233" s="276">
        <f>IF(C$65=0,0,C$65/CHI!C$11*1000)</f>
        <v>24.916504344844654</v>
      </c>
      <c r="D233" s="276">
        <f>IF(D$65=0,0,D$65/CHI!D$11*1000)</f>
        <v>28.032327978389663</v>
      </c>
      <c r="E233" s="276">
        <f>IF(E$65=0,0,E$65/CHI!E$11*1000)</f>
        <v>24.181588957206081</v>
      </c>
      <c r="F233" s="276">
        <f>IF(F$65=0,0,F$65/CHI!F$11*1000)</f>
        <v>25.101784243356107</v>
      </c>
      <c r="G233" s="276">
        <f>IF(G$65=0,0,G$65/CHI!G$11*1000)</f>
        <v>26.936765790265746</v>
      </c>
      <c r="H233" s="276">
        <f>IF(H$65=0,0,H$65/CHI!H$11*1000)</f>
        <v>29.871139081568376</v>
      </c>
      <c r="I233" s="276">
        <f>IF(I$65=0,0,I$65/CHI!I$11*1000)</f>
        <v>28.633835474955109</v>
      </c>
      <c r="J233" s="276">
        <f>IF(J$65=0,0,J$65/CHI!J$11*1000)</f>
        <v>28.5407886531329</v>
      </c>
      <c r="K233" s="276">
        <f>IF(K$65=0,0,K$65/CHI!K$11*1000)</f>
        <v>14.69046721140241</v>
      </c>
      <c r="L233" s="276">
        <f>IF(L$65=0,0,L$65/CHI!L$11*1000)</f>
        <v>12.28399440872518</v>
      </c>
      <c r="M233" s="276">
        <f>IF(M$65=0,0,M$65/CHI!M$11*1000)</f>
        <v>15.824955315139551</v>
      </c>
      <c r="N233" s="276">
        <f>IF(N$65=0,0,N$65/CHI!N$11*1000)</f>
        <v>15.7512578582178</v>
      </c>
      <c r="O233" s="276">
        <f>IF(O$65=0,0,O$65/CHI!O$11*1000)</f>
        <v>22.113289731130038</v>
      </c>
      <c r="P233" s="276">
        <f>IF(P$65=0,0,P$65/CHI!P$11*1000)</f>
        <v>21.867256254258571</v>
      </c>
      <c r="Q233" s="276">
        <f>IF(Q$65=0,0,Q$65/CHI!Q$11*1000)</f>
        <v>24.481215274140933</v>
      </c>
      <c r="R233" s="276">
        <f>IF(R$65=0,0,R$65/CHI!R$11*1000)</f>
        <v>25.801475234243714</v>
      </c>
      <c r="S233" s="276">
        <f>IF(S$65=0,0,S$65/CHI!S$11*1000)</f>
        <v>26.024703832475545</v>
      </c>
      <c r="T233" s="276">
        <f>IF(T$65=0,0,T$65/CHI!T$11*1000)</f>
        <v>27.750870113517827</v>
      </c>
      <c r="U233" s="276">
        <f>IF(U$65=0,0,U$65/CHI!U$11*1000)</f>
        <v>29.134488333305391</v>
      </c>
      <c r="V233" s="276">
        <f>IF(V$65=0,0,V$65/CHI!V$11*1000)</f>
        <v>28.016160636364035</v>
      </c>
      <c r="W233" s="276">
        <f>IF(W$65=0,0,W$65/CHI!W$11*1000)</f>
        <v>25.447848173253927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21.743796994822592</v>
      </c>
      <c r="C234" s="277">
        <f>IF(C$66=0,0,C$66/CHI!C$11*1000)</f>
        <v>19.842087426330991</v>
      </c>
      <c r="D234" s="277">
        <f>IF(D$66=0,0,D$66/CHI!D$11*1000)</f>
        <v>20.726462750356504</v>
      </c>
      <c r="E234" s="277">
        <f>IF(E$66=0,0,E$66/CHI!E$11*1000)</f>
        <v>17.465584241303397</v>
      </c>
      <c r="F234" s="277">
        <f>IF(F$66=0,0,F$66/CHI!F$11*1000)</f>
        <v>18.238199270876805</v>
      </c>
      <c r="G234" s="277">
        <f>IF(G$66=0,0,G$66/CHI!G$11*1000)</f>
        <v>18.783494999580284</v>
      </c>
      <c r="H234" s="277">
        <f>IF(H$66=0,0,H$66/CHI!H$11*1000)</f>
        <v>18.655237235706757</v>
      </c>
      <c r="I234" s="277">
        <f>IF(I$66=0,0,I$66/CHI!I$11*1000)</f>
        <v>17.442827716753662</v>
      </c>
      <c r="J234" s="277">
        <f>IF(J$66=0,0,J$66/CHI!J$11*1000)</f>
        <v>17.66525380846106</v>
      </c>
      <c r="K234" s="277">
        <f>IF(K$66=0,0,K$66/CHI!K$11*1000)</f>
        <v>7.0680163512969836</v>
      </c>
      <c r="L234" s="277">
        <f>IF(L$66=0,0,L$66/CHI!L$11*1000)</f>
        <v>10.742661077587892</v>
      </c>
      <c r="M234" s="277">
        <f>IF(M$66=0,0,M$66/CHI!M$11*1000)</f>
        <v>15.76196110992243</v>
      </c>
      <c r="N234" s="277">
        <f>IF(N$66=0,0,N$66/CHI!N$11*1000)</f>
        <v>11.36136862609092</v>
      </c>
      <c r="O234" s="277">
        <f>IF(O$66=0,0,O$66/CHI!O$11*1000)</f>
        <v>13.007501786215387</v>
      </c>
      <c r="P234" s="277">
        <f>IF(P$66=0,0,P$66/CHI!P$11*1000)</f>
        <v>13.990747080658235</v>
      </c>
      <c r="Q234" s="277">
        <f>IF(Q$66=0,0,Q$66/CHI!Q$11*1000)</f>
        <v>16.199070062797393</v>
      </c>
      <c r="R234" s="277">
        <f>IF(R$66=0,0,R$66/CHI!R$11*1000)</f>
        <v>16.376649492644137</v>
      </c>
      <c r="S234" s="277">
        <f>IF(S$66=0,0,S$66/CHI!S$11*1000)</f>
        <v>16.361699962748684</v>
      </c>
      <c r="T234" s="277">
        <f>IF(T$66=0,0,T$66/CHI!T$11*1000)</f>
        <v>17.528513707637089</v>
      </c>
      <c r="U234" s="277">
        <f>IF(U$66=0,0,U$66/CHI!U$11*1000)</f>
        <v>15.401012472969295</v>
      </c>
      <c r="V234" s="277">
        <f>IF(V$66=0,0,V$66/CHI!V$11*1000)</f>
        <v>14.65396700251741</v>
      </c>
      <c r="W234" s="277">
        <f>IF(W$66=0,0,W$66/CHI!W$11*1000)</f>
        <v>14.422834765342014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350.50482763092782</v>
      </c>
      <c r="C235" s="278">
        <f>IF(C$72=0,0,C$72/CHI!C$11*1000)</f>
        <v>347.79276837441677</v>
      </c>
      <c r="D235" s="278">
        <f>IF(D$72=0,0,D$72/CHI!D$11*1000)</f>
        <v>375.14004921066629</v>
      </c>
      <c r="E235" s="278">
        <f>IF(E$72=0,0,E$72/CHI!E$11*1000)</f>
        <v>395.54953064591371</v>
      </c>
      <c r="F235" s="278">
        <f>IF(F$72=0,0,F$72/CHI!F$11*1000)</f>
        <v>391.67540447193943</v>
      </c>
      <c r="G235" s="278">
        <f>IF(G$72=0,0,G$72/CHI!G$11*1000)</f>
        <v>377.28135506775777</v>
      </c>
      <c r="H235" s="278">
        <f>IF(H$72=0,0,H$72/CHI!H$11*1000)</f>
        <v>376.3399771255967</v>
      </c>
      <c r="I235" s="278">
        <f>IF(I$72=0,0,I$72/CHI!I$11*1000)</f>
        <v>366.64526046535951</v>
      </c>
      <c r="J235" s="278">
        <f>IF(J$72=0,0,J$72/CHI!J$11*1000)</f>
        <v>370.27110942566537</v>
      </c>
      <c r="K235" s="278">
        <f>IF(K$72=0,0,K$72/CHI!K$11*1000)</f>
        <v>178.04181588017829</v>
      </c>
      <c r="L235" s="278">
        <f>IF(L$72=0,0,L$72/CHI!L$11*1000)</f>
        <v>232.86950267072734</v>
      </c>
      <c r="M235" s="278">
        <f>IF(M$72=0,0,M$72/CHI!M$11*1000)</f>
        <v>313.72085768579541</v>
      </c>
      <c r="N235" s="278">
        <f>IF(N$72=0,0,N$72/CHI!N$11*1000)</f>
        <v>240.76133809711658</v>
      </c>
      <c r="O235" s="278">
        <f>IF(O$72=0,0,O$72/CHI!O$11*1000)</f>
        <v>272.00194183958718</v>
      </c>
      <c r="P235" s="278">
        <f>IF(P$72=0,0,P$72/CHI!P$11*1000)</f>
        <v>295.00730616379752</v>
      </c>
      <c r="Q235" s="278">
        <f>IF(Q$72=0,0,Q$72/CHI!Q$11*1000)</f>
        <v>297.02995955669547</v>
      </c>
      <c r="R235" s="278">
        <f>IF(R$72=0,0,R$72/CHI!R$11*1000)</f>
        <v>291.62796400823657</v>
      </c>
      <c r="S235" s="278">
        <f>IF(S$72=0,0,S$72/CHI!S$11*1000)</f>
        <v>301.61478429117068</v>
      </c>
      <c r="T235" s="278">
        <f>IF(T$72=0,0,T$72/CHI!T$11*1000)</f>
        <v>318.79553424861598</v>
      </c>
      <c r="U235" s="278">
        <f>IF(U$72=0,0,U$72/CHI!U$11*1000)</f>
        <v>309.54324845097585</v>
      </c>
      <c r="V235" s="278">
        <f>IF(V$72=0,0,V$72/CHI!V$11*1000)</f>
        <v>282.08424660463771</v>
      </c>
      <c r="W235" s="278">
        <f>IF(W$72=0,0,W$72/CHI!W$11*1000)</f>
        <v>279.72882147150204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158.33575419155173</v>
      </c>
      <c r="C236" s="278">
        <f>IF(C$85=0,0,C$85/CHI!C$11*1000)</f>
        <v>148.7233445501069</v>
      </c>
      <c r="D236" s="278">
        <f>IF(D$85=0,0,D$85/CHI!D$11*1000)</f>
        <v>158.91366873547096</v>
      </c>
      <c r="E236" s="278">
        <f>IF(E$85=0,0,E$85/CHI!E$11*1000)</f>
        <v>131.05256336413376</v>
      </c>
      <c r="F236" s="278">
        <f>IF(F$85=0,0,F$85/CHI!F$11*1000)</f>
        <v>136.23149229532481</v>
      </c>
      <c r="G236" s="278">
        <f>IF(G$85=0,0,G$85/CHI!G$11*1000)</f>
        <v>137.69531055227506</v>
      </c>
      <c r="H236" s="278">
        <f>IF(H$85=0,0,H$85/CHI!H$11*1000)</f>
        <v>137.95324651614794</v>
      </c>
      <c r="I236" s="278">
        <f>IF(I$85=0,0,I$85/CHI!I$11*1000)</f>
        <v>128.97808296363732</v>
      </c>
      <c r="J236" s="278">
        <f>IF(J$85=0,0,J$85/CHI!J$11*1000)</f>
        <v>131.65875291466486</v>
      </c>
      <c r="K236" s="278">
        <f>IF(K$85=0,0,K$85/CHI!K$11*1000)</f>
        <v>56.18508484328752</v>
      </c>
      <c r="L236" s="278">
        <f>IF(L$85=0,0,L$85/CHI!L$11*1000)</f>
        <v>81.664103640610563</v>
      </c>
      <c r="M236" s="278">
        <f>IF(M$85=0,0,M$85/CHI!M$11*1000)</f>
        <v>115.3684810731958</v>
      </c>
      <c r="N236" s="278">
        <f>IF(N$85=0,0,N$85/CHI!N$11*1000)</f>
        <v>86.556631774645638</v>
      </c>
      <c r="O236" s="278">
        <f>IF(O$85=0,0,O$85/CHI!O$11*1000)</f>
        <v>99.643334657881553</v>
      </c>
      <c r="P236" s="278">
        <f>IF(P$85=0,0,P$85/CHI!P$11*1000)</f>
        <v>107.60505535573004</v>
      </c>
      <c r="Q236" s="278">
        <f>IF(Q$85=0,0,Q$85/CHI!Q$11*1000)</f>
        <v>120.46503601062885</v>
      </c>
      <c r="R236" s="278">
        <f>IF(R$85=0,0,R$85/CHI!R$11*1000)</f>
        <v>121.62262227595222</v>
      </c>
      <c r="S236" s="278">
        <f>IF(S$85=0,0,S$85/CHI!S$11*1000)</f>
        <v>124.02049278824467</v>
      </c>
      <c r="T236" s="278">
        <f>IF(T$85=0,0,T$85/CHI!T$11*1000)</f>
        <v>135.66471096843972</v>
      </c>
      <c r="U236" s="278">
        <f>IF(U$85=0,0,U$85/CHI!U$11*1000)</f>
        <v>122.6802092497319</v>
      </c>
      <c r="V236" s="278">
        <f>IF(V$85=0,0,V$85/CHI!V$11*1000)</f>
        <v>115.92498396521637</v>
      </c>
      <c r="W236" s="278">
        <f>IF(W$85=0,0,W$85/CHI!W$11*1000)</f>
        <v>115.72881298662865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30.984233811790421</v>
      </c>
      <c r="C237" s="278">
        <f>IF(C$93=0,0,C$93/CHI!C$11*1000)</f>
        <v>28.878735192205795</v>
      </c>
      <c r="D237" s="278">
        <f>IF(D$93=0,0,D$93/CHI!D$11*1000)</f>
        <v>30.43473866924149</v>
      </c>
      <c r="E237" s="278">
        <f>IF(E$93=0,0,E$93/CHI!E$11*1000)</f>
        <v>27.387791490423208</v>
      </c>
      <c r="F237" s="278">
        <f>IF(F$93=0,0,F$93/CHI!F$11*1000)</f>
        <v>28.101623422722103</v>
      </c>
      <c r="G237" s="278">
        <f>IF(G$93=0,0,G$93/CHI!G$11*1000)</f>
        <v>28.396338032137731</v>
      </c>
      <c r="H237" s="278">
        <f>IF(H$93=0,0,H$93/CHI!H$11*1000)</f>
        <v>28.254510704553386</v>
      </c>
      <c r="I237" s="278">
        <f>IF(I$93=0,0,I$93/CHI!I$11*1000)</f>
        <v>26.733406052491826</v>
      </c>
      <c r="J237" s="278">
        <f>IF(J$93=0,0,J$93/CHI!J$11*1000)</f>
        <v>27.018472146254595</v>
      </c>
      <c r="K237" s="278">
        <f>IF(K$93=0,0,K$93/CHI!K$11*1000)</f>
        <v>11.475362531393618</v>
      </c>
      <c r="L237" s="278">
        <f>IF(L$93=0,0,L$93/CHI!L$11*1000)</f>
        <v>16.619020913199581</v>
      </c>
      <c r="M237" s="278">
        <f>IF(M$93=0,0,M$93/CHI!M$11*1000)</f>
        <v>23.77752640203953</v>
      </c>
      <c r="N237" s="278">
        <f>IF(N$93=0,0,N$93/CHI!N$11*1000)</f>
        <v>17.44647048224267</v>
      </c>
      <c r="O237" s="278">
        <f>IF(O$93=0,0,O$93/CHI!O$11*1000)</f>
        <v>19.905311568192939</v>
      </c>
      <c r="P237" s="278">
        <f>IF(P$93=0,0,P$93/CHI!P$11*1000)</f>
        <v>21.463814778855053</v>
      </c>
      <c r="Q237" s="278">
        <f>IF(Q$93=0,0,Q$93/CHI!Q$11*1000)</f>
        <v>23.870581194338182</v>
      </c>
      <c r="R237" s="278">
        <f>IF(R$93=0,0,R$93/CHI!R$11*1000)</f>
        <v>23.952094928193276</v>
      </c>
      <c r="S237" s="278">
        <f>IF(S$93=0,0,S$93/CHI!S$11*1000)</f>
        <v>24.143445083039282</v>
      </c>
      <c r="T237" s="278">
        <f>IF(T$93=0,0,T$93/CHI!T$11*1000)</f>
        <v>25.761834782247252</v>
      </c>
      <c r="U237" s="278">
        <f>IF(U$93=0,0,U$93/CHI!U$11*1000)</f>
        <v>23.275983800829742</v>
      </c>
      <c r="V237" s="278">
        <f>IF(V$93=0,0,V$93/CHI!V$11*1000)</f>
        <v>21.879566431938706</v>
      </c>
      <c r="W237" s="278">
        <f>IF(W$93=0,0,W$93/CHI!W$11*1000)</f>
        <v>21.57945542987634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4.8462225031461523</v>
      </c>
      <c r="C238" s="279">
        <f>IF(C$107=0,0,C$107/CHI!C$11*1000)</f>
        <v>4.7258673325795977</v>
      </c>
      <c r="D238" s="279">
        <f>IF(D$107=0,0,D$107/CHI!D$11*1000)</f>
        <v>5.3168398430110786</v>
      </c>
      <c r="E238" s="279">
        <f>IF(E$107=0,0,E$107/CHI!E$11*1000)</f>
        <v>4.586477289153633</v>
      </c>
      <c r="F238" s="279">
        <f>IF(F$107=0,0,F$107/CHI!F$11*1000)</f>
        <v>4.7610090285270141</v>
      </c>
      <c r="G238" s="279">
        <f>IF(G$107=0,0,G$107/CHI!G$11*1000)</f>
        <v>5.1090465874240278</v>
      </c>
      <c r="H238" s="279">
        <f>IF(H$107=0,0,H$107/CHI!H$11*1000)</f>
        <v>5.6656037467685092</v>
      </c>
      <c r="I238" s="279">
        <f>IF(I$107=0,0,I$107/CHI!I$11*1000)</f>
        <v>5.4309266582793141</v>
      </c>
      <c r="J238" s="279">
        <f>IF(J$107=0,0,J$107/CHI!J$11*1000)</f>
        <v>5.4132786395378352</v>
      </c>
      <c r="K238" s="279">
        <f>IF(K$107=0,0,K$107/CHI!K$11*1000)</f>
        <v>2.7863137675274574</v>
      </c>
      <c r="L238" s="279">
        <f>IF(L$107=0,0,L$107/CHI!L$11*1000)</f>
        <v>2.3298825182833527</v>
      </c>
      <c r="M238" s="279">
        <f>IF(M$107=0,0,M$107/CHI!M$11*1000)</f>
        <v>3.0014900295925195</v>
      </c>
      <c r="N238" s="279">
        <f>IF(N$107=0,0,N$107/CHI!N$11*1000)</f>
        <v>2.9875119691334562</v>
      </c>
      <c r="O238" s="279">
        <f>IF(O$107=0,0,O$107/CHI!O$11*1000)</f>
        <v>4.194186797227748</v>
      </c>
      <c r="P238" s="279">
        <f>IF(P$107=0,0,P$107/CHI!P$11*1000)</f>
        <v>4.1475220823473746</v>
      </c>
      <c r="Q238" s="279">
        <f>IF(Q$107=0,0,Q$107/CHI!Q$11*1000)</f>
        <v>4.6433068589675264</v>
      </c>
      <c r="R238" s="279">
        <f>IF(R$107=0,0,R$107/CHI!R$11*1000)</f>
        <v>4.8937181257170508</v>
      </c>
      <c r="S238" s="279">
        <f>IF(S$107=0,0,S$107/CHI!S$11*1000)</f>
        <v>4.9360574814100033</v>
      </c>
      <c r="T238" s="279">
        <f>IF(T$107=0,0,T$107/CHI!T$11*1000)</f>
        <v>5.2634562499240936</v>
      </c>
      <c r="U238" s="279">
        <f>IF(U$107=0,0,U$107/CHI!U$11*1000)</f>
        <v>5.5258845606999127</v>
      </c>
      <c r="V238" s="279">
        <f>IF(V$107=0,0,V$107/CHI!V$11*1000)</f>
        <v>5.3137734131268566</v>
      </c>
      <c r="W238" s="279">
        <f>IF(W$107=0,0,W$107/CHI!W$11*1000)</f>
        <v>4.8266463345733799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226.15183462292373</v>
      </c>
      <c r="C240" s="322">
        <f t="shared" si="58"/>
        <v>240.5911881690698</v>
      </c>
      <c r="D240" s="322">
        <f t="shared" si="58"/>
        <v>274.81492152518291</v>
      </c>
      <c r="E240" s="322">
        <f t="shared" si="58"/>
        <v>258.55381622534196</v>
      </c>
      <c r="F240" s="322">
        <f t="shared" si="58"/>
        <v>232.16328649982489</v>
      </c>
      <c r="G240" s="322">
        <f t="shared" si="58"/>
        <v>242.50271693206358</v>
      </c>
      <c r="H240" s="322">
        <f t="shared" si="58"/>
        <v>250.38750599397537</v>
      </c>
      <c r="I240" s="322">
        <f t="shared" si="58"/>
        <v>240.0105228205187</v>
      </c>
      <c r="J240" s="322">
        <f t="shared" si="58"/>
        <v>241.72402348510556</v>
      </c>
      <c r="K240" s="322">
        <f t="shared" si="58"/>
        <v>110.65886566031888</v>
      </c>
      <c r="L240" s="322">
        <f t="shared" si="58"/>
        <v>176.64600135850426</v>
      </c>
      <c r="M240" s="322">
        <f t="shared" si="58"/>
        <v>280.73916820888144</v>
      </c>
      <c r="N240" s="322">
        <f t="shared" si="58"/>
        <v>287.01491834473092</v>
      </c>
      <c r="O240" s="322">
        <f t="shared" si="58"/>
        <v>285.78710124518261</v>
      </c>
      <c r="P240" s="322">
        <f t="shared" si="58"/>
        <v>380.75097343053045</v>
      </c>
      <c r="Q240" s="322">
        <f t="shared" si="58"/>
        <v>451.41695850638774</v>
      </c>
      <c r="R240" s="322">
        <f t="shared" si="58"/>
        <v>491.27233039993365</v>
      </c>
      <c r="S240" s="322">
        <f t="shared" si="58"/>
        <v>474.94671031640684</v>
      </c>
      <c r="T240" s="322">
        <f t="shared" si="58"/>
        <v>493.41316560229177</v>
      </c>
      <c r="U240" s="322">
        <f t="shared" si="58"/>
        <v>830.29090714743506</v>
      </c>
      <c r="V240" s="322">
        <f t="shared" si="58"/>
        <v>805.23316641299414</v>
      </c>
      <c r="W240" s="322">
        <f t="shared" si="58"/>
        <v>439.74847035863019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0.59057404794978563</v>
      </c>
      <c r="C241" s="275">
        <f>IF(C$111=0,0,C$111/CHI!C$12*1000)</f>
        <v>0.63499324554295156</v>
      </c>
      <c r="D241" s="275">
        <f>IF(D$111=0,0,D$111/CHI!D$12*1000)</f>
        <v>0.75719865056647695</v>
      </c>
      <c r="E241" s="275">
        <f>IF(E$111=0,0,E$111/CHI!E$12*1000)</f>
        <v>0.65020067935914028</v>
      </c>
      <c r="F241" s="275">
        <f>IF(F$111=0,0,F$111/CHI!F$12*1000)</f>
        <v>0.59827592533351537</v>
      </c>
      <c r="G241" s="275">
        <f>IF(G$111=0,0,G$111/CHI!G$12*1000)</f>
        <v>0.67262056734259557</v>
      </c>
      <c r="H241" s="275">
        <f>IF(H$111=0,0,H$111/CHI!H$12*1000)</f>
        <v>0.75920493449962623</v>
      </c>
      <c r="I241" s="275">
        <f>IF(I$111=0,0,I$111/CHI!I$12*1000)</f>
        <v>0.72770584024725538</v>
      </c>
      <c r="J241" s="275">
        <f>IF(J$111=0,0,J$111/CHI!J$12*1000)</f>
        <v>0.72330983556220518</v>
      </c>
      <c r="K241" s="275">
        <f>IF(K$111=0,0,K$111/CHI!K$12*1000)</f>
        <v>0.36654243341986942</v>
      </c>
      <c r="L241" s="275">
        <f>IF(L$111=0,0,L$111/CHI!L$12*1000)</f>
        <v>0.38395956813797616</v>
      </c>
      <c r="M241" s="275">
        <f>IF(M$111=0,0,M$111/CHI!M$12*1000)</f>
        <v>0.57363847889988717</v>
      </c>
      <c r="N241" s="275">
        <f>IF(N$111=0,0,N$111/CHI!N$12*1000)</f>
        <v>0.74668387558812643</v>
      </c>
      <c r="O241" s="275">
        <f>IF(O$111=0,0,O$111/CHI!O$12*1000)</f>
        <v>0.88871525151413089</v>
      </c>
      <c r="P241" s="275">
        <f>IF(P$111=0,0,P$111/CHI!P$12*1000)</f>
        <v>1.0979172661650445</v>
      </c>
      <c r="Q241" s="275">
        <f>IF(Q$111=0,0,Q$111/CHI!Q$12*1000)</f>
        <v>1.4905777850052266</v>
      </c>
      <c r="R241" s="275">
        <f>IF(R$111=0,0,R$111/CHI!R$12*1000)</f>
        <v>1.7583994874033291</v>
      </c>
      <c r="S241" s="275">
        <f>IF(S$111=0,0,S$111/CHI!S$12*1000)</f>
        <v>1.4559955119727257</v>
      </c>
      <c r="T241" s="275">
        <f>IF(T$111=0,0,T$111/CHI!T$12*1000)</f>
        <v>1.6919010166480632</v>
      </c>
      <c r="U241" s="275">
        <f>IF(U$111=0,0,U$111/CHI!U$12*1000)</f>
        <v>2.5091179107216983</v>
      </c>
      <c r="V241" s="275">
        <f>IF(V$111=0,0,V$111/CHI!V$12*1000)</f>
        <v>2.5184732112878323</v>
      </c>
      <c r="W241" s="275">
        <f>IF(W$111=0,0,W$111/CHI!W$12*1000)</f>
        <v>1.2775517309690694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4.7128541482550066</v>
      </c>
      <c r="C242" s="276">
        <f>IF(C$112=0,0,C$112/CHI!C$12*1000)</f>
        <v>5.0673248541145854</v>
      </c>
      <c r="D242" s="276">
        <f>IF(D$112=0,0,D$112/CHI!D$12*1000)</f>
        <v>6.0425391426592689</v>
      </c>
      <c r="E242" s="276">
        <f>IF(E$112=0,0,E$112/CHI!E$12*1000)</f>
        <v>5.1886820620612397</v>
      </c>
      <c r="F242" s="276">
        <f>IF(F$112=0,0,F$112/CHI!F$12*1000)</f>
        <v>4.7743160849982011</v>
      </c>
      <c r="G242" s="276">
        <f>IF(G$112=0,0,G$112/CHI!G$12*1000)</f>
        <v>5.3675955487832709</v>
      </c>
      <c r="H242" s="276">
        <f>IF(H$112=0,0,H$112/CHI!H$12*1000)</f>
        <v>6.0585495372740459</v>
      </c>
      <c r="I242" s="276">
        <f>IF(I$112=0,0,I$112/CHI!I$12*1000)</f>
        <v>5.8071828584825935</v>
      </c>
      <c r="J242" s="276">
        <f>IF(J$112=0,0,J$112/CHI!J$12*1000)</f>
        <v>5.7721021958838721</v>
      </c>
      <c r="K242" s="276">
        <f>IF(K$112=0,0,K$112/CHI!K$12*1000)</f>
        <v>2.9250540789106885</v>
      </c>
      <c r="L242" s="276">
        <f>IF(L$112=0,0,L$112/CHI!L$12*1000)</f>
        <v>3.0640449741115616</v>
      </c>
      <c r="M242" s="276">
        <f>IF(M$112=0,0,M$112/CHI!M$12*1000)</f>
        <v>4.5777062068123451</v>
      </c>
      <c r="N242" s="276">
        <f>IF(N$112=0,0,N$112/CHI!N$12*1000)</f>
        <v>5.9586299342429525</v>
      </c>
      <c r="O242" s="276">
        <f>IF(O$112=0,0,O$112/CHI!O$12*1000)</f>
        <v>7.0920579294943638</v>
      </c>
      <c r="P242" s="276">
        <f>IF(P$112=0,0,P$112/CHI!P$12*1000)</f>
        <v>8.7615159525714219</v>
      </c>
      <c r="Q242" s="276">
        <f>IF(Q$112=0,0,Q$112/CHI!Q$12*1000)</f>
        <v>11.89499559241713</v>
      </c>
      <c r="R242" s="276">
        <f>IF(R$112=0,0,R$112/CHI!R$12*1000)</f>
        <v>14.032245993990712</v>
      </c>
      <c r="S242" s="276">
        <f>IF(S$112=0,0,S$112/CHI!S$12*1000)</f>
        <v>11.619024764570716</v>
      </c>
      <c r="T242" s="276">
        <f>IF(T$112=0,0,T$112/CHI!T$12*1000)</f>
        <v>13.501579949928081</v>
      </c>
      <c r="U242" s="276">
        <f>IF(U$112=0,0,U$112/CHI!U$12*1000)</f>
        <v>20.023072119503531</v>
      </c>
      <c r="V242" s="276">
        <f>IF(V$112=0,0,V$112/CHI!V$12*1000)</f>
        <v>20.097728578307191</v>
      </c>
      <c r="W242" s="276">
        <f>IF(W$112=0,0,W$112/CHI!W$12*1000)</f>
        <v>10.195021260771483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5.7783904972975639</v>
      </c>
      <c r="C243" s="276">
        <f>IF(C$113=0,0,C$113/CHI!C$12*1000)</f>
        <v>6.2130040231729113</v>
      </c>
      <c r="D243" s="276">
        <f>IF(D$113=0,0,D$113/CHI!D$12*1000)</f>
        <v>7.4087059907039672</v>
      </c>
      <c r="E243" s="276">
        <f>IF(E$113=0,0,E$113/CHI!E$12*1000)</f>
        <v>6.3617990664986515</v>
      </c>
      <c r="F243" s="276">
        <f>IF(F$113=0,0,F$113/CHI!F$12*1000)</f>
        <v>5.853748456625433</v>
      </c>
      <c r="G243" s="276">
        <f>IF(G$113=0,0,G$113/CHI!G$12*1000)</f>
        <v>6.5811633750452554</v>
      </c>
      <c r="H243" s="276">
        <f>IF(H$113=0,0,H$113/CHI!H$12*1000)</f>
        <v>7.4283361997428434</v>
      </c>
      <c r="I243" s="276">
        <f>IF(I$113=0,0,I$113/CHI!I$12*1000)</f>
        <v>7.1201376469394289</v>
      </c>
      <c r="J243" s="276">
        <f>IF(J$113=0,0,J$113/CHI!J$12*1000)</f>
        <v>7.0771255440772132</v>
      </c>
      <c r="K243" s="276">
        <f>IF(K$113=0,0,K$113/CHI!K$12*1000)</f>
        <v>3.5863839961856687</v>
      </c>
      <c r="L243" s="276">
        <f>IF(L$113=0,0,L$113/CHI!L$12*1000)</f>
        <v>3.7567995538869372</v>
      </c>
      <c r="M243" s="276">
        <f>IF(M$113=0,0,M$113/CHI!M$12*1000)</f>
        <v>5.6126867526037545</v>
      </c>
      <c r="N243" s="276">
        <f>IF(N$113=0,0,N$113/CHI!N$12*1000)</f>
        <v>7.3058256219728168</v>
      </c>
      <c r="O243" s="276">
        <f>IF(O$113=0,0,O$113/CHI!O$12*1000)</f>
        <v>8.6955120733468281</v>
      </c>
      <c r="P243" s="276">
        <f>IF(P$113=0,0,P$113/CHI!P$12*1000)</f>
        <v>10.742420395293836</v>
      </c>
      <c r="Q243" s="276">
        <f>IF(Q$113=0,0,Q$113/CHI!Q$12*1000)</f>
        <v>14.584353203900687</v>
      </c>
      <c r="R243" s="276">
        <f>IF(R$113=0,0,R$113/CHI!R$12*1000)</f>
        <v>17.204817793362025</v>
      </c>
      <c r="S243" s="276">
        <f>IF(S$113=0,0,S$113/CHI!S$12*1000)</f>
        <v>14.245987712630496</v>
      </c>
      <c r="T243" s="276">
        <f>IF(T$113=0,0,T$113/CHI!T$12*1000)</f>
        <v>16.554172657784161</v>
      </c>
      <c r="U243" s="276">
        <f>IF(U$113=0,0,U$113/CHI!U$12*1000)</f>
        <v>24.550118892366473</v>
      </c>
      <c r="V243" s="276">
        <f>IF(V$113=0,0,V$113/CHI!V$12*1000)</f>
        <v>24.641654543278282</v>
      </c>
      <c r="W243" s="276">
        <f>IF(W$113=0,0,W$113/CHI!W$12*1000)</f>
        <v>12.500029094853494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10.700017141195405</v>
      </c>
      <c r="C244" s="276">
        <f>IF(C$114=0,0,C$114/CHI!C$12*1000)</f>
        <v>11.504803902982529</v>
      </c>
      <c r="D244" s="276">
        <f>IF(D$114=0,0,D$114/CHI!D$12*1000)</f>
        <v>13.718920715324453</v>
      </c>
      <c r="E244" s="276">
        <f>IF(E$114=0,0,E$114/CHI!E$12*1000)</f>
        <v>11.780332099779702</v>
      </c>
      <c r="F244" s="276">
        <f>IF(F$114=0,0,F$114/CHI!F$12*1000)</f>
        <v>10.839559710516536</v>
      </c>
      <c r="G244" s="276">
        <f>IF(G$114=0,0,G$114/CHI!G$12*1000)</f>
        <v>12.186535498929153</v>
      </c>
      <c r="H244" s="276">
        <f>IF(H$114=0,0,H$114/CHI!H$12*1000)</f>
        <v>13.755270555872528</v>
      </c>
      <c r="I244" s="276">
        <f>IF(I$114=0,0,I$114/CHI!I$12*1000)</f>
        <v>13.184570150728485</v>
      </c>
      <c r="J244" s="276">
        <f>IF(J$114=0,0,J$114/CHI!J$12*1000)</f>
        <v>13.104923363596363</v>
      </c>
      <c r="K244" s="276">
        <f>IF(K$114=0,0,K$114/CHI!K$12*1000)</f>
        <v>6.6410136615104909</v>
      </c>
      <c r="L244" s="276">
        <f>IF(L$114=0,0,L$114/CHI!L$12*1000)</f>
        <v>6.9565772063042779</v>
      </c>
      <c r="M244" s="276">
        <f>IF(M$114=0,0,M$114/CHI!M$12*1000)</f>
        <v>10.393178600357222</v>
      </c>
      <c r="N244" s="276">
        <f>IF(N$114=0,0,N$114/CHI!N$12*1000)</f>
        <v>13.528414083861829</v>
      </c>
      <c r="O244" s="276">
        <f>IF(O$114=0,0,O$114/CHI!O$12*1000)</f>
        <v>16.101737720875146</v>
      </c>
      <c r="P244" s="276">
        <f>IF(P$114=0,0,P$114/CHI!P$12*1000)</f>
        <v>19.892058596823489</v>
      </c>
      <c r="Q244" s="276">
        <f>IF(Q$114=0,0,Q$114/CHI!Q$12*1000)</f>
        <v>27.006279576980528</v>
      </c>
      <c r="R244" s="276">
        <f>IF(R$114=0,0,R$114/CHI!R$12*1000)</f>
        <v>31.858671612140675</v>
      </c>
      <c r="S244" s="276">
        <f>IF(S$114=0,0,S$114/CHI!S$12*1000)</f>
        <v>26.379718156759214</v>
      </c>
      <c r="T244" s="276">
        <f>IF(T$114=0,0,T$114/CHI!T$12*1000)</f>
        <v>30.653852708542104</v>
      </c>
      <c r="U244" s="276">
        <f>IF(U$114=0,0,U$114/CHI!U$12*1000)</f>
        <v>45.460183608144817</v>
      </c>
      <c r="V244" s="276">
        <f>IF(V$114=0,0,V$114/CHI!V$12*1000)</f>
        <v>45.629682888999042</v>
      </c>
      <c r="W244" s="276">
        <f>IF(W$114=0,0,W$114/CHI!W$12*1000)</f>
        <v>23.146674777851402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12.462685786452376</v>
      </c>
      <c r="C245" s="277">
        <f>IF(C$115=0,0,C$115/CHI!C$12*1000)</f>
        <v>12.539499171444008</v>
      </c>
      <c r="D245" s="277">
        <f>IF(D$115=0,0,D$115/CHI!D$12*1000)</f>
        <v>13.883107781866872</v>
      </c>
      <c r="E245" s="277">
        <f>IF(E$115=0,0,E$115/CHI!E$12*1000)</f>
        <v>11.645457146903167</v>
      </c>
      <c r="F245" s="277">
        <f>IF(F$115=0,0,F$115/CHI!F$12*1000)</f>
        <v>10.779279444868774</v>
      </c>
      <c r="G245" s="277">
        <f>IF(G$115=0,0,G$115/CHI!G$12*1000)</f>
        <v>11.630862885935246</v>
      </c>
      <c r="H245" s="277">
        <f>IF(H$115=0,0,H$115/CHI!H$12*1000)</f>
        <v>11.757604679625057</v>
      </c>
      <c r="I245" s="277">
        <f>IF(I$115=0,0,I$115/CHI!I$12*1000)</f>
        <v>10.992692155906962</v>
      </c>
      <c r="J245" s="277">
        <f>IF(J$115=0,0,J$115/CHI!J$12*1000)</f>
        <v>11.10169066939574</v>
      </c>
      <c r="K245" s="277">
        <f>IF(K$115=0,0,K$115/CHI!K$12*1000)</f>
        <v>4.3731768017201684</v>
      </c>
      <c r="L245" s="277">
        <f>IF(L$115=0,0,L$115/CHI!L$12*1000)</f>
        <v>8.3266171810520451</v>
      </c>
      <c r="M245" s="277">
        <f>IF(M$115=0,0,M$115/CHI!M$12*1000)</f>
        <v>14.168271626578699</v>
      </c>
      <c r="N245" s="277">
        <f>IF(N$115=0,0,N$115/CHI!N$12*1000)</f>
        <v>13.35558827780188</v>
      </c>
      <c r="O245" s="277">
        <f>IF(O$115=0,0,O$115/CHI!O$12*1000)</f>
        <v>12.963253411964404</v>
      </c>
      <c r="P245" s="277">
        <f>IF(P$115=0,0,P$115/CHI!P$12*1000)</f>
        <v>17.419154287260856</v>
      </c>
      <c r="Q245" s="277">
        <f>IF(Q$115=0,0,Q$115/CHI!Q$12*1000)</f>
        <v>22.014168186469711</v>
      </c>
      <c r="R245" s="277">
        <f>IF(R$115=0,0,R$115/CHI!R$12*1000)</f>
        <v>23.929161227218579</v>
      </c>
      <c r="S245" s="277">
        <f>IF(S$115=0,0,S$115/CHI!S$12*1000)</f>
        <v>23.341050270769109</v>
      </c>
      <c r="T245" s="277">
        <f>IF(T$115=0,0,T$115/CHI!T$12*1000)</f>
        <v>23.745911921345147</v>
      </c>
      <c r="U245" s="277">
        <f>IF(U$115=0,0,U$115/CHI!U$12*1000)</f>
        <v>38.443078465677971</v>
      </c>
      <c r="V245" s="277">
        <f>IF(V$115=0,0,V$115/CHI!V$12*1000)</f>
        <v>38.043180829972506</v>
      </c>
      <c r="W245" s="277">
        <f>IF(W$115=0,0,W$115/CHI!W$12*1000)</f>
        <v>20.91081468658367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96.337015636941231</v>
      </c>
      <c r="C246" s="278">
        <f>IF(C$121=0,0,C$121/CHI!C$12*1000)</f>
        <v>105.39879159176992</v>
      </c>
      <c r="D246" s="278">
        <f>IF(D$121=0,0,D$121/CHI!D$12*1000)</f>
        <v>120.49772200302895</v>
      </c>
      <c r="E246" s="278">
        <f>IF(E$121=0,0,E$121/CHI!E$12*1000)</f>
        <v>126.47099360662467</v>
      </c>
      <c r="F246" s="278">
        <f>IF(F$121=0,0,F$121/CHI!F$12*1000)</f>
        <v>111.00749124547737</v>
      </c>
      <c r="G246" s="278">
        <f>IF(G$121=0,0,G$121/CHI!G$12*1000)</f>
        <v>112.02707496326029</v>
      </c>
      <c r="H246" s="278">
        <f>IF(H$121=0,0,H$121/CHI!H$12*1000)</f>
        <v>113.74303641119268</v>
      </c>
      <c r="I246" s="278">
        <f>IF(I$121=0,0,I$121/CHI!I$12*1000)</f>
        <v>110.80489679770902</v>
      </c>
      <c r="J246" s="278">
        <f>IF(J$121=0,0,J$121/CHI!J$12*1000)</f>
        <v>111.58716095339534</v>
      </c>
      <c r="K246" s="278">
        <f>IF(K$121=0,0,K$121/CHI!K$12*1000)</f>
        <v>52.826224077243474</v>
      </c>
      <c r="L246" s="278">
        <f>IF(L$121=0,0,L$121/CHI!L$12*1000)</f>
        <v>86.552873338476402</v>
      </c>
      <c r="M246" s="278">
        <f>IF(M$121=0,0,M$121/CHI!M$12*1000)</f>
        <v>135.22622757008838</v>
      </c>
      <c r="N246" s="278">
        <f>IF(N$121=0,0,N$121/CHI!N$12*1000)</f>
        <v>135.71818594503566</v>
      </c>
      <c r="O246" s="278">
        <f>IF(O$121=0,0,O$121/CHI!O$12*1000)</f>
        <v>129.9928712962184</v>
      </c>
      <c r="P246" s="278">
        <f>IF(P$121=0,0,P$121/CHI!P$12*1000)</f>
        <v>176.13372157765875</v>
      </c>
      <c r="Q246" s="278">
        <f>IF(Q$121=0,0,Q$121/CHI!Q$12*1000)</f>
        <v>193.57107754545731</v>
      </c>
      <c r="R246" s="278">
        <f>IF(R$121=0,0,R$121/CHI!R$12*1000)</f>
        <v>204.34444682739255</v>
      </c>
      <c r="S246" s="278">
        <f>IF(S$121=0,0,S$121/CHI!S$12*1000)</f>
        <v>206.3358430589011</v>
      </c>
      <c r="T246" s="278">
        <f>IF(T$121=0,0,T$121/CHI!T$12*1000)</f>
        <v>207.10304271219846</v>
      </c>
      <c r="U246" s="278">
        <f>IF(U$121=0,0,U$121/CHI!U$12*1000)</f>
        <v>370.53095275107711</v>
      </c>
      <c r="V246" s="278">
        <f>IF(V$121=0,0,V$121/CHI!V$12*1000)</f>
        <v>351.18624404039161</v>
      </c>
      <c r="W246" s="278">
        <f>IF(W$121=0,0,W$121/CHI!W$12*1000)</f>
        <v>194.48679948508854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48.857633942827754</v>
      </c>
      <c r="C247" s="278">
        <f>IF(C$134=0,0,C$134/CHI!C$12*1000)</f>
        <v>50.599840878224384</v>
      </c>
      <c r="D247" s="278">
        <f>IF(D$134=0,0,D$134/CHI!D$12*1000)</f>
        <v>57.305978770615482</v>
      </c>
      <c r="E247" s="278">
        <f>IF(E$134=0,0,E$134/CHI!E$12*1000)</f>
        <v>47.043120210142263</v>
      </c>
      <c r="F247" s="278">
        <f>IF(F$134=0,0,F$134/CHI!F$12*1000)</f>
        <v>43.34734114320014</v>
      </c>
      <c r="G247" s="278">
        <f>IF(G$134=0,0,G$134/CHI!G$12*1000)</f>
        <v>45.902026319666646</v>
      </c>
      <c r="H247" s="278">
        <f>IF(H$134=0,0,H$134/CHI!H$12*1000)</f>
        <v>46.808764533914086</v>
      </c>
      <c r="I247" s="278">
        <f>IF(I$134=0,0,I$134/CHI!I$12*1000)</f>
        <v>43.76029768911242</v>
      </c>
      <c r="J247" s="278">
        <f>IF(J$134=0,0,J$134/CHI!J$12*1000)</f>
        <v>44.54471177013145</v>
      </c>
      <c r="K247" s="278">
        <f>IF(K$134=0,0,K$134/CHI!K$12*1000)</f>
        <v>18.715339363090607</v>
      </c>
      <c r="L247" s="278">
        <f>IF(L$134=0,0,L$134/CHI!L$12*1000)</f>
        <v>34.077293827482208</v>
      </c>
      <c r="M247" s="278">
        <f>IF(M$134=0,0,M$134/CHI!M$12*1000)</f>
        <v>55.830430021430509</v>
      </c>
      <c r="N247" s="278">
        <f>IF(N$134=0,0,N$134/CHI!N$12*1000)</f>
        <v>54.778469609381503</v>
      </c>
      <c r="O247" s="278">
        <f>IF(O$134=0,0,O$134/CHI!O$12*1000)</f>
        <v>53.462042313287419</v>
      </c>
      <c r="P247" s="278">
        <f>IF(P$134=0,0,P$134/CHI!P$12*1000)</f>
        <v>72.126691435076978</v>
      </c>
      <c r="Q247" s="278">
        <f>IF(Q$134=0,0,Q$134/CHI!Q$12*1000)</f>
        <v>88.135401349805989</v>
      </c>
      <c r="R247" s="278">
        <f>IF(R$134=0,0,R$134/CHI!R$12*1000)</f>
        <v>95.674006295454092</v>
      </c>
      <c r="S247" s="278">
        <f>IF(S$134=0,0,S$134/CHI!S$12*1000)</f>
        <v>95.249476547322189</v>
      </c>
      <c r="T247" s="278">
        <f>IF(T$134=0,0,T$134/CHI!T$12*1000)</f>
        <v>98.943627670814379</v>
      </c>
      <c r="U247" s="278">
        <f>IF(U$134=0,0,U$134/CHI!U$12*1000)</f>
        <v>164.86200183271001</v>
      </c>
      <c r="V247" s="278">
        <f>IF(V$134=0,0,V$134/CHI!V$12*1000)</f>
        <v>162.02268773109174</v>
      </c>
      <c r="W247" s="278">
        <f>IF(W$134=0,0,W$134/CHI!W$12*1000)</f>
        <v>90.331453682656544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36.712066463538072</v>
      </c>
      <c r="C248" s="278">
        <f>IF(C$142=0,0,C$142/CHI!C$12*1000)</f>
        <v>37.880152688317999</v>
      </c>
      <c r="D248" s="278">
        <f>IF(D$142=0,0,D$142/CHI!D$12*1000)</f>
        <v>42.378582396411545</v>
      </c>
      <c r="E248" s="278">
        <f>IF(E$142=0,0,E$142/CHI!E$12*1000)</f>
        <v>38.402935593491662</v>
      </c>
      <c r="F248" s="278">
        <f>IF(F$142=0,0,F$142/CHI!F$12*1000)</f>
        <v>34.832256337931454</v>
      </c>
      <c r="G248" s="278">
        <f>IF(G$142=0,0,G$142/CHI!G$12*1000)</f>
        <v>36.744890613519296</v>
      </c>
      <c r="H248" s="278">
        <f>IF(H$142=0,0,H$142/CHI!H$12*1000)</f>
        <v>37.220599280701421</v>
      </c>
      <c r="I248" s="278">
        <f>IF(I$142=0,0,I$142/CHI!I$12*1000)</f>
        <v>35.290295670037295</v>
      </c>
      <c r="J248" s="278">
        <f>IF(J$142=0,0,J$142/CHI!J$12*1000)</f>
        <v>35.564695715646934</v>
      </c>
      <c r="K248" s="278">
        <f>IF(K$142=0,0,K$142/CHI!K$12*1000)</f>
        <v>15.018215862211083</v>
      </c>
      <c r="L248" s="278">
        <f>IF(L$142=0,0,L$142/CHI!L$12*1000)</f>
        <v>27.025983989315169</v>
      </c>
      <c r="M248" s="278">
        <f>IF(M$142=0,0,M$142/CHI!M$12*1000)</f>
        <v>44.643213644341856</v>
      </c>
      <c r="N248" s="278">
        <f>IF(N$142=0,0,N$142/CHI!N$12*1000)</f>
        <v>42.979008846869746</v>
      </c>
      <c r="O248" s="278">
        <f>IF(O$142=0,0,O$142/CHI!O$12*1000)</f>
        <v>41.541684022718854</v>
      </c>
      <c r="P248" s="278">
        <f>IF(P$142=0,0,P$142/CHI!P$12*1000)</f>
        <v>55.985704946264825</v>
      </c>
      <c r="Q248" s="278">
        <f>IF(Q$142=0,0,Q$142/CHI!Q$12*1000)</f>
        <v>67.47912538443714</v>
      </c>
      <c r="R248" s="278">
        <f>IF(R$142=0,0,R$142/CHI!R$12*1000)</f>
        <v>72.694392001693103</v>
      </c>
      <c r="S248" s="278">
        <f>IF(S$142=0,0,S$142/CHI!S$12*1000)</f>
        <v>71.664239850387816</v>
      </c>
      <c r="T248" s="278">
        <f>IF(T$142=0,0,T$142/CHI!T$12*1000)</f>
        <v>72.568952192607057</v>
      </c>
      <c r="U248" s="278">
        <f>IF(U$142=0,0,U$142/CHI!U$12*1000)</f>
        <v>121.423760481515</v>
      </c>
      <c r="V248" s="278">
        <f>IF(V$142=0,0,V$142/CHI!V$12*1000)</f>
        <v>118.44647375842705</v>
      </c>
      <c r="W248" s="278">
        <f>IF(W$142=0,0,W$142/CHI!W$12*1000)</f>
        <v>65.266462597318636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10.000596958466534</v>
      </c>
      <c r="C249" s="279">
        <f>IF(C$156=0,0,C$156/CHI!C$12*1000)</f>
        <v>10.752777813500504</v>
      </c>
      <c r="D249" s="279">
        <f>IF(D$156=0,0,D$156/CHI!D$12*1000)</f>
        <v>12.822166074005894</v>
      </c>
      <c r="E249" s="279">
        <f>IF(E$156=0,0,E$156/CHI!E$12*1000)</f>
        <v>11.010295760481451</v>
      </c>
      <c r="F249" s="279">
        <f>IF(F$156=0,0,F$156/CHI!F$12*1000)</f>
        <v>10.131018150873487</v>
      </c>
      <c r="G249" s="279">
        <f>IF(G$156=0,0,G$156/CHI!G$12*1000)</f>
        <v>11.389947159581821</v>
      </c>
      <c r="H249" s="279">
        <f>IF(H$156=0,0,H$156/CHI!H$12*1000)</f>
        <v>12.856139861153046</v>
      </c>
      <c r="I249" s="279">
        <f>IF(I$156=0,0,I$156/CHI!I$12*1000)</f>
        <v>12.322744011355233</v>
      </c>
      <c r="J249" s="279">
        <f>IF(J$156=0,0,J$156/CHI!J$12*1000)</f>
        <v>12.248303437416471</v>
      </c>
      <c r="K249" s="279">
        <f>IF(K$156=0,0,K$156/CHI!K$12*1000)</f>
        <v>6.2069153860268296</v>
      </c>
      <c r="L249" s="279">
        <f>IF(L$156=0,0,L$156/CHI!L$12*1000)</f>
        <v>6.501851719737699</v>
      </c>
      <c r="M249" s="279">
        <f>IF(M$156=0,0,M$156/CHI!M$12*1000)</f>
        <v>9.7138153077687495</v>
      </c>
      <c r="N249" s="279">
        <f>IF(N$156=0,0,N$156/CHI!N$12*1000)</f>
        <v>12.644112149976397</v>
      </c>
      <c r="O249" s="279">
        <f>IF(O$156=0,0,O$156/CHI!O$12*1000)</f>
        <v>15.049227225763115</v>
      </c>
      <c r="P249" s="279">
        <f>IF(P$156=0,0,P$156/CHI!P$12*1000)</f>
        <v>18.591788973415273</v>
      </c>
      <c r="Q249" s="279">
        <f>IF(Q$156=0,0,Q$156/CHI!Q$12*1000)</f>
        <v>25.240979881914022</v>
      </c>
      <c r="R249" s="279">
        <f>IF(R$156=0,0,R$156/CHI!R$12*1000)</f>
        <v>29.776189161278648</v>
      </c>
      <c r="S249" s="279">
        <f>IF(S$156=0,0,S$156/CHI!S$12*1000)</f>
        <v>24.655374443093429</v>
      </c>
      <c r="T249" s="279">
        <f>IF(T$156=0,0,T$156/CHI!T$12*1000)</f>
        <v>28.650124772424331</v>
      </c>
      <c r="U249" s="279">
        <f>IF(U$156=0,0,U$156/CHI!U$12*1000)</f>
        <v>42.488621085718421</v>
      </c>
      <c r="V249" s="279">
        <f>IF(V$156=0,0,V$156/CHI!V$12*1000)</f>
        <v>42.647040831238897</v>
      </c>
      <c r="W249" s="279">
        <f>IF(W$156=0,0,W$156/CHI!W$12*1000)</f>
        <v>21.633663042537314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BG: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1135.1681245786988</v>
      </c>
      <c r="C5" s="225">
        <f t="shared" si="0"/>
        <v>1106.6351838547246</v>
      </c>
      <c r="D5" s="225">
        <f t="shared" si="0"/>
        <v>722.96660956001529</v>
      </c>
      <c r="E5" s="225">
        <f t="shared" si="0"/>
        <v>843.19056520552306</v>
      </c>
      <c r="F5" s="225">
        <f t="shared" si="0"/>
        <v>849.76845056011041</v>
      </c>
      <c r="G5" s="225">
        <f t="shared" si="0"/>
        <v>935.41924284886977</v>
      </c>
      <c r="H5" s="225">
        <f t="shared" si="0"/>
        <v>833.5292364731672</v>
      </c>
      <c r="I5" s="225">
        <f t="shared" si="0"/>
        <v>868.61988568130664</v>
      </c>
      <c r="J5" s="225">
        <f t="shared" si="0"/>
        <v>1011.3604097754763</v>
      </c>
      <c r="K5" s="225">
        <f t="shared" si="0"/>
        <v>479.37205211527254</v>
      </c>
      <c r="L5" s="225">
        <f t="shared" si="0"/>
        <v>376.54761725090827</v>
      </c>
      <c r="M5" s="225">
        <f t="shared" si="0"/>
        <v>566.95635769590262</v>
      </c>
      <c r="N5" s="225">
        <f t="shared" si="0"/>
        <v>427.17069278269054</v>
      </c>
      <c r="O5" s="225">
        <f t="shared" si="0"/>
        <v>441.63665919835915</v>
      </c>
      <c r="P5" s="225">
        <f t="shared" si="0"/>
        <v>516.91523036340527</v>
      </c>
      <c r="Q5" s="225">
        <f t="shared" si="0"/>
        <v>607.85454909011378</v>
      </c>
      <c r="R5" s="225">
        <f t="shared" si="0"/>
        <v>621.10072852920018</v>
      </c>
      <c r="S5" s="225">
        <f t="shared" si="0"/>
        <v>601.29932326202447</v>
      </c>
      <c r="T5" s="225">
        <f t="shared" si="0"/>
        <v>445.38254638008351</v>
      </c>
      <c r="U5" s="225">
        <f t="shared" si="0"/>
        <v>396.31471710133911</v>
      </c>
      <c r="V5" s="225">
        <f t="shared" si="0"/>
        <v>377.02438751067234</v>
      </c>
      <c r="W5" s="225">
        <f t="shared" si="0"/>
        <v>351.73434490405901</v>
      </c>
      <c r="DA5" s="89"/>
    </row>
    <row r="6" spans="1:105" ht="12" customHeight="1" x14ac:dyDescent="0.25">
      <c r="A6" s="55" t="s">
        <v>92</v>
      </c>
      <c r="B6" s="261">
        <v>0.62185246754232315</v>
      </c>
      <c r="C6" s="261">
        <v>0.58655964235181346</v>
      </c>
      <c r="D6" s="261">
        <v>0.51514166469758427</v>
      </c>
      <c r="E6" s="261">
        <v>0.49289315817768131</v>
      </c>
      <c r="F6" s="261">
        <v>0.54648574944839545</v>
      </c>
      <c r="G6" s="261">
        <v>0.56139805624801153</v>
      </c>
      <c r="H6" s="261">
        <v>0.58891323959421593</v>
      </c>
      <c r="I6" s="261">
        <v>0.60211602086228599</v>
      </c>
      <c r="J6" s="261">
        <v>0.57972338007573598</v>
      </c>
      <c r="K6" s="261">
        <v>0.19901486889633219</v>
      </c>
      <c r="L6" s="261">
        <v>0.1801252715955978</v>
      </c>
      <c r="M6" s="261">
        <v>0.38662316743329411</v>
      </c>
      <c r="N6" s="261">
        <v>0.36282435658509948</v>
      </c>
      <c r="O6" s="261">
        <v>0.44848812967883178</v>
      </c>
      <c r="P6" s="261">
        <v>0.52046717380907259</v>
      </c>
      <c r="Q6" s="261">
        <v>0.66813234479476713</v>
      </c>
      <c r="R6" s="261">
        <v>0.69921038070630748</v>
      </c>
      <c r="S6" s="261">
        <v>0.69620801918906672</v>
      </c>
      <c r="T6" s="261">
        <v>0.56053136666049574</v>
      </c>
      <c r="U6" s="261">
        <v>0.62181594075434843</v>
      </c>
      <c r="V6" s="261">
        <v>0.60407732050010066</v>
      </c>
      <c r="W6" s="261">
        <v>0.47213365085693459</v>
      </c>
      <c r="DA6" s="67" t="s">
        <v>1136</v>
      </c>
    </row>
    <row r="7" spans="1:105" ht="12" customHeight="1" x14ac:dyDescent="0.25">
      <c r="A7" s="202" t="s">
        <v>93</v>
      </c>
      <c r="B7" s="226">
        <v>1.2892073320459221</v>
      </c>
      <c r="C7" s="226">
        <v>1.2160392232434529</v>
      </c>
      <c r="D7" s="226">
        <v>1.0679774477621859</v>
      </c>
      <c r="E7" s="226">
        <v>1.0218524595541461</v>
      </c>
      <c r="F7" s="226">
        <v>1.132959137127701</v>
      </c>
      <c r="G7" s="226">
        <v>1.1638749190329569</v>
      </c>
      <c r="H7" s="226">
        <v>1.220918635933703</v>
      </c>
      <c r="I7" s="226">
        <v>1.248290276801294</v>
      </c>
      <c r="J7" s="226">
        <v>1.2018664734191431</v>
      </c>
      <c r="K7" s="226">
        <v>0.41259212041294552</v>
      </c>
      <c r="L7" s="226">
        <v>0.37343072987324449</v>
      </c>
      <c r="M7" s="226">
        <v>0.80153645472171031</v>
      </c>
      <c r="N7" s="226">
        <v>0.75219741846970967</v>
      </c>
      <c r="O7" s="226">
        <v>0.92979318294360613</v>
      </c>
      <c r="P7" s="226">
        <v>1.0790181459209349</v>
      </c>
      <c r="Q7" s="226">
        <v>1.4012193890218769</v>
      </c>
      <c r="R7" s="226">
        <v>1.449583617496607</v>
      </c>
      <c r="S7" s="226">
        <v>1.443359204659947</v>
      </c>
      <c r="T7" s="226">
        <v>1.1620781221572449</v>
      </c>
      <c r="U7" s="226">
        <v>1.2891316057196129</v>
      </c>
      <c r="V7" s="226">
        <v>1.252356388950697</v>
      </c>
      <c r="W7" s="226">
        <v>0.97881442329235924</v>
      </c>
      <c r="DA7" s="174" t="s">
        <v>1137</v>
      </c>
    </row>
    <row r="8" spans="1:105" ht="12" customHeight="1" x14ac:dyDescent="0.25">
      <c r="A8" s="202" t="s">
        <v>94</v>
      </c>
      <c r="B8" s="226">
        <v>7.7117971928959239</v>
      </c>
      <c r="C8" s="226">
        <v>7.2741192476604368</v>
      </c>
      <c r="D8" s="226">
        <v>6.3884413926333492</v>
      </c>
      <c r="E8" s="226">
        <v>6.112530338031581</v>
      </c>
      <c r="F8" s="226">
        <v>6.7771497075661804</v>
      </c>
      <c r="G8" s="226">
        <v>6.96208213401676</v>
      </c>
      <c r="H8" s="226">
        <v>7.303306981977717</v>
      </c>
      <c r="I8" s="226">
        <v>7.4670390194558696</v>
      </c>
      <c r="J8" s="226">
        <v>7.1893405083576702</v>
      </c>
      <c r="K8" s="226">
        <v>2.4680489141820932</v>
      </c>
      <c r="L8" s="226">
        <v>2.233792798717174</v>
      </c>
      <c r="M8" s="226">
        <v>4.7946411937614197</v>
      </c>
      <c r="N8" s="226">
        <v>4.4995043047518442</v>
      </c>
      <c r="O8" s="226">
        <v>5.5618489594060554</v>
      </c>
      <c r="P8" s="226">
        <v>6.4544847845314823</v>
      </c>
      <c r="Q8" s="226">
        <v>8.2653337564177427</v>
      </c>
      <c r="R8" s="226">
        <v>8.6711381438839457</v>
      </c>
      <c r="S8" s="226">
        <v>8.6339048701908769</v>
      </c>
      <c r="T8" s="226">
        <v>6.9513340310872422</v>
      </c>
      <c r="U8" s="226">
        <v>7.7113442121719249</v>
      </c>
      <c r="V8" s="226">
        <v>7.4913617420159397</v>
      </c>
      <c r="W8" s="226">
        <v>5.8550848527466952</v>
      </c>
      <c r="DA8" s="174" t="s">
        <v>1138</v>
      </c>
    </row>
    <row r="9" spans="1:105" ht="12" customHeight="1" x14ac:dyDescent="0.25">
      <c r="A9" s="202" t="s">
        <v>95</v>
      </c>
      <c r="B9" s="226">
        <v>8.9067535802690916</v>
      </c>
      <c r="C9" s="226">
        <v>8.4012566762112311</v>
      </c>
      <c r="D9" s="226">
        <v>7.3783414971794956</v>
      </c>
      <c r="E9" s="226">
        <v>7.0596775448035283</v>
      </c>
      <c r="F9" s="226">
        <v>7.8272808415514703</v>
      </c>
      <c r="G9" s="226">
        <v>8.0408688691144778</v>
      </c>
      <c r="H9" s="226">
        <v>8.4349671007241884</v>
      </c>
      <c r="I9" s="226">
        <v>8.6240697021718393</v>
      </c>
      <c r="J9" s="226">
        <v>8.3033413238065776</v>
      </c>
      <c r="K9" s="226">
        <v>2.8504773858576851</v>
      </c>
      <c r="L9" s="226">
        <v>2.5799228778839618</v>
      </c>
      <c r="M9" s="226">
        <v>5.5375791855599594</v>
      </c>
      <c r="N9" s="226">
        <v>5.1967103222971822</v>
      </c>
      <c r="O9" s="226">
        <v>6.4236671288166169</v>
      </c>
      <c r="P9" s="226">
        <v>7.454618427514708</v>
      </c>
      <c r="Q9" s="226">
        <v>9.6806118765298166</v>
      </c>
      <c r="R9" s="226">
        <v>10.01474608009554</v>
      </c>
      <c r="S9" s="226">
        <v>9.9717434458877321</v>
      </c>
      <c r="T9" s="226">
        <v>8.0284553289429645</v>
      </c>
      <c r="U9" s="226">
        <v>8.9062304093940856</v>
      </c>
      <c r="V9" s="226">
        <v>8.6521612728946007</v>
      </c>
      <c r="W9" s="226">
        <v>6.7623404338253508</v>
      </c>
      <c r="DA9" s="174" t="s">
        <v>1139</v>
      </c>
    </row>
    <row r="10" spans="1:105" ht="12" customHeight="1" x14ac:dyDescent="0.25">
      <c r="A10" s="56" t="s">
        <v>96</v>
      </c>
      <c r="B10" s="262">
        <v>10.76608416401286</v>
      </c>
      <c r="C10" s="262">
        <v>9.5098950224753533</v>
      </c>
      <c r="D10" s="262">
        <v>7.7652278566220057</v>
      </c>
      <c r="E10" s="262">
        <v>7.2597735637504091</v>
      </c>
      <c r="F10" s="262">
        <v>8.0885617138433012</v>
      </c>
      <c r="G10" s="262">
        <v>7.9816541983634748</v>
      </c>
      <c r="H10" s="262">
        <v>7.5153728175902641</v>
      </c>
      <c r="I10" s="262">
        <v>7.4965428921768869</v>
      </c>
      <c r="J10" s="262">
        <v>7.3255412170812066</v>
      </c>
      <c r="K10" s="262">
        <v>1.973926645416483</v>
      </c>
      <c r="L10" s="262">
        <v>3.2074970544869998</v>
      </c>
      <c r="M10" s="262">
        <v>7.8322486670724558</v>
      </c>
      <c r="N10" s="262">
        <v>5.3367092985687057</v>
      </c>
      <c r="O10" s="262">
        <v>5.3994681663943096</v>
      </c>
      <c r="P10" s="262">
        <v>6.8058931317446616</v>
      </c>
      <c r="Q10" s="262">
        <v>9.127263434737058</v>
      </c>
      <c r="R10" s="262">
        <v>9.0652825588829273</v>
      </c>
      <c r="S10" s="262">
        <v>8.9421519274552086</v>
      </c>
      <c r="T10" s="262">
        <v>7.2332823603699401</v>
      </c>
      <c r="U10" s="262">
        <v>6.7465167927474843</v>
      </c>
      <c r="V10" s="262">
        <v>6.4859829861943572</v>
      </c>
      <c r="W10" s="262">
        <v>5.483038478671177</v>
      </c>
      <c r="DA10" s="68" t="s">
        <v>1140</v>
      </c>
    </row>
    <row r="11" spans="1:105" ht="12" customHeight="1" x14ac:dyDescent="0.25">
      <c r="A11" s="37" t="s">
        <v>160</v>
      </c>
      <c r="B11" s="228">
        <v>7.7048824151394066E-2</v>
      </c>
      <c r="C11" s="228">
        <v>8.1350423100369079E-2</v>
      </c>
      <c r="D11" s="228">
        <v>4.4525655568247821E-2</v>
      </c>
      <c r="E11" s="228">
        <v>4.3326461529146577E-2</v>
      </c>
      <c r="F11" s="228">
        <v>0.1133588596923909</v>
      </c>
      <c r="G11" s="228">
        <v>5.7964545432417282E-2</v>
      </c>
      <c r="H11" s="228">
        <v>1.8547513531935522E-2</v>
      </c>
      <c r="I11" s="228">
        <v>3.6998374201488382E-2</v>
      </c>
      <c r="J11" s="228">
        <v>0.10265595145563371</v>
      </c>
      <c r="K11" s="228">
        <v>1.145113055413613E-2</v>
      </c>
      <c r="L11" s="228">
        <v>1.5742656894230399E-2</v>
      </c>
      <c r="M11" s="228">
        <v>2.7178101527342371E-2</v>
      </c>
      <c r="N11" s="228">
        <v>4.4501330461285099E-2</v>
      </c>
      <c r="O11" s="228">
        <v>2.2752929328399181E-2</v>
      </c>
      <c r="P11" s="228">
        <v>2.8350958917504599E-2</v>
      </c>
      <c r="Q11" s="228">
        <v>5.5173466234426212E-2</v>
      </c>
      <c r="R11" s="228">
        <v>2.696807366354316E-2</v>
      </c>
      <c r="S11" s="228">
        <v>5.5995149362377518E-2</v>
      </c>
      <c r="T11" s="228">
        <v>5.9230814427787937E-2</v>
      </c>
      <c r="U11" s="228">
        <v>5.778016288101722E-2</v>
      </c>
      <c r="V11" s="228">
        <v>4.6166847775130082E-2</v>
      </c>
      <c r="W11" s="228">
        <v>4.0543171083400872E-2</v>
      </c>
      <c r="DA11" s="69" t="s">
        <v>1141</v>
      </c>
    </row>
    <row r="12" spans="1:105" ht="12" customHeight="1" x14ac:dyDescent="0.25">
      <c r="A12" s="37" t="s">
        <v>162</v>
      </c>
      <c r="B12" s="228">
        <v>10.533552250831139</v>
      </c>
      <c r="C12" s="228">
        <v>9.2485068999182296</v>
      </c>
      <c r="D12" s="228">
        <v>7.5318464400472704</v>
      </c>
      <c r="E12" s="228">
        <v>7.0296275009974662</v>
      </c>
      <c r="F12" s="228">
        <v>7.7739177075281694</v>
      </c>
      <c r="G12" s="228">
        <v>7.7200715063216681</v>
      </c>
      <c r="H12" s="228">
        <v>7.2414517199430932</v>
      </c>
      <c r="I12" s="228">
        <v>7.1864596671372416</v>
      </c>
      <c r="J12" s="228">
        <v>6.9598046827464906</v>
      </c>
      <c r="K12" s="228">
        <v>1.804464194940081</v>
      </c>
      <c r="L12" s="228">
        <v>3.1354217821866821</v>
      </c>
      <c r="M12" s="228">
        <v>7.7182726423506587</v>
      </c>
      <c r="N12" s="228">
        <v>5.1485023649047106</v>
      </c>
      <c r="O12" s="228">
        <v>5.1436768375164776</v>
      </c>
      <c r="P12" s="228">
        <v>6.5323864473631437</v>
      </c>
      <c r="Q12" s="228">
        <v>8.8007293823379271</v>
      </c>
      <c r="R12" s="228">
        <v>8.744249383610331</v>
      </c>
      <c r="S12" s="228">
        <v>8.5728076056906168</v>
      </c>
      <c r="T12" s="228">
        <v>6.912306233259911</v>
      </c>
      <c r="U12" s="228">
        <v>6.2864944012546857</v>
      </c>
      <c r="V12" s="228">
        <v>6.0537575273135618</v>
      </c>
      <c r="W12" s="228">
        <v>5.1646621374528863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0.1554830890303259</v>
      </c>
      <c r="C15" s="228">
        <v>0.18003769945675391</v>
      </c>
      <c r="D15" s="228">
        <v>0.18885576100648871</v>
      </c>
      <c r="E15" s="228">
        <v>0.18681960122379579</v>
      </c>
      <c r="F15" s="228">
        <v>0.20128514662274069</v>
      </c>
      <c r="G15" s="228">
        <v>0.20361814660938901</v>
      </c>
      <c r="H15" s="228">
        <v>0.25537358411523531</v>
      </c>
      <c r="I15" s="228">
        <v>0.27308485083815742</v>
      </c>
      <c r="J15" s="228">
        <v>0.26308058287908243</v>
      </c>
      <c r="K15" s="228">
        <v>0.1580113199222658</v>
      </c>
      <c r="L15" s="228">
        <v>5.6332615406087777E-2</v>
      </c>
      <c r="M15" s="228">
        <v>8.6797923194455007E-2</v>
      </c>
      <c r="N15" s="228">
        <v>0.14370560320270931</v>
      </c>
      <c r="O15" s="228">
        <v>0.23303839954943351</v>
      </c>
      <c r="P15" s="228">
        <v>0.24515572546401401</v>
      </c>
      <c r="Q15" s="228">
        <v>0.27136058616470332</v>
      </c>
      <c r="R15" s="228">
        <v>0.2940651016090528</v>
      </c>
      <c r="S15" s="228">
        <v>0.31334917240221372</v>
      </c>
      <c r="T15" s="228">
        <v>0.26174531268224149</v>
      </c>
      <c r="U15" s="228">
        <v>0.40224222861178138</v>
      </c>
      <c r="V15" s="228">
        <v>0.38605861110566519</v>
      </c>
      <c r="W15" s="228">
        <v>0.27783317013488917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826.91177987962169</v>
      </c>
      <c r="C16" s="316">
        <f>CHI_fec!C16</f>
        <v>817.25417024935496</v>
      </c>
      <c r="D16" s="316">
        <f>CHI_fec!D16</f>
        <v>478.0059329320722</v>
      </c>
      <c r="E16" s="316">
        <f>CHI_fec!E16</f>
        <v>578.92381771281157</v>
      </c>
      <c r="F16" s="316">
        <f>CHI_fec!F16</f>
        <v>565.63422184006879</v>
      </c>
      <c r="G16" s="316">
        <f>CHI_fec!G16</f>
        <v>665.14813697331988</v>
      </c>
      <c r="H16" s="316">
        <f>CHI_fec!H16</f>
        <v>575.90062243464274</v>
      </c>
      <c r="I16" s="316">
        <f>CHI_fec!I16</f>
        <v>603.64727498698016</v>
      </c>
      <c r="J16" s="316">
        <f>CHI_fec!J16</f>
        <v>748.85125000991252</v>
      </c>
      <c r="K16" s="316">
        <f>CHI_fec!K16</f>
        <v>387.34977452713269</v>
      </c>
      <c r="L16" s="316">
        <f>CHI_fec!L16</f>
        <v>250.37962467141281</v>
      </c>
      <c r="M16" s="316">
        <f>CHI_fec!M16</f>
        <v>298.11006330371072</v>
      </c>
      <c r="N16" s="316">
        <f>CHI_fec!N16</f>
        <v>227.94789649373629</v>
      </c>
      <c r="O16" s="316">
        <f>CHI_fec!O16</f>
        <v>243.93809369186769</v>
      </c>
      <c r="P16" s="316">
        <f>CHI_fec!P16</f>
        <v>267.92854156224729</v>
      </c>
      <c r="Q16" s="316">
        <f>CHI_fec!Q16</f>
        <v>310.79251320068619</v>
      </c>
      <c r="R16" s="316">
        <f>CHI_fec!R16</f>
        <v>330.01487532244198</v>
      </c>
      <c r="S16" s="316">
        <f>CHI_fec!S16</f>
        <v>317.40008598452272</v>
      </c>
      <c r="T16" s="316">
        <f>CHI_fec!T16</f>
        <v>225.68918629873519</v>
      </c>
      <c r="U16" s="316">
        <f>CHI_fec!U16</f>
        <v>173.8524091459943</v>
      </c>
      <c r="V16" s="316">
        <f>CHI_fec!V16</f>
        <v>168.08545206084361</v>
      </c>
      <c r="W16" s="316">
        <f>CHI_fec!W16</f>
        <v>175.77020567485991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56.416150730843647</v>
      </c>
      <c r="H22" s="317">
        <f>CHI_fec!H22</f>
        <v>60.812918221401127</v>
      </c>
      <c r="I22" s="317">
        <f>CHI_fec!I22</f>
        <v>55.796458134013733</v>
      </c>
      <c r="J22" s="317">
        <f>CHI_fec!J22</f>
        <v>49.049444334934073</v>
      </c>
      <c r="K22" s="317">
        <f>CHI_fec!K22</f>
        <v>44.052698000907398</v>
      </c>
      <c r="L22" s="317">
        <f>CHI_fec!L22</f>
        <v>58.115996124551337</v>
      </c>
      <c r="M22" s="317">
        <f>CHI_fec!M22</f>
        <v>48.820123492876533</v>
      </c>
      <c r="N22" s="317">
        <f>CHI_fec!N22</f>
        <v>43.768532779205003</v>
      </c>
      <c r="O22" s="317">
        <f>CHI_fec!O22</f>
        <v>36.777474603303673</v>
      </c>
      <c r="P22" s="317">
        <f>CHI_fec!P22</f>
        <v>47.654508888128703</v>
      </c>
      <c r="Q22" s="317">
        <f>CHI_fec!Q22</f>
        <v>38.561644757005993</v>
      </c>
      <c r="R22" s="317">
        <f>CHI_fec!R22</f>
        <v>42.032072226999141</v>
      </c>
      <c r="S22" s="317">
        <f>CHI_fec!S22</f>
        <v>39.405846947549428</v>
      </c>
      <c r="T22" s="317">
        <f>CHI_fec!T22</f>
        <v>17.78222155238953</v>
      </c>
      <c r="U22" s="317">
        <f>CHI_fec!U22</f>
        <v>22.984395388470691</v>
      </c>
      <c r="V22" s="317">
        <f>CHI_fec!V22</f>
        <v>18.54194389231392</v>
      </c>
      <c r="W22" s="317">
        <f>CHI_fec!W22</f>
        <v>14.8317705931746</v>
      </c>
      <c r="DA22" s="137"/>
    </row>
    <row r="23" spans="1:105" ht="12" customHeight="1" x14ac:dyDescent="0.25">
      <c r="A23" s="135" t="s">
        <v>84</v>
      </c>
      <c r="B23" s="317">
        <f>CHI_fec!B23</f>
        <v>504.86053310404128</v>
      </c>
      <c r="C23" s="317">
        <f>CHI_fec!C23</f>
        <v>498.48331900257949</v>
      </c>
      <c r="D23" s="317">
        <f>CHI_fec!D23</f>
        <v>262.5274290627687</v>
      </c>
      <c r="E23" s="317">
        <f>CHI_fec!E23</f>
        <v>354.99664660361128</v>
      </c>
      <c r="F23" s="317">
        <f>CHI_fec!F23</f>
        <v>300.32742906276872</v>
      </c>
      <c r="G23" s="317">
        <f>CHI_fec!G23</f>
        <v>298.26337059329319</v>
      </c>
      <c r="H23" s="317">
        <f>CHI_fec!H23</f>
        <v>270.39793637145311</v>
      </c>
      <c r="I23" s="317">
        <f>CHI_fec!I23</f>
        <v>303.7164230438521</v>
      </c>
      <c r="J23" s="317">
        <f>CHI_fec!J23</f>
        <v>428.77618228718831</v>
      </c>
      <c r="K23" s="317">
        <f>CHI_fec!K23</f>
        <v>187.0641444539983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322.05124677558041</v>
      </c>
      <c r="C24" s="317">
        <f>CHI_fec!C24</f>
        <v>318.77085124677552</v>
      </c>
      <c r="D24" s="317">
        <f>CHI_fec!D24</f>
        <v>215.47850386930349</v>
      </c>
      <c r="E24" s="317">
        <f>CHI_fec!E24</f>
        <v>223.92717110920029</v>
      </c>
      <c r="F24" s="317">
        <f>CHI_fec!F24</f>
        <v>265.30679277730007</v>
      </c>
      <c r="G24" s="317">
        <f>CHI_fec!G24</f>
        <v>310.46861564918311</v>
      </c>
      <c r="H24" s="317">
        <f>CHI_fec!H24</f>
        <v>244.68976784178849</v>
      </c>
      <c r="I24" s="317">
        <f>CHI_fec!I24</f>
        <v>244.1343938091143</v>
      </c>
      <c r="J24" s="317">
        <f>CHI_fec!J24</f>
        <v>271.02562338779018</v>
      </c>
      <c r="K24" s="317">
        <f>CHI_fec!K24</f>
        <v>156.23293207222699</v>
      </c>
      <c r="L24" s="317">
        <f>CHI_fec!L24</f>
        <v>192.2636285468615</v>
      </c>
      <c r="M24" s="317">
        <f>CHI_fec!M24</f>
        <v>249.28993981083411</v>
      </c>
      <c r="N24" s="317">
        <f>CHI_fec!N24</f>
        <v>184.17936371453129</v>
      </c>
      <c r="O24" s="317">
        <f>CHI_fec!O24</f>
        <v>207.160619088564</v>
      </c>
      <c r="P24" s="317">
        <f>CHI_fec!P24</f>
        <v>220.27403267411859</v>
      </c>
      <c r="Q24" s="317">
        <f>CHI_fec!Q24</f>
        <v>272.23086844368021</v>
      </c>
      <c r="R24" s="317">
        <f>CHI_fec!R24</f>
        <v>287.98280309544282</v>
      </c>
      <c r="S24" s="317">
        <f>CHI_fec!S24</f>
        <v>277.99423903697328</v>
      </c>
      <c r="T24" s="317">
        <f>CHI_fec!T24</f>
        <v>207.90696474634569</v>
      </c>
      <c r="U24" s="317">
        <f>CHI_fec!U24</f>
        <v>150.86801375752361</v>
      </c>
      <c r="V24" s="317">
        <f>CHI_fec!V24</f>
        <v>149.54350816852971</v>
      </c>
      <c r="W24" s="317">
        <f>CHI_fec!W24</f>
        <v>160.9384350816853</v>
      </c>
      <c r="DA24" s="137"/>
    </row>
    <row r="25" spans="1:105" ht="12" customHeight="1" x14ac:dyDescent="0.25">
      <c r="A25" s="57" t="s">
        <v>1000</v>
      </c>
      <c r="B25" s="296">
        <v>189.03468692591861</v>
      </c>
      <c r="C25" s="296">
        <v>180.7286100318444</v>
      </c>
      <c r="D25" s="296">
        <v>152.92891553658129</v>
      </c>
      <c r="E25" s="296">
        <v>176.0968666171479</v>
      </c>
      <c r="F25" s="296">
        <v>186.95122426795001</v>
      </c>
      <c r="G25" s="296">
        <v>174.9207227545609</v>
      </c>
      <c r="H25" s="296">
        <v>165.6003064478908</v>
      </c>
      <c r="I25" s="296">
        <v>172.02368287779601</v>
      </c>
      <c r="J25" s="296">
        <v>171.82997643073119</v>
      </c>
      <c r="K25" s="296">
        <v>56.831391578082169</v>
      </c>
      <c r="L25" s="296">
        <v>80.832103998592146</v>
      </c>
      <c r="M25" s="296">
        <v>181.05354379215731</v>
      </c>
      <c r="N25" s="296">
        <v>131.13544171769729</v>
      </c>
      <c r="O25" s="296">
        <v>129.80493726337329</v>
      </c>
      <c r="P25" s="296">
        <v>164.7134724195117</v>
      </c>
      <c r="Q25" s="296">
        <v>188.3873932644062</v>
      </c>
      <c r="R25" s="296">
        <v>182.394694876751</v>
      </c>
      <c r="S25" s="296">
        <v>175.8121397886608</v>
      </c>
      <c r="T25" s="296">
        <v>132.34996661871349</v>
      </c>
      <c r="U25" s="296">
        <v>135.8621076477796</v>
      </c>
      <c r="V25" s="296">
        <v>126.14604303954241</v>
      </c>
      <c r="W25" s="296">
        <v>106.99641999426809</v>
      </c>
      <c r="DA25" s="70" t="s">
        <v>1146</v>
      </c>
    </row>
    <row r="26" spans="1:105" ht="12" customHeight="1" x14ac:dyDescent="0.25">
      <c r="A26" s="46" t="s">
        <v>30</v>
      </c>
      <c r="B26" s="231">
        <v>13.760506088986061</v>
      </c>
      <c r="C26" s="231">
        <v>13.318686280512489</v>
      </c>
      <c r="D26" s="231">
        <v>8.3276567601455884</v>
      </c>
      <c r="E26" s="231">
        <v>5.5849100984179234</v>
      </c>
      <c r="F26" s="231">
        <v>7.436702422339887</v>
      </c>
      <c r="G26" s="231">
        <v>5.9705898492500937</v>
      </c>
      <c r="H26" s="231">
        <v>6.1735178175138907</v>
      </c>
      <c r="I26" s="231">
        <v>5.0688380251831013</v>
      </c>
      <c r="J26" s="231">
        <v>6.4508162087470504</v>
      </c>
      <c r="K26" s="231">
        <v>1.744106512296792</v>
      </c>
      <c r="L26" s="231">
        <v>3.9839200293940822</v>
      </c>
      <c r="M26" s="231">
        <v>9.3234973174264777</v>
      </c>
      <c r="N26" s="231">
        <v>7.2131383568217569</v>
      </c>
      <c r="O26" s="231">
        <v>7.5174592380667962</v>
      </c>
      <c r="P26" s="231">
        <v>10.31061109334909</v>
      </c>
      <c r="Q26" s="231">
        <v>14.282562413228479</v>
      </c>
      <c r="R26" s="231">
        <v>14.885854617288119</v>
      </c>
      <c r="S26" s="231">
        <v>18.450652496882078</v>
      </c>
      <c r="T26" s="231">
        <v>20.76138829472659</v>
      </c>
      <c r="U26" s="231">
        <v>16.929531062955281</v>
      </c>
      <c r="V26" s="231">
        <v>17.624114302866641</v>
      </c>
      <c r="W26" s="231">
        <v>17.062462916326851</v>
      </c>
      <c r="DA26" s="73" t="s">
        <v>1147</v>
      </c>
    </row>
    <row r="27" spans="1:105" ht="12" customHeight="1" x14ac:dyDescent="0.25">
      <c r="A27" s="46" t="s">
        <v>32</v>
      </c>
      <c r="B27" s="231">
        <v>24.364360744344779</v>
      </c>
      <c r="C27" s="231">
        <v>23.07756272265329</v>
      </c>
      <c r="D27" s="231">
        <v>17.931439643285991</v>
      </c>
      <c r="E27" s="231">
        <v>27.576500200925601</v>
      </c>
      <c r="F27" s="231">
        <v>29.843558176343151</v>
      </c>
      <c r="G27" s="231">
        <v>28.205772444069481</v>
      </c>
      <c r="H27" s="231">
        <v>29.067873863313711</v>
      </c>
      <c r="I27" s="231">
        <v>39.029609690486843</v>
      </c>
      <c r="J27" s="231">
        <v>36.414932705504199</v>
      </c>
      <c r="K27" s="231">
        <v>5.3939498962392616</v>
      </c>
      <c r="L27" s="231">
        <v>0.58856669698634934</v>
      </c>
      <c r="M27" s="231">
        <v>1.0894684734529949</v>
      </c>
      <c r="N27" s="231">
        <v>0</v>
      </c>
      <c r="O27" s="231">
        <v>2.767403066807296</v>
      </c>
      <c r="P27" s="231">
        <v>3.3288403251687968</v>
      </c>
      <c r="Q27" s="231">
        <v>4.5538898900902476</v>
      </c>
      <c r="R27" s="231">
        <v>12.35736423619691</v>
      </c>
      <c r="S27" s="231">
        <v>14.628931896837001</v>
      </c>
      <c r="T27" s="231">
        <v>8.7010731585128305</v>
      </c>
      <c r="U27" s="231">
        <v>12.48085814554473</v>
      </c>
      <c r="V27" s="231">
        <v>17.451385760282911</v>
      </c>
      <c r="W27" s="231">
        <v>13.957808440408719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6.365951627159519E-2</v>
      </c>
      <c r="T28" s="231">
        <v>6.0869221677820391E-2</v>
      </c>
      <c r="U28" s="231">
        <v>6.5675455071077873E-2</v>
      </c>
      <c r="V28" s="231">
        <v>3.1002337687926609E-2</v>
      </c>
      <c r="W28" s="231">
        <v>2.9731784145038079E-2</v>
      </c>
      <c r="DA28" s="73" t="s">
        <v>1149</v>
      </c>
    </row>
    <row r="29" spans="1:105" ht="12" customHeight="1" x14ac:dyDescent="0.25">
      <c r="A29" s="46" t="s">
        <v>160</v>
      </c>
      <c r="B29" s="231">
        <v>0.46719858784866602</v>
      </c>
      <c r="C29" s="231">
        <v>0.39409208452544447</v>
      </c>
      <c r="D29" s="231">
        <v>0.19998691119441911</v>
      </c>
      <c r="E29" s="231">
        <v>0.13750237048831049</v>
      </c>
      <c r="F29" s="231">
        <v>0.40105313729779102</v>
      </c>
      <c r="G29" s="231">
        <v>0.2483637146145472</v>
      </c>
      <c r="H29" s="231">
        <v>8.0916409500249989E-2</v>
      </c>
      <c r="I29" s="231">
        <v>0.15134414129689761</v>
      </c>
      <c r="J29" s="231">
        <v>0.41179510103244382</v>
      </c>
      <c r="K29" s="231">
        <v>3.4864428439189778E-2</v>
      </c>
      <c r="L29" s="231">
        <v>5.3127895899436908E-2</v>
      </c>
      <c r="M29" s="231">
        <v>0.1056820028692228</v>
      </c>
      <c r="N29" s="231">
        <v>0.162268586246619</v>
      </c>
      <c r="O29" s="231">
        <v>8.9122761284534308E-2</v>
      </c>
      <c r="P29" s="231">
        <v>0.1056630024972499</v>
      </c>
      <c r="Q29" s="231">
        <v>0.28755469871515421</v>
      </c>
      <c r="R29" s="231">
        <v>0.1530942424667627</v>
      </c>
      <c r="S29" s="231">
        <v>0.27783939947582648</v>
      </c>
      <c r="T29" s="231">
        <v>0.28536525450872119</v>
      </c>
      <c r="U29" s="231">
        <v>0.23655957508526429</v>
      </c>
      <c r="V29" s="231">
        <v>0.2094334400120271</v>
      </c>
      <c r="W29" s="231">
        <v>0.16221480363390561</v>
      </c>
      <c r="DA29" s="73" t="s">
        <v>1150</v>
      </c>
    </row>
    <row r="30" spans="1:105" ht="12" customHeight="1" x14ac:dyDescent="0.25">
      <c r="A30" s="46" t="s">
        <v>70</v>
      </c>
      <c r="B30" s="231">
        <v>14.33073370043277</v>
      </c>
      <c r="C30" s="231">
        <v>12.168354465465351</v>
      </c>
      <c r="D30" s="231">
        <v>14.706856038887439</v>
      </c>
      <c r="E30" s="231">
        <v>1.171131632799346</v>
      </c>
      <c r="F30" s="231">
        <v>0.98278945534771511</v>
      </c>
      <c r="G30" s="231">
        <v>0.92670174217499923</v>
      </c>
      <c r="H30" s="231">
        <v>0.68621285064573789</v>
      </c>
      <c r="I30" s="231">
        <v>0.35509949158760051</v>
      </c>
      <c r="J30" s="231">
        <v>0.23252143892423541</v>
      </c>
      <c r="K30" s="231">
        <v>0.1330343424560636</v>
      </c>
      <c r="L30" s="231">
        <v>0.2041531477694849</v>
      </c>
      <c r="M30" s="231">
        <v>0.20264628764542769</v>
      </c>
      <c r="N30" s="231">
        <v>0.15491200324298751</v>
      </c>
      <c r="O30" s="231">
        <v>0.25410874857501231</v>
      </c>
      <c r="P30" s="231">
        <v>0.20155690001598009</v>
      </c>
      <c r="Q30" s="231">
        <v>0.13471107601041621</v>
      </c>
      <c r="R30" s="231">
        <v>0.2859724003009968</v>
      </c>
      <c r="S30" s="231">
        <v>0.22734431507229499</v>
      </c>
      <c r="T30" s="231">
        <v>0.15033658864994159</v>
      </c>
      <c r="U30" s="231">
        <v>0.14545511986662221</v>
      </c>
      <c r="V30" s="231">
        <v>0.17787377720665701</v>
      </c>
      <c r="W30" s="231">
        <v>0.59609321308009378</v>
      </c>
      <c r="DA30" s="73" t="s">
        <v>1151</v>
      </c>
    </row>
    <row r="31" spans="1:105" ht="12" customHeight="1" x14ac:dyDescent="0.25">
      <c r="A31" s="46" t="s">
        <v>34</v>
      </c>
      <c r="B31" s="231">
        <v>12.597393179641079</v>
      </c>
      <c r="C31" s="231">
        <v>16.601941397544788</v>
      </c>
      <c r="D31" s="231">
        <v>10.647487496044651</v>
      </c>
      <c r="E31" s="231">
        <v>46.048956723321773</v>
      </c>
      <c r="F31" s="231">
        <v>41.343641060433697</v>
      </c>
      <c r="G31" s="231">
        <v>24.44784179153563</v>
      </c>
      <c r="H31" s="231">
        <v>17.88084889169825</v>
      </c>
      <c r="I31" s="231">
        <v>20.28436253860292</v>
      </c>
      <c r="J31" s="231">
        <v>7.7160318718508689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38.246988305073216</v>
      </c>
      <c r="T31" s="231">
        <v>61.794679288529217</v>
      </c>
      <c r="U31" s="231">
        <v>66.611766512003214</v>
      </c>
      <c r="V31" s="231">
        <v>49.669809637509658</v>
      </c>
      <c r="W31" s="231">
        <v>44.390187462930633</v>
      </c>
      <c r="DA31" s="73" t="s">
        <v>1152</v>
      </c>
    </row>
    <row r="32" spans="1:105" ht="12" customHeight="1" x14ac:dyDescent="0.25">
      <c r="A32" s="46" t="s">
        <v>162</v>
      </c>
      <c r="B32" s="231">
        <v>61.032146928960849</v>
      </c>
      <c r="C32" s="231">
        <v>42.811240120275023</v>
      </c>
      <c r="D32" s="231">
        <v>32.325183186921429</v>
      </c>
      <c r="E32" s="231">
        <v>21.317563409789589</v>
      </c>
      <c r="F32" s="231">
        <v>26.28056367361328</v>
      </c>
      <c r="G32" s="231">
        <v>31.60787670955661</v>
      </c>
      <c r="H32" s="231">
        <v>30.18733914363218</v>
      </c>
      <c r="I32" s="231">
        <v>28.08964515601042</v>
      </c>
      <c r="J32" s="231">
        <v>26.67733131339708</v>
      </c>
      <c r="K32" s="231">
        <v>5.2496547229267909</v>
      </c>
      <c r="L32" s="231">
        <v>10.11087740427365</v>
      </c>
      <c r="M32" s="231">
        <v>28.678096498010159</v>
      </c>
      <c r="N32" s="231">
        <v>17.938687365723421</v>
      </c>
      <c r="O32" s="231">
        <v>19.251885877933461</v>
      </c>
      <c r="P32" s="231">
        <v>23.263515865192979</v>
      </c>
      <c r="Q32" s="231">
        <v>43.828555124447057</v>
      </c>
      <c r="R32" s="231">
        <v>47.43290841731951</v>
      </c>
      <c r="S32" s="231">
        <v>40.645716983510233</v>
      </c>
      <c r="T32" s="231">
        <v>31.821793021098859</v>
      </c>
      <c r="U32" s="231">
        <v>24.593400947916759</v>
      </c>
      <c r="V32" s="231">
        <v>26.24152761533669</v>
      </c>
      <c r="W32" s="231">
        <v>19.745265357282928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0.36647264026452681</v>
      </c>
      <c r="C34" s="231">
        <v>4.4625688752271806</v>
      </c>
      <c r="D34" s="231">
        <v>4.4549749314815887</v>
      </c>
      <c r="E34" s="231">
        <v>6.827060295008943</v>
      </c>
      <c r="F34" s="231">
        <v>8.0743841971162453</v>
      </c>
      <c r="G34" s="231">
        <v>8.4897880690937448</v>
      </c>
      <c r="H34" s="231">
        <v>8.6823752354269335</v>
      </c>
      <c r="I34" s="231">
        <v>5.666304945112703</v>
      </c>
      <c r="J34" s="231">
        <v>5.3011721269672222E-3</v>
      </c>
      <c r="K34" s="231">
        <v>2.7046958240453099E-3</v>
      </c>
      <c r="L34" s="231">
        <v>7.082963022278497E-3</v>
      </c>
      <c r="M34" s="231">
        <v>6.5554719209543824E-3</v>
      </c>
      <c r="N34" s="231">
        <v>1.0397298107119E-2</v>
      </c>
      <c r="O34" s="231">
        <v>0.1930919880602314</v>
      </c>
      <c r="P34" s="231">
        <v>1.8847147706948759</v>
      </c>
      <c r="Q34" s="231">
        <v>3.427146153192103</v>
      </c>
      <c r="R34" s="231">
        <v>0.254061265032617</v>
      </c>
      <c r="S34" s="231">
        <v>4.1389203282077576</v>
      </c>
      <c r="T34" s="231">
        <v>1.748843693525604</v>
      </c>
      <c r="U34" s="231">
        <v>3.5833742129844208</v>
      </c>
      <c r="V34" s="231">
        <v>3.0380737574731471</v>
      </c>
      <c r="W34" s="231">
        <v>1.815107128483274</v>
      </c>
      <c r="DA34" s="73" t="s">
        <v>1155</v>
      </c>
    </row>
    <row r="35" spans="1:105" ht="12" customHeight="1" x14ac:dyDescent="0.25">
      <c r="A35" s="46" t="s">
        <v>79</v>
      </c>
      <c r="B35" s="231">
        <v>62.115875055439872</v>
      </c>
      <c r="C35" s="231">
        <v>67.894164085640853</v>
      </c>
      <c r="D35" s="231">
        <v>64.335330568620194</v>
      </c>
      <c r="E35" s="231">
        <v>67.433241886396402</v>
      </c>
      <c r="F35" s="231">
        <v>72.58853214545816</v>
      </c>
      <c r="G35" s="231">
        <v>75.02378843426574</v>
      </c>
      <c r="H35" s="231">
        <v>72.841222236159808</v>
      </c>
      <c r="I35" s="231">
        <v>73.378478889515577</v>
      </c>
      <c r="J35" s="231">
        <v>93.921246619148306</v>
      </c>
      <c r="K35" s="231">
        <v>44.273076979900033</v>
      </c>
      <c r="L35" s="231">
        <v>65.884375861246852</v>
      </c>
      <c r="M35" s="231">
        <v>141.64759774083211</v>
      </c>
      <c r="N35" s="231">
        <v>105.6560381075554</v>
      </c>
      <c r="O35" s="231">
        <v>99.731865582646023</v>
      </c>
      <c r="P35" s="231">
        <v>125.6185704625928</v>
      </c>
      <c r="Q35" s="231">
        <v>121.8729739087227</v>
      </c>
      <c r="R35" s="231">
        <v>107.0254396981461</v>
      </c>
      <c r="S35" s="231">
        <v>59.1320865473308</v>
      </c>
      <c r="T35" s="231">
        <v>7.0256180974839451</v>
      </c>
      <c r="U35" s="231">
        <v>11.21548661635221</v>
      </c>
      <c r="V35" s="231">
        <v>11.70282241116676</v>
      </c>
      <c r="W35" s="231">
        <v>9.2375488879766028</v>
      </c>
      <c r="DA35" s="73" t="s">
        <v>1156</v>
      </c>
    </row>
    <row r="36" spans="1:105" ht="12" customHeight="1" x14ac:dyDescent="0.25">
      <c r="A36" s="57" t="s">
        <v>1012</v>
      </c>
      <c r="B36" s="263">
        <v>59.216242133254632</v>
      </c>
      <c r="C36" s="263">
        <v>53.251722858492023</v>
      </c>
      <c r="D36" s="263">
        <v>44.208556066961243</v>
      </c>
      <c r="E36" s="263">
        <v>41.46092562067799</v>
      </c>
      <c r="F36" s="263">
        <v>45.982621850978298</v>
      </c>
      <c r="G36" s="263">
        <v>45.042346321354557</v>
      </c>
      <c r="H36" s="263">
        <v>42.643883370947428</v>
      </c>
      <c r="I36" s="263">
        <v>42.703496377921269</v>
      </c>
      <c r="J36" s="263">
        <v>41.77328362633579</v>
      </c>
      <c r="K36" s="263">
        <v>11.76453028878676</v>
      </c>
      <c r="L36" s="263">
        <v>18.3802914553406</v>
      </c>
      <c r="M36" s="263">
        <v>43.60636504915081</v>
      </c>
      <c r="N36" s="263">
        <v>30.607331273105071</v>
      </c>
      <c r="O36" s="263">
        <v>31.059554540924779</v>
      </c>
      <c r="P36" s="263">
        <v>39.175498319072467</v>
      </c>
      <c r="Q36" s="263">
        <v>51.479894696448717</v>
      </c>
      <c r="R36" s="263">
        <v>51.078859341128762</v>
      </c>
      <c r="S36" s="263">
        <v>50.709552664599208</v>
      </c>
      <c r="T36" s="263">
        <v>41.24407790698988</v>
      </c>
      <c r="U36" s="263">
        <v>39.329459957906451</v>
      </c>
      <c r="V36" s="263">
        <v>37.583265468653238</v>
      </c>
      <c r="W36" s="263">
        <v>31.889524131623119</v>
      </c>
      <c r="DA36" s="70" t="s">
        <v>1157</v>
      </c>
    </row>
    <row r="37" spans="1:105" ht="12" customHeight="1" x14ac:dyDescent="0.25">
      <c r="A37" s="60" t="s">
        <v>1014</v>
      </c>
      <c r="B37" s="264">
        <v>59.157132400062103</v>
      </c>
      <c r="C37" s="264">
        <v>53.187631529637663</v>
      </c>
      <c r="D37" s="264">
        <v>44.144628519937733</v>
      </c>
      <c r="E37" s="264">
        <v>41.378287124375312</v>
      </c>
      <c r="F37" s="264">
        <v>45.894127246122082</v>
      </c>
      <c r="G37" s="264">
        <v>44.946139403890513</v>
      </c>
      <c r="H37" s="264">
        <v>42.522580051231422</v>
      </c>
      <c r="I37" s="264">
        <v>42.569179058644423</v>
      </c>
      <c r="J37" s="264">
        <v>41.649540635086659</v>
      </c>
      <c r="K37" s="264">
        <v>11.68991648432317</v>
      </c>
      <c r="L37" s="264">
        <v>18.357192538248309</v>
      </c>
      <c r="M37" s="264">
        <v>43.569889376985927</v>
      </c>
      <c r="N37" s="264">
        <v>30.547622692224859</v>
      </c>
      <c r="O37" s="264">
        <v>30.96053293434662</v>
      </c>
      <c r="P37" s="264">
        <v>39.075411180404608</v>
      </c>
      <c r="Q37" s="264">
        <v>51.361959879832163</v>
      </c>
      <c r="R37" s="264">
        <v>50.950068040560879</v>
      </c>
      <c r="S37" s="264">
        <v>50.584350099141453</v>
      </c>
      <c r="T37" s="264">
        <v>41.151271878332743</v>
      </c>
      <c r="U37" s="264">
        <v>39.183525710820149</v>
      </c>
      <c r="V37" s="264">
        <v>37.442710647990467</v>
      </c>
      <c r="W37" s="264">
        <v>31.800323292959639</v>
      </c>
      <c r="DA37" s="72" t="s">
        <v>1158</v>
      </c>
    </row>
    <row r="38" spans="1:105" ht="12" customHeight="1" x14ac:dyDescent="0.25">
      <c r="A38" s="59" t="s">
        <v>30</v>
      </c>
      <c r="B38" s="232">
        <v>9.1307625042299367</v>
      </c>
      <c r="C38" s="232">
        <v>10.358374819202901</v>
      </c>
      <c r="D38" s="232">
        <v>6.6423487871010733</v>
      </c>
      <c r="E38" s="232">
        <v>8.2385635404205289</v>
      </c>
      <c r="F38" s="232">
        <v>9.7807312904909853</v>
      </c>
      <c r="G38" s="232">
        <v>6.9680884205266906</v>
      </c>
      <c r="H38" s="232">
        <v>7.113950202210984</v>
      </c>
      <c r="I38" s="232">
        <v>6.4504818054156754</v>
      </c>
      <c r="J38" s="232">
        <v>8.0053762287086627</v>
      </c>
      <c r="K38" s="232">
        <v>2.862873186167366</v>
      </c>
      <c r="L38" s="232">
        <v>5.1230670312087367</v>
      </c>
      <c r="M38" s="232">
        <v>10.664075434353149</v>
      </c>
      <c r="N38" s="232">
        <v>8.6987762484158964</v>
      </c>
      <c r="O38" s="232">
        <v>8.6308695492339904</v>
      </c>
      <c r="P38" s="232">
        <v>11.953573376688171</v>
      </c>
      <c r="Q38" s="232">
        <v>12.60501903256697</v>
      </c>
      <c r="R38" s="232">
        <v>12.154586522537659</v>
      </c>
      <c r="S38" s="232">
        <v>15.72480571293703</v>
      </c>
      <c r="T38" s="232">
        <v>16.17084018434921</v>
      </c>
      <c r="U38" s="232">
        <v>15.87760618246287</v>
      </c>
      <c r="V38" s="232">
        <v>14.969810601456849</v>
      </c>
      <c r="W38" s="232">
        <v>14.4905910431743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5.3719188860579643E-2</v>
      </c>
      <c r="T39" s="297">
        <v>4.6942530356674318E-2</v>
      </c>
      <c r="U39" s="297">
        <v>6.0986785226121887E-2</v>
      </c>
      <c r="V39" s="297">
        <v>2.6073299931150089E-2</v>
      </c>
      <c r="W39" s="297">
        <v>2.500103014412856E-2</v>
      </c>
      <c r="DA39" s="122" t="s">
        <v>1160</v>
      </c>
    </row>
    <row r="40" spans="1:105" ht="12" customHeight="1" x14ac:dyDescent="0.25">
      <c r="A40" s="59" t="s">
        <v>160</v>
      </c>
      <c r="B40" s="297">
        <v>0.30122107314958568</v>
      </c>
      <c r="C40" s="297">
        <v>0.2978099027769518</v>
      </c>
      <c r="D40" s="297">
        <v>0.15499283524552759</v>
      </c>
      <c r="E40" s="297">
        <v>0.19708641259450679</v>
      </c>
      <c r="F40" s="297">
        <v>0.51251199245428625</v>
      </c>
      <c r="G40" s="297">
        <v>0.28164091819375409</v>
      </c>
      <c r="H40" s="297">
        <v>9.0599522474327052E-2</v>
      </c>
      <c r="I40" s="297">
        <v>0.18713737994670451</v>
      </c>
      <c r="J40" s="297">
        <v>0.49654595069184032</v>
      </c>
      <c r="K40" s="297">
        <v>5.5606152606437878E-2</v>
      </c>
      <c r="L40" s="297">
        <v>6.6382443213415368E-2</v>
      </c>
      <c r="M40" s="297">
        <v>0.11745096349126879</v>
      </c>
      <c r="N40" s="297">
        <v>0.19014264896955629</v>
      </c>
      <c r="O40" s="297">
        <v>9.9422182974910636E-2</v>
      </c>
      <c r="P40" s="297">
        <v>0.11902754695977549</v>
      </c>
      <c r="Q40" s="297">
        <v>0.24658635093755979</v>
      </c>
      <c r="R40" s="297">
        <v>0.1214608915662289</v>
      </c>
      <c r="S40" s="297">
        <v>0.23007984740647819</v>
      </c>
      <c r="T40" s="297">
        <v>0.2159675379667767</v>
      </c>
      <c r="U40" s="297">
        <v>0.2155717358308902</v>
      </c>
      <c r="V40" s="297">
        <v>0.17284874126243729</v>
      </c>
      <c r="W40" s="297">
        <v>0.13385853101896969</v>
      </c>
      <c r="DA40" s="122" t="s">
        <v>1161</v>
      </c>
    </row>
    <row r="41" spans="1:105" ht="12" customHeight="1" x14ac:dyDescent="0.25">
      <c r="A41" s="59" t="s">
        <v>70</v>
      </c>
      <c r="B41" s="297">
        <v>9.5304820139296105</v>
      </c>
      <c r="C41" s="297">
        <v>9.4849683339678243</v>
      </c>
      <c r="D41" s="297">
        <v>11.756891262696721</v>
      </c>
      <c r="E41" s="297">
        <v>1.731469401086654</v>
      </c>
      <c r="F41" s="297">
        <v>1.2954635932771139</v>
      </c>
      <c r="G41" s="297">
        <v>1.0839523581953969</v>
      </c>
      <c r="H41" s="297">
        <v>0.7925209693209101</v>
      </c>
      <c r="I41" s="297">
        <v>0.45290549706814348</v>
      </c>
      <c r="J41" s="297">
        <v>0.28920372402498962</v>
      </c>
      <c r="K41" s="297">
        <v>0.2188601411619106</v>
      </c>
      <c r="L41" s="297">
        <v>0.26311724134680747</v>
      </c>
      <c r="M41" s="297">
        <v>0.23230406573549101</v>
      </c>
      <c r="N41" s="297">
        <v>0.18723747156884821</v>
      </c>
      <c r="O41" s="297">
        <v>0.29239967691312618</v>
      </c>
      <c r="P41" s="297">
        <v>0.23419888137763539</v>
      </c>
      <c r="Q41" s="297">
        <v>0.1191556062593071</v>
      </c>
      <c r="R41" s="297">
        <v>0.2340261226955348</v>
      </c>
      <c r="S41" s="297">
        <v>0.1941920552092545</v>
      </c>
      <c r="T41" s="297">
        <v>0.1173585366550747</v>
      </c>
      <c r="U41" s="297">
        <v>0.13672341900272619</v>
      </c>
      <c r="V41" s="297">
        <v>0.1514240064508984</v>
      </c>
      <c r="W41" s="297">
        <v>0.5073788466141208</v>
      </c>
      <c r="DA41" s="122" t="s">
        <v>1162</v>
      </c>
    </row>
    <row r="42" spans="1:105" ht="12" customHeight="1" x14ac:dyDescent="0.25">
      <c r="A42" s="59" t="s">
        <v>162</v>
      </c>
      <c r="B42" s="297">
        <v>40.194666808752963</v>
      </c>
      <c r="C42" s="297">
        <v>33.04647847368998</v>
      </c>
      <c r="D42" s="297">
        <v>25.590395634894399</v>
      </c>
      <c r="E42" s="297">
        <v>31.211167770273619</v>
      </c>
      <c r="F42" s="297">
        <v>34.3054203698997</v>
      </c>
      <c r="G42" s="297">
        <v>36.612457706974673</v>
      </c>
      <c r="H42" s="297">
        <v>34.525509357225197</v>
      </c>
      <c r="I42" s="297">
        <v>35.478654376213903</v>
      </c>
      <c r="J42" s="297">
        <v>32.858414731661163</v>
      </c>
      <c r="K42" s="297">
        <v>8.5525770043874587</v>
      </c>
      <c r="L42" s="297">
        <v>12.90462582247935</v>
      </c>
      <c r="M42" s="297">
        <v>32.556058913406027</v>
      </c>
      <c r="N42" s="297">
        <v>21.471466323270558</v>
      </c>
      <c r="O42" s="297">
        <v>21.937841525224592</v>
      </c>
      <c r="P42" s="297">
        <v>26.76861137537902</v>
      </c>
      <c r="Q42" s="297">
        <v>38.391198890068317</v>
      </c>
      <c r="R42" s="297">
        <v>38.439994503761447</v>
      </c>
      <c r="S42" s="297">
        <v>34.381553294728107</v>
      </c>
      <c r="T42" s="297">
        <v>24.600163089005012</v>
      </c>
      <c r="U42" s="297">
        <v>22.892637588297539</v>
      </c>
      <c r="V42" s="297">
        <v>22.122553998889131</v>
      </c>
      <c r="W42" s="297">
        <v>16.64349384200812</v>
      </c>
      <c r="DA42" s="122" t="s">
        <v>1163</v>
      </c>
    </row>
    <row r="43" spans="1:105" ht="12" customHeight="1" x14ac:dyDescent="0.25">
      <c r="A43" s="60" t="s">
        <v>1021</v>
      </c>
      <c r="B43" s="264">
        <v>5.9109733192535777E-2</v>
      </c>
      <c r="C43" s="264">
        <v>6.4091328854366275E-2</v>
      </c>
      <c r="D43" s="264">
        <v>6.392754702351941E-2</v>
      </c>
      <c r="E43" s="264">
        <v>8.263849630267911E-2</v>
      </c>
      <c r="F43" s="264">
        <v>8.8494604856222819E-2</v>
      </c>
      <c r="G43" s="264">
        <v>9.6206917464046998E-2</v>
      </c>
      <c r="H43" s="264">
        <v>0.1213033197160147</v>
      </c>
      <c r="I43" s="264">
        <v>0.1343173192768449</v>
      </c>
      <c r="J43" s="264">
        <v>0.12374299124913039</v>
      </c>
      <c r="K43" s="264">
        <v>7.4613804463580485E-2</v>
      </c>
      <c r="L43" s="264">
        <v>2.3098917092293871E-2</v>
      </c>
      <c r="M43" s="264">
        <v>3.6475672164877432E-2</v>
      </c>
      <c r="N43" s="264">
        <v>5.9708580880206988E-2</v>
      </c>
      <c r="O43" s="264">
        <v>9.9021606578164209E-2</v>
      </c>
      <c r="P43" s="264">
        <v>0.10008713866785909</v>
      </c>
      <c r="Q43" s="264">
        <v>0.11793481661655621</v>
      </c>
      <c r="R43" s="264">
        <v>0.12879130056787511</v>
      </c>
      <c r="S43" s="264">
        <v>0.12520256545776301</v>
      </c>
      <c r="T43" s="264">
        <v>9.2806028657135498E-2</v>
      </c>
      <c r="U43" s="264">
        <v>0.14593424708630309</v>
      </c>
      <c r="V43" s="264">
        <v>0.14055482066277111</v>
      </c>
      <c r="W43" s="264">
        <v>8.9200838663484591E-2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12.769002206629683</v>
      </c>
      <c r="C44" s="263">
        <f t="shared" si="1"/>
        <v>11.560281813232264</v>
      </c>
      <c r="D44" s="263">
        <f t="shared" si="1"/>
        <v>9.5557967043730159</v>
      </c>
      <c r="E44" s="263">
        <f t="shared" si="1"/>
        <v>9.5947607821118943</v>
      </c>
      <c r="F44" s="263">
        <f t="shared" si="1"/>
        <v>10.501203921774323</v>
      </c>
      <c r="G44" s="263">
        <f t="shared" si="1"/>
        <v>10.176933542925031</v>
      </c>
      <c r="H44" s="263">
        <f t="shared" si="1"/>
        <v>9.6158273005243906</v>
      </c>
      <c r="I44" s="263">
        <f t="shared" si="1"/>
        <v>9.730869680045183</v>
      </c>
      <c r="J44" s="263">
        <f t="shared" si="1"/>
        <v>9.5786591818770646</v>
      </c>
      <c r="K44" s="263">
        <f t="shared" si="1"/>
        <v>2.8102194477712996</v>
      </c>
      <c r="L44" s="263">
        <f t="shared" si="1"/>
        <v>4.2936750027285111</v>
      </c>
      <c r="M44" s="263">
        <f t="shared" si="1"/>
        <v>10.150004332971765</v>
      </c>
      <c r="N44" s="263">
        <f t="shared" si="1"/>
        <v>7.0870492592392393</v>
      </c>
      <c r="O44" s="263">
        <f t="shared" si="1"/>
        <v>7.1340306608197457</v>
      </c>
      <c r="P44" s="263">
        <f t="shared" si="1"/>
        <v>9.0033382688088714</v>
      </c>
      <c r="Q44" s="263">
        <f t="shared" si="1"/>
        <v>11.414878077115814</v>
      </c>
      <c r="R44" s="263">
        <f t="shared" si="1"/>
        <v>11.250403668139073</v>
      </c>
      <c r="S44" s="263">
        <f t="shared" si="1"/>
        <v>11.0192128899217</v>
      </c>
      <c r="T44" s="263">
        <f t="shared" si="1"/>
        <v>8.7178147644618882</v>
      </c>
      <c r="U44" s="263">
        <f t="shared" si="1"/>
        <v>8.4121706825732314</v>
      </c>
      <c r="V44" s="263">
        <f t="shared" si="1"/>
        <v>7.9991276155910871</v>
      </c>
      <c r="W44" s="263">
        <f t="shared" si="1"/>
        <v>6.7583386341418796</v>
      </c>
      <c r="DA44" s="70"/>
    </row>
    <row r="45" spans="1:105" ht="12" customHeight="1" x14ac:dyDescent="0.25">
      <c r="A45" s="60" t="s">
        <v>1024</v>
      </c>
      <c r="B45" s="264">
        <v>8.8441818817014379</v>
      </c>
      <c r="C45" s="264">
        <v>7.7743883450040574</v>
      </c>
      <c r="D45" s="264">
        <v>6.3140131940329658</v>
      </c>
      <c r="E45" s="264">
        <v>5.8942870646257468</v>
      </c>
      <c r="F45" s="264">
        <v>6.5678917655783744</v>
      </c>
      <c r="G45" s="264">
        <v>6.4817680650928287</v>
      </c>
      <c r="H45" s="264">
        <v>6.0523573441861007</v>
      </c>
      <c r="I45" s="264">
        <v>6.0202677041199717</v>
      </c>
      <c r="J45" s="264">
        <v>5.8801253134287119</v>
      </c>
      <c r="K45" s="264">
        <v>1.5124879108618909</v>
      </c>
      <c r="L45" s="264">
        <v>2.6263179108480839</v>
      </c>
      <c r="M45" s="264">
        <v>6.4571352516143303</v>
      </c>
      <c r="N45" s="264">
        <v>4.3262043833641881</v>
      </c>
      <c r="O45" s="264">
        <v>4.3057286850340093</v>
      </c>
      <c r="P45" s="264">
        <v>5.4679111109953773</v>
      </c>
      <c r="Q45" s="264">
        <v>7.380329913706885</v>
      </c>
      <c r="R45" s="264">
        <v>7.3118832884688683</v>
      </c>
      <c r="S45" s="264">
        <v>7.1902371074922957</v>
      </c>
      <c r="T45" s="264">
        <v>5.807507410382498</v>
      </c>
      <c r="U45" s="264">
        <v>5.2827538618492476</v>
      </c>
      <c r="V45" s="264">
        <v>5.0806709698179127</v>
      </c>
      <c r="W45" s="264">
        <v>4.335477556141476</v>
      </c>
      <c r="DA45" s="72" t="s">
        <v>1165</v>
      </c>
    </row>
    <row r="46" spans="1:105" ht="12" customHeight="1" x14ac:dyDescent="0.25">
      <c r="A46" s="60" t="s">
        <v>1026</v>
      </c>
      <c r="B46" s="264">
        <v>3.759846573092791</v>
      </c>
      <c r="C46" s="264">
        <v>3.5946410478323991</v>
      </c>
      <c r="D46" s="264">
        <v>3.0417129700241019</v>
      </c>
      <c r="E46" s="264">
        <v>3.5025169784968271</v>
      </c>
      <c r="F46" s="264">
        <v>3.718407088826075</v>
      </c>
      <c r="G46" s="264">
        <v>3.479123809004367</v>
      </c>
      <c r="H46" s="264">
        <v>3.2937433590969651</v>
      </c>
      <c r="I46" s="264">
        <v>3.421502503465685</v>
      </c>
      <c r="J46" s="264">
        <v>3.4176497369019039</v>
      </c>
      <c r="K46" s="264">
        <v>1.13036033938409</v>
      </c>
      <c r="L46" s="264">
        <v>1.607727735884205</v>
      </c>
      <c r="M46" s="264">
        <v>3.6011038886213682</v>
      </c>
      <c r="N46" s="264">
        <v>2.6082469263776789</v>
      </c>
      <c r="O46" s="264">
        <v>2.5817835682796209</v>
      </c>
      <c r="P46" s="264">
        <v>3.2761044805571262</v>
      </c>
      <c r="Q46" s="264">
        <v>3.7469720848462189</v>
      </c>
      <c r="R46" s="264">
        <v>3.627779005190769</v>
      </c>
      <c r="S46" s="264">
        <v>3.4968538422345681</v>
      </c>
      <c r="T46" s="264">
        <v>2.6324034838924959</v>
      </c>
      <c r="U46" s="264">
        <v>2.7022589777549939</v>
      </c>
      <c r="V46" s="264">
        <v>2.509009194790321</v>
      </c>
      <c r="W46" s="264">
        <v>2.1281285968765111</v>
      </c>
      <c r="DA46" s="72" t="s">
        <v>1166</v>
      </c>
    </row>
    <row r="47" spans="1:105" ht="12" customHeight="1" x14ac:dyDescent="0.25">
      <c r="A47" s="64" t="s">
        <v>30</v>
      </c>
      <c r="B47" s="231">
        <v>0.2736925825839161</v>
      </c>
      <c r="C47" s="231">
        <v>0.26490491128491872</v>
      </c>
      <c r="D47" s="231">
        <v>0.1656347427062255</v>
      </c>
      <c r="E47" s="231">
        <v>0.1110822856695983</v>
      </c>
      <c r="F47" s="231">
        <v>0.14791391237473331</v>
      </c>
      <c r="G47" s="231">
        <v>0.1187533470661022</v>
      </c>
      <c r="H47" s="231">
        <v>0.1227895270840071</v>
      </c>
      <c r="I47" s="231">
        <v>0.1008177577801678</v>
      </c>
      <c r="J47" s="231">
        <v>0.12830491382575751</v>
      </c>
      <c r="K47" s="231">
        <v>3.4689786303281893E-2</v>
      </c>
      <c r="L47" s="231">
        <v>7.9239045032318364E-2</v>
      </c>
      <c r="M47" s="231">
        <v>0.1854417303418158</v>
      </c>
      <c r="N47" s="231">
        <v>0.14346728620641311</v>
      </c>
      <c r="O47" s="231">
        <v>0.1495201426481419</v>
      </c>
      <c r="P47" s="231">
        <v>0.20507514475908509</v>
      </c>
      <c r="Q47" s="231">
        <v>0.2840761355369969</v>
      </c>
      <c r="R47" s="231">
        <v>0.29607544721303919</v>
      </c>
      <c r="S47" s="231">
        <v>0.36697827097158259</v>
      </c>
      <c r="T47" s="231">
        <v>0.41293815384880961</v>
      </c>
      <c r="U47" s="231">
        <v>0.33672359494564791</v>
      </c>
      <c r="V47" s="231">
        <v>0.35053865956038638</v>
      </c>
      <c r="W47" s="231">
        <v>0.33936757199283302</v>
      </c>
      <c r="DA47" s="73" t="s">
        <v>1167</v>
      </c>
    </row>
    <row r="48" spans="1:105" ht="12" customHeight="1" x14ac:dyDescent="0.25">
      <c r="A48" s="64" t="s">
        <v>32</v>
      </c>
      <c r="B48" s="231">
        <v>0.48460025903140808</v>
      </c>
      <c r="C48" s="231">
        <v>0.45900620954346699</v>
      </c>
      <c r="D48" s="231">
        <v>0.35665127384716611</v>
      </c>
      <c r="E48" s="231">
        <v>0.54848880628440222</v>
      </c>
      <c r="F48" s="231">
        <v>0.59357994960042648</v>
      </c>
      <c r="G48" s="231">
        <v>0.56100485360567609</v>
      </c>
      <c r="H48" s="231">
        <v>0.57815180752992612</v>
      </c>
      <c r="I48" s="231">
        <v>0.77628792170526129</v>
      </c>
      <c r="J48" s="231">
        <v>0.72428273439493362</v>
      </c>
      <c r="K48" s="231">
        <v>0.1072841411415523</v>
      </c>
      <c r="L48" s="231">
        <v>1.170642549622598E-2</v>
      </c>
      <c r="M48" s="231">
        <v>2.1669220464338178E-2</v>
      </c>
      <c r="N48" s="231">
        <v>0</v>
      </c>
      <c r="O48" s="231">
        <v>5.5042865975065969E-2</v>
      </c>
      <c r="P48" s="231">
        <v>6.6209694593584834E-2</v>
      </c>
      <c r="Q48" s="231">
        <v>9.0575584703180403E-2</v>
      </c>
      <c r="R48" s="231">
        <v>0.24578448713030321</v>
      </c>
      <c r="S48" s="231">
        <v>0.29096532681266879</v>
      </c>
      <c r="T48" s="231">
        <v>0.1730618894831974</v>
      </c>
      <c r="U48" s="231">
        <v>0.24824074613445751</v>
      </c>
      <c r="V48" s="231">
        <v>0.34710313759629702</v>
      </c>
      <c r="W48" s="231">
        <v>0.27761687067052732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1.2661698124868559E-3</v>
      </c>
      <c r="T49" s="231">
        <v>1.210671640500914E-3</v>
      </c>
      <c r="U49" s="231">
        <v>1.3062662662650471E-3</v>
      </c>
      <c r="V49" s="231">
        <v>6.1662774705203711E-4</v>
      </c>
      <c r="W49" s="231">
        <v>5.9135679566292803E-4</v>
      </c>
      <c r="DA49" s="73" t="s">
        <v>1169</v>
      </c>
    </row>
    <row r="50" spans="1:105" ht="12" customHeight="1" x14ac:dyDescent="0.25">
      <c r="A50" s="64" t="s">
        <v>160</v>
      </c>
      <c r="B50" s="231">
        <v>9.2924480583026301E-3</v>
      </c>
      <c r="C50" s="231">
        <v>7.8383803395123183E-3</v>
      </c>
      <c r="D50" s="231">
        <v>3.9776832228278908E-3</v>
      </c>
      <c r="E50" s="231">
        <v>2.7348833427338851E-3</v>
      </c>
      <c r="F50" s="231">
        <v>7.9768337145877718E-3</v>
      </c>
      <c r="G50" s="231">
        <v>4.9398841898262557E-3</v>
      </c>
      <c r="H50" s="231">
        <v>1.6094045485192611E-3</v>
      </c>
      <c r="I50" s="231">
        <v>3.0101922576559218E-3</v>
      </c>
      <c r="J50" s="231">
        <v>8.1904883416449199E-3</v>
      </c>
      <c r="K50" s="231">
        <v>6.9344364212530873E-4</v>
      </c>
      <c r="L50" s="231">
        <v>1.056698855546073E-3</v>
      </c>
      <c r="M50" s="231">
        <v>2.1019852112175992E-3</v>
      </c>
      <c r="N50" s="231">
        <v>3.2274763845804581E-3</v>
      </c>
      <c r="O50" s="231">
        <v>1.772626569490614E-3</v>
      </c>
      <c r="P50" s="231">
        <v>2.1016072991813942E-3</v>
      </c>
      <c r="Q50" s="231">
        <v>5.7193818030052976E-3</v>
      </c>
      <c r="R50" s="231">
        <v>3.0450012760064112E-3</v>
      </c>
      <c r="S50" s="231">
        <v>5.5261472430122313E-3</v>
      </c>
      <c r="T50" s="231">
        <v>5.6758343756500174E-3</v>
      </c>
      <c r="U50" s="231">
        <v>4.7051031859839491E-3</v>
      </c>
      <c r="V50" s="231">
        <v>4.1655720149860447E-3</v>
      </c>
      <c r="W50" s="231">
        <v>3.2264066635922582E-3</v>
      </c>
      <c r="DA50" s="73" t="s">
        <v>1170</v>
      </c>
    </row>
    <row r="51" spans="1:105" ht="12" customHeight="1" x14ac:dyDescent="0.25">
      <c r="A51" s="64" t="s">
        <v>70</v>
      </c>
      <c r="B51" s="231">
        <v>0.28503424884446349</v>
      </c>
      <c r="C51" s="231">
        <v>0.2420251361332843</v>
      </c>
      <c r="D51" s="231">
        <v>0.29251521600609698</v>
      </c>
      <c r="E51" s="231">
        <v>2.3293477656546709E-2</v>
      </c>
      <c r="F51" s="231">
        <v>1.9547404901455671E-2</v>
      </c>
      <c r="G51" s="231">
        <v>1.8431836115671441E-2</v>
      </c>
      <c r="H51" s="231">
        <v>1.364857993455835E-2</v>
      </c>
      <c r="I51" s="231">
        <v>7.0628286705701603E-3</v>
      </c>
      <c r="J51" s="231">
        <v>4.624785797394431E-3</v>
      </c>
      <c r="K51" s="231">
        <v>2.6460155261510501E-3</v>
      </c>
      <c r="L51" s="231">
        <v>4.0605484924997664E-3</v>
      </c>
      <c r="M51" s="231">
        <v>4.0305774699022729E-3</v>
      </c>
      <c r="N51" s="231">
        <v>3.081156024832324E-3</v>
      </c>
      <c r="O51" s="231">
        <v>5.0541512939213957E-3</v>
      </c>
      <c r="P51" s="231">
        <v>4.0089098574023901E-3</v>
      </c>
      <c r="Q51" s="231">
        <v>2.679365283334993E-3</v>
      </c>
      <c r="R51" s="231">
        <v>5.687910334108104E-3</v>
      </c>
      <c r="S51" s="231">
        <v>4.5218142650807706E-3</v>
      </c>
      <c r="T51" s="231">
        <v>2.9901523198621141E-3</v>
      </c>
      <c r="U51" s="231">
        <v>2.8930612834227759E-3</v>
      </c>
      <c r="V51" s="231">
        <v>3.5378592286378079E-3</v>
      </c>
      <c r="W51" s="231">
        <v>1.18561257771775E-2</v>
      </c>
      <c r="DA51" s="73" t="s">
        <v>1171</v>
      </c>
    </row>
    <row r="52" spans="1:105" ht="12" customHeight="1" x14ac:dyDescent="0.25">
      <c r="A52" s="64" t="s">
        <v>34</v>
      </c>
      <c r="B52" s="231">
        <v>0.25055859507381179</v>
      </c>
      <c r="C52" s="231">
        <v>0.33020792895384532</v>
      </c>
      <c r="D52" s="231">
        <v>0.2117755213345604</v>
      </c>
      <c r="E52" s="231">
        <v>0.91590075316987118</v>
      </c>
      <c r="F52" s="231">
        <v>0.82231335258151972</v>
      </c>
      <c r="G52" s="231">
        <v>0.48626067349979452</v>
      </c>
      <c r="H52" s="231">
        <v>0.35564503807593978</v>
      </c>
      <c r="I52" s="231">
        <v>0.40345024618696618</v>
      </c>
      <c r="J52" s="231">
        <v>0.15346969629241899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0.76072180322283889</v>
      </c>
      <c r="T52" s="231">
        <v>1.2290787311928451</v>
      </c>
      <c r="U52" s="231">
        <v>1.324889236576789</v>
      </c>
      <c r="V52" s="231">
        <v>0.98791849574648949</v>
      </c>
      <c r="W52" s="231">
        <v>0.88290830072288995</v>
      </c>
      <c r="DA52" s="73" t="s">
        <v>1172</v>
      </c>
    </row>
    <row r="53" spans="1:105" ht="12" customHeight="1" x14ac:dyDescent="0.25">
      <c r="A53" s="64" t="s">
        <v>162</v>
      </c>
      <c r="B53" s="231">
        <v>1.213912177764906</v>
      </c>
      <c r="C53" s="231">
        <v>0.85150348369211804</v>
      </c>
      <c r="D53" s="231">
        <v>0.6429387706901275</v>
      </c>
      <c r="E53" s="231">
        <v>0.42400031992221737</v>
      </c>
      <c r="F53" s="231">
        <v>0.52271299449875619</v>
      </c>
      <c r="G53" s="231">
        <v>0.62867174729545172</v>
      </c>
      <c r="H53" s="231">
        <v>0.60041765601704145</v>
      </c>
      <c r="I53" s="231">
        <v>0.55869511461992782</v>
      </c>
      <c r="J53" s="231">
        <v>0.53060459087725487</v>
      </c>
      <c r="K53" s="231">
        <v>0.1044141508677284</v>
      </c>
      <c r="L53" s="231">
        <v>0.2011024980527388</v>
      </c>
      <c r="M53" s="231">
        <v>0.57039924573802625</v>
      </c>
      <c r="N53" s="231">
        <v>0.35679542900097538</v>
      </c>
      <c r="O53" s="231">
        <v>0.38291457679451441</v>
      </c>
      <c r="P53" s="231">
        <v>0.46270476506839969</v>
      </c>
      <c r="Q53" s="231">
        <v>0.87173759201579881</v>
      </c>
      <c r="R53" s="231">
        <v>0.94342716178101937</v>
      </c>
      <c r="S53" s="231">
        <v>0.80843183966147014</v>
      </c>
      <c r="T53" s="231">
        <v>0.63292648236000615</v>
      </c>
      <c r="U53" s="231">
        <v>0.48915580404012948</v>
      </c>
      <c r="V53" s="231">
        <v>0.5219365783164932</v>
      </c>
      <c r="W53" s="231">
        <v>0.39272775539592819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7.2890373879944603E-3</v>
      </c>
      <c r="C55" s="231">
        <v>8.8759235490409594E-2</v>
      </c>
      <c r="D55" s="231">
        <v>8.8608194092492515E-2</v>
      </c>
      <c r="E55" s="231">
        <v>0.13578830251691651</v>
      </c>
      <c r="F55" s="231">
        <v>0.16059722290681691</v>
      </c>
      <c r="G55" s="231">
        <v>0.16885948868408229</v>
      </c>
      <c r="H55" s="231">
        <v>0.17268999306999561</v>
      </c>
      <c r="I55" s="231">
        <v>0.1127012061988908</v>
      </c>
      <c r="J55" s="231">
        <v>1.054388174947161E-4</v>
      </c>
      <c r="K55" s="231">
        <v>5.3795636613932078E-5</v>
      </c>
      <c r="L55" s="231">
        <v>1.4087813554077101E-4</v>
      </c>
      <c r="M55" s="231">
        <v>1.3038648640535249E-4</v>
      </c>
      <c r="N55" s="231">
        <v>2.0679932499793299E-4</v>
      </c>
      <c r="O55" s="231">
        <v>3.8405451475921359E-3</v>
      </c>
      <c r="P55" s="231">
        <v>3.7486444879989381E-2</v>
      </c>
      <c r="Q55" s="231">
        <v>6.8164969768840497E-2</v>
      </c>
      <c r="R55" s="231">
        <v>5.0532068596640823E-3</v>
      </c>
      <c r="S55" s="231">
        <v>8.2321957231132711E-2</v>
      </c>
      <c r="T55" s="231">
        <v>3.4784007500983323E-2</v>
      </c>
      <c r="U55" s="231">
        <v>7.1272301787018072E-2</v>
      </c>
      <c r="V55" s="231">
        <v>6.0426429623019563E-2</v>
      </c>
      <c r="W55" s="231">
        <v>3.6101968521251443E-2</v>
      </c>
      <c r="DA55" s="73" t="s">
        <v>1175</v>
      </c>
    </row>
    <row r="56" spans="1:105" ht="12" customHeight="1" x14ac:dyDescent="0.25">
      <c r="A56" s="64" t="s">
        <v>79</v>
      </c>
      <c r="B56" s="231">
        <v>1.2354672243479881</v>
      </c>
      <c r="C56" s="231">
        <v>1.3503957623948439</v>
      </c>
      <c r="D56" s="231">
        <v>1.2796115681246061</v>
      </c>
      <c r="E56" s="231">
        <v>1.3412281499345411</v>
      </c>
      <c r="F56" s="231">
        <v>1.443765418247779</v>
      </c>
      <c r="G56" s="231">
        <v>1.4922019785477629</v>
      </c>
      <c r="H56" s="231">
        <v>1.4487913528369769</v>
      </c>
      <c r="I56" s="231">
        <v>1.459477236046244</v>
      </c>
      <c r="J56" s="231">
        <v>1.868067088555005</v>
      </c>
      <c r="K56" s="231">
        <v>0.88057900626663765</v>
      </c>
      <c r="L56" s="231">
        <v>1.310421641819336</v>
      </c>
      <c r="M56" s="231">
        <v>2.8173307429096619</v>
      </c>
      <c r="N56" s="231">
        <v>2.10146877943588</v>
      </c>
      <c r="O56" s="231">
        <v>1.983638659850895</v>
      </c>
      <c r="P56" s="231">
        <v>2.4985179140994829</v>
      </c>
      <c r="Q56" s="231">
        <v>2.4240190557350618</v>
      </c>
      <c r="R56" s="231">
        <v>2.1287057905966291</v>
      </c>
      <c r="S56" s="231">
        <v>1.1761205130142951</v>
      </c>
      <c r="T56" s="231">
        <v>0.13973756117064201</v>
      </c>
      <c r="U56" s="231">
        <v>0.22307286353528069</v>
      </c>
      <c r="V56" s="231">
        <v>0.23276583495695941</v>
      </c>
      <c r="W56" s="231">
        <v>0.18373224033664839</v>
      </c>
      <c r="DA56" s="73" t="s">
        <v>1176</v>
      </c>
    </row>
    <row r="57" spans="1:105" ht="12" customHeight="1" x14ac:dyDescent="0.25">
      <c r="A57" s="60" t="s">
        <v>1038</v>
      </c>
      <c r="B57" s="264">
        <v>0.16497375183545479</v>
      </c>
      <c r="C57" s="264">
        <v>0.1912524203958075</v>
      </c>
      <c r="D57" s="264">
        <v>0.20007054031594809</v>
      </c>
      <c r="E57" s="264">
        <v>0.19795673898932059</v>
      </c>
      <c r="F57" s="264">
        <v>0.2149050673698733</v>
      </c>
      <c r="G57" s="264">
        <v>0.21604166882783479</v>
      </c>
      <c r="H57" s="264">
        <v>0.26972659724132492</v>
      </c>
      <c r="I57" s="264">
        <v>0.28909947245952511</v>
      </c>
      <c r="J57" s="264">
        <v>0.28088413154644848</v>
      </c>
      <c r="K57" s="264">
        <v>0.16737119752531851</v>
      </c>
      <c r="L57" s="264">
        <v>5.9629355996221933E-2</v>
      </c>
      <c r="M57" s="264">
        <v>9.1765192736065607E-2</v>
      </c>
      <c r="N57" s="264">
        <v>0.15259794949737279</v>
      </c>
      <c r="O57" s="264">
        <v>0.24651840750611501</v>
      </c>
      <c r="P57" s="264">
        <v>0.25932267725636787</v>
      </c>
      <c r="Q57" s="264">
        <v>0.287576078562709</v>
      </c>
      <c r="R57" s="264">
        <v>0.31074137447943639</v>
      </c>
      <c r="S57" s="264">
        <v>0.33212194019483582</v>
      </c>
      <c r="T57" s="264">
        <v>0.27790387018689272</v>
      </c>
      <c r="U57" s="264">
        <v>0.42715784296898968</v>
      </c>
      <c r="V57" s="264">
        <v>0.4094474509828534</v>
      </c>
      <c r="W57" s="264">
        <v>0.29473248112389211</v>
      </c>
      <c r="DA57" s="72" t="s">
        <v>1177</v>
      </c>
    </row>
    <row r="58" spans="1:105" ht="12" customHeight="1" x14ac:dyDescent="0.25">
      <c r="A58" s="132" t="s">
        <v>1040</v>
      </c>
      <c r="B58" s="318">
        <v>17.94071869650822</v>
      </c>
      <c r="C58" s="318">
        <v>16.852529089858582</v>
      </c>
      <c r="D58" s="318">
        <v>15.152278461132941</v>
      </c>
      <c r="E58" s="318">
        <v>15.16746740845644</v>
      </c>
      <c r="F58" s="318">
        <v>16.32674152980205</v>
      </c>
      <c r="G58" s="318">
        <v>15.421225079933849</v>
      </c>
      <c r="H58" s="318">
        <v>14.705118143341821</v>
      </c>
      <c r="I58" s="318">
        <v>15.076503847095831</v>
      </c>
      <c r="J58" s="318">
        <v>14.727427623879411</v>
      </c>
      <c r="K58" s="318">
        <v>12.71207633873404</v>
      </c>
      <c r="L58" s="318">
        <v>14.0871533902772</v>
      </c>
      <c r="M58" s="318">
        <v>14.68375254936311</v>
      </c>
      <c r="N58" s="318">
        <v>14.245028338240109</v>
      </c>
      <c r="O58" s="318">
        <v>10.936777474134241</v>
      </c>
      <c r="P58" s="318">
        <v>13.77989813024411</v>
      </c>
      <c r="Q58" s="318">
        <v>16.63730904995564</v>
      </c>
      <c r="R58" s="318">
        <v>16.461934539674079</v>
      </c>
      <c r="S58" s="318">
        <v>16.670964466937271</v>
      </c>
      <c r="T58" s="318">
        <v>13.44581958196517</v>
      </c>
      <c r="U58" s="318">
        <v>13.58353070629809</v>
      </c>
      <c r="V58" s="318">
        <v>12.724559615486299</v>
      </c>
      <c r="W58" s="318">
        <v>10.76844462977347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332.00598595353659</v>
      </c>
      <c r="C61" s="225">
        <v>358.15473909074689</v>
      </c>
      <c r="D61" s="225">
        <v>281.7192972516379</v>
      </c>
      <c r="E61" s="225">
        <v>308.40338103398898</v>
      </c>
      <c r="F61" s="225">
        <v>292.15604067424141</v>
      </c>
      <c r="G61" s="225">
        <v>309.08062944564227</v>
      </c>
      <c r="H61" s="225">
        <v>297.17302791869372</v>
      </c>
      <c r="I61" s="225">
        <v>318.8784803560302</v>
      </c>
      <c r="J61" s="225">
        <v>275.89612804472159</v>
      </c>
      <c r="K61" s="225">
        <v>259.94309135503562</v>
      </c>
      <c r="L61" s="225">
        <v>245.34788322136089</v>
      </c>
      <c r="M61" s="225">
        <v>183.76622900378729</v>
      </c>
      <c r="N61" s="225">
        <v>217.88295836143189</v>
      </c>
      <c r="O61" s="225">
        <v>195.13558825268649</v>
      </c>
      <c r="P61" s="225">
        <v>164.06742202223401</v>
      </c>
      <c r="Q61" s="225">
        <v>151.38985075249229</v>
      </c>
      <c r="R61" s="225">
        <v>136.19714119601619</v>
      </c>
      <c r="S61" s="225">
        <v>164.47555469046401</v>
      </c>
      <c r="T61" s="225">
        <v>171.87043553854471</v>
      </c>
      <c r="U61" s="225">
        <v>141.82506489437861</v>
      </c>
      <c r="V61" s="225">
        <v>137.63859216630331</v>
      </c>
      <c r="W61" s="225">
        <v>224.06328275146569</v>
      </c>
      <c r="DA61" s="89" t="s">
        <v>1179</v>
      </c>
    </row>
    <row r="62" spans="1:105" ht="12" customHeight="1" x14ac:dyDescent="0.25">
      <c r="A62" s="55" t="s">
        <v>92</v>
      </c>
      <c r="B62" s="261">
        <v>0.74947863151660887</v>
      </c>
      <c r="C62" s="261">
        <v>0.81177995189432617</v>
      </c>
      <c r="D62" s="261">
        <v>0.66432347254375346</v>
      </c>
      <c r="E62" s="261">
        <v>0.64264189767150082</v>
      </c>
      <c r="F62" s="261">
        <v>0.62765249859320649</v>
      </c>
      <c r="G62" s="261">
        <v>0.71583051190555613</v>
      </c>
      <c r="H62" s="261">
        <v>0.75620269623579739</v>
      </c>
      <c r="I62" s="261">
        <v>0.80653157820766797</v>
      </c>
      <c r="J62" s="261">
        <v>0.67697089222439089</v>
      </c>
      <c r="K62" s="261">
        <v>0.67828510197370961</v>
      </c>
      <c r="L62" s="261">
        <v>0.4142105059891773</v>
      </c>
      <c r="M62" s="261">
        <v>0.29398553236833708</v>
      </c>
      <c r="N62" s="261">
        <v>0.44799218398218887</v>
      </c>
      <c r="O62" s="261">
        <v>0.49002967664887181</v>
      </c>
      <c r="P62" s="261">
        <v>0.38015484957769469</v>
      </c>
      <c r="Q62" s="261">
        <v>0.37955765745237319</v>
      </c>
      <c r="R62" s="261">
        <v>0.36328010209668221</v>
      </c>
      <c r="S62" s="261">
        <v>0.44999804639458579</v>
      </c>
      <c r="T62" s="261">
        <v>0.49179104008208002</v>
      </c>
      <c r="U62" s="261">
        <v>0.44347186961632662</v>
      </c>
      <c r="V62" s="261">
        <v>0.44476503662644779</v>
      </c>
      <c r="W62" s="261">
        <v>0.67327743460924494</v>
      </c>
      <c r="DA62" s="67" t="s">
        <v>1180</v>
      </c>
    </row>
    <row r="63" spans="1:105" ht="12" customHeight="1" x14ac:dyDescent="0.25">
      <c r="A63" s="202" t="s">
        <v>93</v>
      </c>
      <c r="B63" s="226">
        <v>1.582148904039862</v>
      </c>
      <c r="C63" s="226">
        <v>1.7136669508671349</v>
      </c>
      <c r="D63" s="226">
        <v>1.4023864187911319</v>
      </c>
      <c r="E63" s="226">
        <v>1.3566166283268219</v>
      </c>
      <c r="F63" s="226">
        <v>1.3249740166142641</v>
      </c>
      <c r="G63" s="226">
        <v>1.5111177454090921</v>
      </c>
      <c r="H63" s="226">
        <v>1.59634340029205</v>
      </c>
      <c r="I63" s="226">
        <v>1.7025876374255571</v>
      </c>
      <c r="J63" s="226">
        <v>1.4290851135173059</v>
      </c>
      <c r="K63" s="226">
        <v>1.453427289306358</v>
      </c>
      <c r="L63" s="226">
        <v>0.87439810894468584</v>
      </c>
      <c r="M63" s="226">
        <v>0.62060326776619046</v>
      </c>
      <c r="N63" s="226">
        <v>0.94571120923297136</v>
      </c>
      <c r="O63" s="226">
        <v>1.0344523289318619</v>
      </c>
      <c r="P63" s="226">
        <v>0.80250664039306907</v>
      </c>
      <c r="Q63" s="226">
        <v>0.8012459682046349</v>
      </c>
      <c r="R63" s="226">
        <v>0.76688405942767457</v>
      </c>
      <c r="S63" s="226">
        <v>0.94994558348191649</v>
      </c>
      <c r="T63" s="226">
        <v>1.0381705659946421</v>
      </c>
      <c r="U63" s="226">
        <v>0.93616882854442163</v>
      </c>
      <c r="V63" s="226">
        <v>0.93889870326234859</v>
      </c>
      <c r="W63" s="226">
        <v>1.421288226892139</v>
      </c>
      <c r="DA63" s="174" t="s">
        <v>1181</v>
      </c>
    </row>
    <row r="64" spans="1:105" ht="12" customHeight="1" x14ac:dyDescent="0.25">
      <c r="A64" s="202" t="s">
        <v>94</v>
      </c>
      <c r="B64" s="226">
        <v>9.4187161075981596</v>
      </c>
      <c r="C64" s="226">
        <v>10.201658309137409</v>
      </c>
      <c r="D64" s="226">
        <v>8.3485691631286194</v>
      </c>
      <c r="E64" s="226">
        <v>8.0760962867850381</v>
      </c>
      <c r="F64" s="226">
        <v>7.8877241456657341</v>
      </c>
      <c r="G64" s="226">
        <v>8.9958593738048283</v>
      </c>
      <c r="H64" s="226">
        <v>9.5032175917178634</v>
      </c>
      <c r="I64" s="226">
        <v>10.135701869950889</v>
      </c>
      <c r="J64" s="226">
        <v>8.5075095924568362</v>
      </c>
      <c r="K64" s="226">
        <v>8.5064469895968582</v>
      </c>
      <c r="L64" s="226">
        <v>5.2053934570517439</v>
      </c>
      <c r="M64" s="226">
        <v>3.6945233028396429</v>
      </c>
      <c r="N64" s="226">
        <v>5.6299286222646847</v>
      </c>
      <c r="O64" s="226">
        <v>6.1582148103598948</v>
      </c>
      <c r="P64" s="226">
        <v>4.7774151984206963</v>
      </c>
      <c r="Q64" s="226">
        <v>4.7699102705233978</v>
      </c>
      <c r="R64" s="226">
        <v>4.5653498382790128</v>
      </c>
      <c r="S64" s="226">
        <v>5.6551363437644122</v>
      </c>
      <c r="T64" s="226">
        <v>6.1803499072686927</v>
      </c>
      <c r="U64" s="226">
        <v>5.5731217221893594</v>
      </c>
      <c r="V64" s="226">
        <v>5.5893729833139059</v>
      </c>
      <c r="W64" s="226">
        <v>8.4610938211864628</v>
      </c>
      <c r="DA64" s="174" t="s">
        <v>1182</v>
      </c>
    </row>
    <row r="65" spans="1:105" ht="12" customHeight="1" x14ac:dyDescent="0.25">
      <c r="A65" s="202" t="s">
        <v>95</v>
      </c>
      <c r="B65" s="226">
        <v>11.14675627214482</v>
      </c>
      <c r="C65" s="226">
        <v>12.07334390851006</v>
      </c>
      <c r="D65" s="226">
        <v>9.8802707948132067</v>
      </c>
      <c r="E65" s="226">
        <v>9.5578076577278797</v>
      </c>
      <c r="F65" s="226">
        <v>9.3348751134690033</v>
      </c>
      <c r="G65" s="226">
        <v>10.64631853776751</v>
      </c>
      <c r="H65" s="226">
        <v>11.246761138769591</v>
      </c>
      <c r="I65" s="226">
        <v>11.995286523215521</v>
      </c>
      <c r="J65" s="226">
        <v>10.068371827615589</v>
      </c>
      <c r="K65" s="226">
        <v>10.239870414102249</v>
      </c>
      <c r="L65" s="226">
        <v>6.1604205396492713</v>
      </c>
      <c r="M65" s="226">
        <v>4.3723529118041009</v>
      </c>
      <c r="N65" s="226">
        <v>6.6628446451774019</v>
      </c>
      <c r="O65" s="226">
        <v>7.2880548450991656</v>
      </c>
      <c r="P65" s="226">
        <v>5.6539216406232367</v>
      </c>
      <c r="Q65" s="226">
        <v>5.6450397929111373</v>
      </c>
      <c r="R65" s="226">
        <v>5.4029489118288074</v>
      </c>
      <c r="S65" s="226">
        <v>6.6926771960817533</v>
      </c>
      <c r="T65" s="226">
        <v>7.3142510407891086</v>
      </c>
      <c r="U65" s="226">
        <v>6.5956154535888674</v>
      </c>
      <c r="V65" s="226">
        <v>6.6148483134394924</v>
      </c>
      <c r="W65" s="226">
        <v>10.013440212348289</v>
      </c>
      <c r="DA65" s="174" t="s">
        <v>1183</v>
      </c>
    </row>
    <row r="66" spans="1:105" ht="12" customHeight="1" x14ac:dyDescent="0.25">
      <c r="A66" s="56" t="s">
        <v>96</v>
      </c>
      <c r="B66" s="262">
        <v>12.936977513463161</v>
      </c>
      <c r="C66" s="262">
        <v>13.122150834073491</v>
      </c>
      <c r="D66" s="262">
        <v>9.9841313046066613</v>
      </c>
      <c r="E66" s="262">
        <v>9.4371852700213879</v>
      </c>
      <c r="F66" s="262">
        <v>9.2622155463093616</v>
      </c>
      <c r="G66" s="262">
        <v>10.14694646737607</v>
      </c>
      <c r="H66" s="262">
        <v>9.6214514488420733</v>
      </c>
      <c r="I66" s="262">
        <v>10.01164364352876</v>
      </c>
      <c r="J66" s="262">
        <v>8.5288810165382039</v>
      </c>
      <c r="K66" s="262">
        <v>6.8085378280119828</v>
      </c>
      <c r="L66" s="262">
        <v>7.3538689659639376</v>
      </c>
      <c r="M66" s="262">
        <v>5.9378293346170343</v>
      </c>
      <c r="N66" s="262">
        <v>6.56977822368804</v>
      </c>
      <c r="O66" s="262">
        <v>5.8820074980458461</v>
      </c>
      <c r="P66" s="262">
        <v>4.9562759267605747</v>
      </c>
      <c r="Q66" s="262">
        <v>5.1103514589488714</v>
      </c>
      <c r="R66" s="262">
        <v>4.69589360390599</v>
      </c>
      <c r="S66" s="262">
        <v>5.7625779192416262</v>
      </c>
      <c r="T66" s="262">
        <v>6.3273122912841524</v>
      </c>
      <c r="U66" s="262">
        <v>4.7971907840023258</v>
      </c>
      <c r="V66" s="262">
        <v>4.7612071092938573</v>
      </c>
      <c r="W66" s="262">
        <v>7.7956719767524216</v>
      </c>
      <c r="DA66" s="68" t="s">
        <v>1184</v>
      </c>
    </row>
    <row r="67" spans="1:105" ht="12" customHeight="1" x14ac:dyDescent="0.25">
      <c r="A67" s="37" t="s">
        <v>160</v>
      </c>
      <c r="B67" s="228">
        <v>9.2585093177818073E-2</v>
      </c>
      <c r="C67" s="228">
        <v>0.11225071568254601</v>
      </c>
      <c r="D67" s="228">
        <v>5.7248801944423978E-2</v>
      </c>
      <c r="E67" s="228">
        <v>5.6321294452851049E-2</v>
      </c>
      <c r="F67" s="228">
        <v>0.12980727967467981</v>
      </c>
      <c r="G67" s="228">
        <v>7.3689378779291242E-2</v>
      </c>
      <c r="H67" s="228">
        <v>2.374519605023117E-2</v>
      </c>
      <c r="I67" s="228">
        <v>4.9411381115658091E-2</v>
      </c>
      <c r="J67" s="228">
        <v>0.1195188682527778</v>
      </c>
      <c r="K67" s="228">
        <v>3.949764583824722E-2</v>
      </c>
      <c r="L67" s="228">
        <v>3.6093388087246457E-2</v>
      </c>
      <c r="M67" s="228">
        <v>2.0604418394771659E-2</v>
      </c>
      <c r="N67" s="228">
        <v>5.4783548331573451E-2</v>
      </c>
      <c r="O67" s="228">
        <v>2.4786311686234651E-2</v>
      </c>
      <c r="P67" s="228">
        <v>2.0646103672713061E-2</v>
      </c>
      <c r="Q67" s="228">
        <v>3.0891603565783261E-2</v>
      </c>
      <c r="R67" s="228">
        <v>1.396969193223946E-2</v>
      </c>
      <c r="S67" s="228">
        <v>3.6084872401860653E-2</v>
      </c>
      <c r="T67" s="228">
        <v>5.1812143018919267E-2</v>
      </c>
      <c r="U67" s="228">
        <v>4.1085270130645911E-2</v>
      </c>
      <c r="V67" s="228">
        <v>3.3889993900463468E-2</v>
      </c>
      <c r="W67" s="228">
        <v>5.764345150832232E-2</v>
      </c>
      <c r="DA67" s="69" t="s">
        <v>1185</v>
      </c>
    </row>
    <row r="68" spans="1:105" ht="12" customHeight="1" x14ac:dyDescent="0.25">
      <c r="A68" s="37" t="s">
        <v>162</v>
      </c>
      <c r="B68" s="228">
        <v>12.65755743034231</v>
      </c>
      <c r="C68" s="228">
        <v>12.76147657191564</v>
      </c>
      <c r="D68" s="228">
        <v>9.6840614611763485</v>
      </c>
      <c r="E68" s="228">
        <v>9.1380118847507514</v>
      </c>
      <c r="F68" s="228">
        <v>8.9019165574474304</v>
      </c>
      <c r="G68" s="228">
        <v>9.8144006683505332</v>
      </c>
      <c r="H68" s="228">
        <v>9.270767776083062</v>
      </c>
      <c r="I68" s="228">
        <v>9.5975270575791587</v>
      </c>
      <c r="J68" s="228">
        <v>8.1030662825403379</v>
      </c>
      <c r="K68" s="228">
        <v>6.2240219306379192</v>
      </c>
      <c r="L68" s="228">
        <v>7.1886210797838901</v>
      </c>
      <c r="M68" s="228">
        <v>5.8514211762702066</v>
      </c>
      <c r="N68" s="228">
        <v>6.3380852936151149</v>
      </c>
      <c r="O68" s="228">
        <v>5.6033566257694289</v>
      </c>
      <c r="P68" s="228">
        <v>4.7570993353319739</v>
      </c>
      <c r="Q68" s="228">
        <v>4.9275251624355558</v>
      </c>
      <c r="R68" s="228">
        <v>4.5295956838343203</v>
      </c>
      <c r="S68" s="228">
        <v>5.524561896871985</v>
      </c>
      <c r="T68" s="228">
        <v>6.0465384885913176</v>
      </c>
      <c r="U68" s="228">
        <v>4.4700864063364616</v>
      </c>
      <c r="V68" s="228">
        <v>4.4439205958969854</v>
      </c>
      <c r="W68" s="228">
        <v>7.3430110058416549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0.18683498994302619</v>
      </c>
      <c r="C71" s="228">
        <v>0.24842354647529849</v>
      </c>
      <c r="D71" s="228">
        <v>0.2428210414858897</v>
      </c>
      <c r="E71" s="228">
        <v>0.24285209081778589</v>
      </c>
      <c r="F71" s="228">
        <v>0.23049170918725159</v>
      </c>
      <c r="G71" s="228">
        <v>0.25885642024624772</v>
      </c>
      <c r="H71" s="228">
        <v>0.32693847670877879</v>
      </c>
      <c r="I71" s="228">
        <v>0.36470520483394669</v>
      </c>
      <c r="J71" s="228">
        <v>0.3062958657450876</v>
      </c>
      <c r="K71" s="228">
        <v>0.54501825153581596</v>
      </c>
      <c r="L71" s="228">
        <v>0.12915449809280249</v>
      </c>
      <c r="M71" s="228">
        <v>6.5803739952055768E-2</v>
      </c>
      <c r="N71" s="228">
        <v>0.17690938174135201</v>
      </c>
      <c r="O71" s="228">
        <v>0.25386456059018281</v>
      </c>
      <c r="P71" s="228">
        <v>0.17853048775588709</v>
      </c>
      <c r="Q71" s="228">
        <v>0.1519346929475322</v>
      </c>
      <c r="R71" s="228">
        <v>0.1523282281394302</v>
      </c>
      <c r="S71" s="228">
        <v>0.20193114996778039</v>
      </c>
      <c r="T71" s="228">
        <v>0.2289616596739158</v>
      </c>
      <c r="U71" s="228">
        <v>0.28601910753521781</v>
      </c>
      <c r="V71" s="228">
        <v>0.28339651949640893</v>
      </c>
      <c r="W71" s="228">
        <v>0.39501751940244512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215.44631792399809</v>
      </c>
      <c r="C72" s="263">
        <f t="shared" si="2"/>
        <v>236.69832892982248</v>
      </c>
      <c r="D72" s="263">
        <f t="shared" si="2"/>
        <v>186.7631973098764</v>
      </c>
      <c r="E72" s="263">
        <f t="shared" si="2"/>
        <v>217.29394441211949</v>
      </c>
      <c r="F72" s="263">
        <f t="shared" si="2"/>
        <v>203.22993143257796</v>
      </c>
      <c r="G72" s="263">
        <f t="shared" si="2"/>
        <v>211.24217887161322</v>
      </c>
      <c r="H72" s="263">
        <f t="shared" si="2"/>
        <v>201.43307656088888</v>
      </c>
      <c r="I72" s="263">
        <f t="shared" si="2"/>
        <v>218.23335627862761</v>
      </c>
      <c r="J72" s="263">
        <f t="shared" si="2"/>
        <v>190.39024904086779</v>
      </c>
      <c r="K72" s="263">
        <f t="shared" si="2"/>
        <v>184.62360530080349</v>
      </c>
      <c r="L72" s="263">
        <f t="shared" si="2"/>
        <v>177.09245257726377</v>
      </c>
      <c r="M72" s="263">
        <f t="shared" si="2"/>
        <v>131.09713427602685</v>
      </c>
      <c r="N72" s="263">
        <f t="shared" si="2"/>
        <v>154.24624966282883</v>
      </c>
      <c r="O72" s="263">
        <f t="shared" si="2"/>
        <v>135.03616443522341</v>
      </c>
      <c r="P72" s="263">
        <f t="shared" si="2"/>
        <v>114.53501296656968</v>
      </c>
      <c r="Q72" s="263">
        <f t="shared" si="2"/>
        <v>101.5496205836906</v>
      </c>
      <c r="R72" s="263">
        <f t="shared" si="2"/>
        <v>89.975530339866239</v>
      </c>
      <c r="S72" s="263">
        <f t="shared" si="2"/>
        <v>107.47698588559648</v>
      </c>
      <c r="T72" s="263">
        <f t="shared" si="2"/>
        <v>109.34300885093066</v>
      </c>
      <c r="U72" s="263">
        <f t="shared" si="2"/>
        <v>91.284591062869239</v>
      </c>
      <c r="V72" s="263">
        <f t="shared" si="2"/>
        <v>87.514759091615275</v>
      </c>
      <c r="W72" s="263">
        <f t="shared" si="2"/>
        <v>143.75226208118929</v>
      </c>
      <c r="DA72" s="70"/>
    </row>
    <row r="73" spans="1:105" ht="12" customHeight="1" x14ac:dyDescent="0.25">
      <c r="A73" s="60" t="s">
        <v>1054</v>
      </c>
      <c r="B73" s="264">
        <v>215.404715174877</v>
      </c>
      <c r="C73" s="264">
        <v>236.65326790171571</v>
      </c>
      <c r="D73" s="264">
        <v>186.72632143163079</v>
      </c>
      <c r="E73" s="264">
        <v>217.2582720546709</v>
      </c>
      <c r="F73" s="264">
        <v>203.19509112047811</v>
      </c>
      <c r="G73" s="264">
        <v>211.2024438932593</v>
      </c>
      <c r="H73" s="264">
        <v>201.3911005661997</v>
      </c>
      <c r="I73" s="264">
        <v>218.18858658207401</v>
      </c>
      <c r="J73" s="264">
        <v>190.3526711180196</v>
      </c>
      <c r="K73" s="264">
        <v>184.58538729823221</v>
      </c>
      <c r="L73" s="264">
        <v>177.06946019957701</v>
      </c>
      <c r="M73" s="264">
        <v>131.08081545673829</v>
      </c>
      <c r="N73" s="264">
        <v>154.2213821006934</v>
      </c>
      <c r="O73" s="264">
        <v>135.00896341728611</v>
      </c>
      <c r="P73" s="264">
        <v>114.5139109815776</v>
      </c>
      <c r="Q73" s="264">
        <v>101.52855174818821</v>
      </c>
      <c r="R73" s="264">
        <v>89.955365053875852</v>
      </c>
      <c r="S73" s="264">
        <v>107.4520069802056</v>
      </c>
      <c r="T73" s="264">
        <v>109.31571006161209</v>
      </c>
      <c r="U73" s="264">
        <v>91.259974418500633</v>
      </c>
      <c r="V73" s="264">
        <v>87.490070664943033</v>
      </c>
      <c r="W73" s="264">
        <v>143.714889178183</v>
      </c>
      <c r="DA73" s="72" t="s">
        <v>1190</v>
      </c>
    </row>
    <row r="74" spans="1:105" ht="12" customHeight="1" x14ac:dyDescent="0.25">
      <c r="A74" s="64" t="s">
        <v>30</v>
      </c>
      <c r="B74" s="231">
        <v>15.599990551981881</v>
      </c>
      <c r="C74" s="231">
        <v>17.338262255421562</v>
      </c>
      <c r="D74" s="231">
        <v>10.10168385314581</v>
      </c>
      <c r="E74" s="231">
        <v>6.8493674966206299</v>
      </c>
      <c r="F74" s="231">
        <v>8.0341300886735123</v>
      </c>
      <c r="G74" s="231">
        <v>7.1610148608952784</v>
      </c>
      <c r="H74" s="231">
        <v>7.4565450275865093</v>
      </c>
      <c r="I74" s="231">
        <v>6.3865694911515289</v>
      </c>
      <c r="J74" s="231">
        <v>7.0856856906755299</v>
      </c>
      <c r="K74" s="231">
        <v>5.675586209011299</v>
      </c>
      <c r="L74" s="231">
        <v>8.6173773101364581</v>
      </c>
      <c r="M74" s="231">
        <v>6.6686046275294837</v>
      </c>
      <c r="N74" s="231">
        <v>8.3775359687844677</v>
      </c>
      <c r="O74" s="231">
        <v>7.7261039399427842</v>
      </c>
      <c r="P74" s="231">
        <v>7.0838545092148442</v>
      </c>
      <c r="Q74" s="231">
        <v>7.5445126345547209</v>
      </c>
      <c r="R74" s="231">
        <v>7.2748752776023853</v>
      </c>
      <c r="S74" s="231">
        <v>11.217636727182001</v>
      </c>
      <c r="T74" s="231">
        <v>17.133856222087601</v>
      </c>
      <c r="U74" s="231">
        <v>11.35709319021209</v>
      </c>
      <c r="V74" s="231">
        <v>12.205721178122021</v>
      </c>
      <c r="W74" s="231">
        <v>22.88699946081546</v>
      </c>
      <c r="DA74" s="73" t="s">
        <v>1191</v>
      </c>
    </row>
    <row r="75" spans="1:105" ht="12" customHeight="1" x14ac:dyDescent="0.25">
      <c r="A75" s="64" t="s">
        <v>32</v>
      </c>
      <c r="B75" s="231">
        <v>27.621353092607329</v>
      </c>
      <c r="C75" s="231">
        <v>30.04236501063578</v>
      </c>
      <c r="D75" s="231">
        <v>21.751344889132309</v>
      </c>
      <c r="E75" s="231">
        <v>33.819986502607783</v>
      </c>
      <c r="F75" s="231">
        <v>32.24104113368525</v>
      </c>
      <c r="G75" s="231">
        <v>33.829480961647533</v>
      </c>
      <c r="H75" s="231">
        <v>35.108979470847039</v>
      </c>
      <c r="I75" s="231">
        <v>49.176026786101772</v>
      </c>
      <c r="J75" s="231">
        <v>39.998778332644513</v>
      </c>
      <c r="K75" s="231">
        <v>17.55272824644095</v>
      </c>
      <c r="L75" s="231">
        <v>1.2730931501362279</v>
      </c>
      <c r="M75" s="231">
        <v>0.77923919064541669</v>
      </c>
      <c r="N75" s="231">
        <v>0</v>
      </c>
      <c r="O75" s="231">
        <v>2.844211463043202</v>
      </c>
      <c r="P75" s="231">
        <v>2.2870633306220078</v>
      </c>
      <c r="Q75" s="231">
        <v>2.4055123176171538</v>
      </c>
      <c r="R75" s="231">
        <v>6.0391751692798836</v>
      </c>
      <c r="S75" s="231">
        <v>8.8941051679952317</v>
      </c>
      <c r="T75" s="231">
        <v>7.180778778348448</v>
      </c>
      <c r="U75" s="231">
        <v>8.3727227012763734</v>
      </c>
      <c r="V75" s="231">
        <v>12.086096645844821</v>
      </c>
      <c r="W75" s="231">
        <v>18.72252299192516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3.8703743831474888E-2</v>
      </c>
      <c r="T76" s="231">
        <v>5.0233851309599398E-2</v>
      </c>
      <c r="U76" s="231">
        <v>4.4058058122114052E-2</v>
      </c>
      <c r="V76" s="231">
        <v>2.1470916676208051E-2</v>
      </c>
      <c r="W76" s="231">
        <v>3.9881190132605902E-2</v>
      </c>
      <c r="DA76" s="73" t="s">
        <v>1193</v>
      </c>
    </row>
    <row r="77" spans="1:105" ht="12" customHeight="1" x14ac:dyDescent="0.25">
      <c r="A77" s="64" t="s">
        <v>160</v>
      </c>
      <c r="B77" s="231">
        <v>0.52965301633578987</v>
      </c>
      <c r="C77" s="231">
        <v>0.51302897075408815</v>
      </c>
      <c r="D77" s="231">
        <v>0.24258979564593039</v>
      </c>
      <c r="E77" s="231">
        <v>0.16863373815054131</v>
      </c>
      <c r="F77" s="231">
        <v>0.43327175064069412</v>
      </c>
      <c r="G77" s="231">
        <v>0.29788283840755031</v>
      </c>
      <c r="H77" s="231">
        <v>9.7733070308399603E-2</v>
      </c>
      <c r="I77" s="231">
        <v>0.19068864908863939</v>
      </c>
      <c r="J77" s="231">
        <v>0.45232270777136452</v>
      </c>
      <c r="K77" s="231">
        <v>0.1134541198254838</v>
      </c>
      <c r="L77" s="231">
        <v>0.11491774967398891</v>
      </c>
      <c r="M77" s="231">
        <v>7.5588748447756579E-2</v>
      </c>
      <c r="N77" s="231">
        <v>0.18846316965474619</v>
      </c>
      <c r="O77" s="231">
        <v>9.1596335316624269E-2</v>
      </c>
      <c r="P77" s="231">
        <v>7.2595244832786635E-2</v>
      </c>
      <c r="Q77" s="231">
        <v>0.15189571694591081</v>
      </c>
      <c r="R77" s="231">
        <v>7.4818782548852852E-2</v>
      </c>
      <c r="S77" s="231">
        <v>0.16892093395314359</v>
      </c>
      <c r="T77" s="231">
        <v>0.23550483099310751</v>
      </c>
      <c r="U77" s="231">
        <v>0.15869483503646051</v>
      </c>
      <c r="V77" s="231">
        <v>0.14504480226537991</v>
      </c>
      <c r="W77" s="231">
        <v>0.21758934460469581</v>
      </c>
      <c r="DA77" s="73" t="s">
        <v>1194</v>
      </c>
    </row>
    <row r="78" spans="1:105" ht="12" customHeight="1" x14ac:dyDescent="0.25">
      <c r="A78" s="64" t="s">
        <v>70</v>
      </c>
      <c r="B78" s="231">
        <v>16.246445362111871</v>
      </c>
      <c r="C78" s="231">
        <v>15.840760604735109</v>
      </c>
      <c r="D78" s="231">
        <v>17.839833515901539</v>
      </c>
      <c r="E78" s="231">
        <v>1.4362829120977969</v>
      </c>
      <c r="F78" s="231">
        <v>1.0617418696653691</v>
      </c>
      <c r="G78" s="231">
        <v>1.111468902551765</v>
      </c>
      <c r="H78" s="231">
        <v>0.82882680031026401</v>
      </c>
      <c r="I78" s="231">
        <v>0.44741370073960229</v>
      </c>
      <c r="J78" s="231">
        <v>0.25540548346838571</v>
      </c>
      <c r="K78" s="231">
        <v>0.43291385821053341</v>
      </c>
      <c r="L78" s="231">
        <v>0.4415913699074081</v>
      </c>
      <c r="M78" s="231">
        <v>0.1449421741150865</v>
      </c>
      <c r="N78" s="231">
        <v>0.17991903315388649</v>
      </c>
      <c r="O78" s="231">
        <v>0.26116145646626898</v>
      </c>
      <c r="P78" s="231">
        <v>0.13847867426234081</v>
      </c>
      <c r="Q78" s="231">
        <v>7.1158758881650241E-2</v>
      </c>
      <c r="R78" s="231">
        <v>0.13975774979087771</v>
      </c>
      <c r="S78" s="231">
        <v>0.13822090784604901</v>
      </c>
      <c r="T78" s="231">
        <v>0.1240690390392388</v>
      </c>
      <c r="U78" s="231">
        <v>9.75778564199834E-2</v>
      </c>
      <c r="V78" s="231">
        <v>0.12318790562602711</v>
      </c>
      <c r="W78" s="231">
        <v>0.79957888338062011</v>
      </c>
      <c r="DA78" s="73" t="s">
        <v>1195</v>
      </c>
    </row>
    <row r="79" spans="1:105" ht="12" customHeight="1" x14ac:dyDescent="0.25">
      <c r="A79" s="64" t="s">
        <v>34</v>
      </c>
      <c r="B79" s="231">
        <v>14.281394398662149</v>
      </c>
      <c r="C79" s="231">
        <v>21.612402892989781</v>
      </c>
      <c r="D79" s="231">
        <v>12.91570433475523</v>
      </c>
      <c r="E79" s="231">
        <v>56.474718818366931</v>
      </c>
      <c r="F79" s="231">
        <v>44.664983450344529</v>
      </c>
      <c r="G79" s="231">
        <v>29.322288552108841</v>
      </c>
      <c r="H79" s="231">
        <v>21.596982277133971</v>
      </c>
      <c r="I79" s="231">
        <v>25.55763082049139</v>
      </c>
      <c r="J79" s="231">
        <v>8.4754199862391211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23.253422651995209</v>
      </c>
      <c r="T79" s="231">
        <v>50.997608406014251</v>
      </c>
      <c r="U79" s="231">
        <v>44.686178077126812</v>
      </c>
      <c r="V79" s="231">
        <v>34.399223529050218</v>
      </c>
      <c r="W79" s="231">
        <v>59.543466937439248</v>
      </c>
      <c r="DA79" s="73" t="s">
        <v>1196</v>
      </c>
    </row>
    <row r="80" spans="1:105" ht="12" customHeight="1" x14ac:dyDescent="0.25">
      <c r="A80" s="64" t="s">
        <v>162</v>
      </c>
      <c r="B80" s="231">
        <v>69.190835664178309</v>
      </c>
      <c r="C80" s="231">
        <v>55.731660995065617</v>
      </c>
      <c r="D80" s="231">
        <v>39.211364067266857</v>
      </c>
      <c r="E80" s="231">
        <v>26.143988596615699</v>
      </c>
      <c r="F80" s="231">
        <v>28.391813382663631</v>
      </c>
      <c r="G80" s="231">
        <v>37.909901794193672</v>
      </c>
      <c r="H80" s="231">
        <v>36.461100500745687</v>
      </c>
      <c r="I80" s="231">
        <v>35.392030654632762</v>
      </c>
      <c r="J80" s="231">
        <v>29.30283217438976</v>
      </c>
      <c r="K80" s="231">
        <v>17.083169942572969</v>
      </c>
      <c r="L80" s="231">
        <v>21.870229544344241</v>
      </c>
      <c r="M80" s="231">
        <v>20.511925997760201</v>
      </c>
      <c r="N80" s="231">
        <v>20.834481636831459</v>
      </c>
      <c r="O80" s="231">
        <v>19.78621587725182</v>
      </c>
      <c r="P80" s="231">
        <v>15.98308386087227</v>
      </c>
      <c r="Q80" s="231">
        <v>23.15166412886861</v>
      </c>
      <c r="R80" s="231">
        <v>23.180966203255849</v>
      </c>
      <c r="S80" s="231">
        <v>24.71180288685828</v>
      </c>
      <c r="T80" s="231">
        <v>26.261732530238731</v>
      </c>
      <c r="U80" s="231">
        <v>16.498362854297749</v>
      </c>
      <c r="V80" s="231">
        <v>18.173779621293711</v>
      </c>
      <c r="W80" s="231">
        <v>26.48561815500657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0.41546217041118488</v>
      </c>
      <c r="C82" s="231">
        <v>5.8093709741313342</v>
      </c>
      <c r="D82" s="231">
        <v>5.4040109514228059</v>
      </c>
      <c r="E82" s="231">
        <v>8.3727480045470823</v>
      </c>
      <c r="F82" s="231">
        <v>8.7230400440240548</v>
      </c>
      <c r="G82" s="231">
        <v>10.18249453800073</v>
      </c>
      <c r="H82" s="231">
        <v>10.486812187647381</v>
      </c>
      <c r="I82" s="231">
        <v>7.1393581941712556</v>
      </c>
      <c r="J82" s="231">
        <v>5.822897175852949E-3</v>
      </c>
      <c r="K82" s="231">
        <v>8.8014890204766404E-3</v>
      </c>
      <c r="L82" s="231">
        <v>1.532073043293527E-2</v>
      </c>
      <c r="M82" s="231">
        <v>4.6887824278135457E-3</v>
      </c>
      <c r="N82" s="231">
        <v>1.207570610207228E-2</v>
      </c>
      <c r="O82" s="231">
        <v>0.19845119507521089</v>
      </c>
      <c r="P82" s="231">
        <v>1.2948839895224911</v>
      </c>
      <c r="Q82" s="231">
        <v>1.8103297367197579</v>
      </c>
      <c r="R82" s="231">
        <v>0.12416243900673581</v>
      </c>
      <c r="S82" s="231">
        <v>2.5163828050216339</v>
      </c>
      <c r="T82" s="231">
        <v>1.443277105287962</v>
      </c>
      <c r="U82" s="231">
        <v>2.403889081211374</v>
      </c>
      <c r="V82" s="231">
        <v>2.104042255119464</v>
      </c>
      <c r="W82" s="231">
        <v>2.434722119229789</v>
      </c>
      <c r="DA82" s="73" t="s">
        <v>1199</v>
      </c>
    </row>
    <row r="83" spans="1:105" ht="12" customHeight="1" x14ac:dyDescent="0.25">
      <c r="A83" s="64" t="s">
        <v>79</v>
      </c>
      <c r="B83" s="231">
        <v>71.519580918588503</v>
      </c>
      <c r="C83" s="231">
        <v>89.765416197982432</v>
      </c>
      <c r="D83" s="231">
        <v>79.259790024360285</v>
      </c>
      <c r="E83" s="231">
        <v>83.992545985664478</v>
      </c>
      <c r="F83" s="231">
        <v>79.645069400781068</v>
      </c>
      <c r="G83" s="231">
        <v>91.387911445453895</v>
      </c>
      <c r="H83" s="231">
        <v>89.354121231620411</v>
      </c>
      <c r="I83" s="231">
        <v>93.898868285697091</v>
      </c>
      <c r="J83" s="231">
        <v>104.7764038456551</v>
      </c>
      <c r="K83" s="231">
        <v>143.7187334331505</v>
      </c>
      <c r="L83" s="231">
        <v>144.7369303449457</v>
      </c>
      <c r="M83" s="231">
        <v>102.8958259358125</v>
      </c>
      <c r="N83" s="231">
        <v>124.62890658616681</v>
      </c>
      <c r="O83" s="231">
        <v>104.10122315019019</v>
      </c>
      <c r="P83" s="231">
        <v>87.65395137225083</v>
      </c>
      <c r="Q83" s="231">
        <v>66.39347845460037</v>
      </c>
      <c r="R83" s="231">
        <v>53.121609432391267</v>
      </c>
      <c r="S83" s="231">
        <v>36.512811155522527</v>
      </c>
      <c r="T83" s="231">
        <v>5.8886492982931529</v>
      </c>
      <c r="U83" s="231">
        <v>7.6413977647976683</v>
      </c>
      <c r="V83" s="231">
        <v>8.2315038109452043</v>
      </c>
      <c r="W83" s="231">
        <v>12.58451009564889</v>
      </c>
      <c r="DA83" s="73" t="s">
        <v>1200</v>
      </c>
    </row>
    <row r="84" spans="1:105" ht="12" customHeight="1" x14ac:dyDescent="0.25">
      <c r="A84" s="60" t="s">
        <v>1066</v>
      </c>
      <c r="B84" s="264">
        <v>4.1602749121098452E-2</v>
      </c>
      <c r="C84" s="264">
        <v>4.50610281067748E-2</v>
      </c>
      <c r="D84" s="264">
        <v>3.6875878245612483E-2</v>
      </c>
      <c r="E84" s="264">
        <v>3.5672357448581382E-2</v>
      </c>
      <c r="F84" s="264">
        <v>3.4840312099845533E-2</v>
      </c>
      <c r="G84" s="264">
        <v>3.9734978353915047E-2</v>
      </c>
      <c r="H84" s="264">
        <v>4.1975994689181402E-2</v>
      </c>
      <c r="I84" s="264">
        <v>4.4769696553614978E-2</v>
      </c>
      <c r="J84" s="264">
        <v>3.7577922848189171E-2</v>
      </c>
      <c r="K84" s="264">
        <v>3.821800257129724E-2</v>
      </c>
      <c r="L84" s="264">
        <v>2.2992377686766801E-2</v>
      </c>
      <c r="M84" s="264">
        <v>1.6318819288554279E-2</v>
      </c>
      <c r="N84" s="264">
        <v>2.4867562135440242E-2</v>
      </c>
      <c r="O84" s="264">
        <v>2.7201017937312909E-2</v>
      </c>
      <c r="P84" s="264">
        <v>2.1101984992082171E-2</v>
      </c>
      <c r="Q84" s="264">
        <v>2.1068835502394152E-2</v>
      </c>
      <c r="R84" s="264">
        <v>2.0165285990385681E-2</v>
      </c>
      <c r="S84" s="264">
        <v>2.4978905390878391E-2</v>
      </c>
      <c r="T84" s="264">
        <v>2.729878931856573E-2</v>
      </c>
      <c r="U84" s="264">
        <v>2.461664436860421E-2</v>
      </c>
      <c r="V84" s="264">
        <v>2.4688426672236929E-2</v>
      </c>
      <c r="W84" s="264">
        <v>3.7372903006274001E-2</v>
      </c>
      <c r="DA84" s="72" t="s">
        <v>1201</v>
      </c>
    </row>
    <row r="85" spans="1:105" ht="12" customHeight="1" x14ac:dyDescent="0.25">
      <c r="A85" s="57" t="s">
        <v>1012</v>
      </c>
      <c r="B85" s="263">
        <v>61.554472632673658</v>
      </c>
      <c r="C85" s="263">
        <v>63.56333630330839</v>
      </c>
      <c r="D85" s="263">
        <v>49.17067033176486</v>
      </c>
      <c r="E85" s="263">
        <v>46.623204306367178</v>
      </c>
      <c r="F85" s="263">
        <v>45.549228881724979</v>
      </c>
      <c r="G85" s="263">
        <v>49.534431723746039</v>
      </c>
      <c r="H85" s="263">
        <v>47.227018461904073</v>
      </c>
      <c r="I85" s="263">
        <v>49.334588021436588</v>
      </c>
      <c r="J85" s="263">
        <v>42.072146766576893</v>
      </c>
      <c r="K85" s="263">
        <v>35.102751211051917</v>
      </c>
      <c r="L85" s="263">
        <v>36.454045662419951</v>
      </c>
      <c r="M85" s="263">
        <v>28.597946422628311</v>
      </c>
      <c r="N85" s="263">
        <v>32.594651761106498</v>
      </c>
      <c r="O85" s="263">
        <v>29.269380472411068</v>
      </c>
      <c r="P85" s="263">
        <v>24.679059167279458</v>
      </c>
      <c r="Q85" s="263">
        <v>24.933976870490259</v>
      </c>
      <c r="R85" s="263">
        <v>22.888736107205979</v>
      </c>
      <c r="S85" s="263">
        <v>28.26885801604277</v>
      </c>
      <c r="T85" s="263">
        <v>31.20966941883869</v>
      </c>
      <c r="U85" s="263">
        <v>24.191850312484359</v>
      </c>
      <c r="V85" s="263">
        <v>23.865992428432069</v>
      </c>
      <c r="W85" s="263">
        <v>39.221483861993789</v>
      </c>
      <c r="DA85" s="70" t="s">
        <v>1202</v>
      </c>
    </row>
    <row r="86" spans="1:105" ht="12" customHeight="1" x14ac:dyDescent="0.25">
      <c r="A86" s="60" t="s">
        <v>1014</v>
      </c>
      <c r="B86" s="264">
        <v>61.493028874626042</v>
      </c>
      <c r="C86" s="264">
        <v>63.486834389916368</v>
      </c>
      <c r="D86" s="264">
        <v>49.099567345839453</v>
      </c>
      <c r="E86" s="264">
        <v>46.530276533071898</v>
      </c>
      <c r="F86" s="264">
        <v>45.46156835152604</v>
      </c>
      <c r="G86" s="264">
        <v>49.428630064337021</v>
      </c>
      <c r="H86" s="264">
        <v>47.092678114195003</v>
      </c>
      <c r="I86" s="264">
        <v>49.179413617167128</v>
      </c>
      <c r="J86" s="264">
        <v>41.94751846740516</v>
      </c>
      <c r="K86" s="264">
        <v>34.880120153907932</v>
      </c>
      <c r="L86" s="264">
        <v>36.408233060346653</v>
      </c>
      <c r="M86" s="264">
        <v>28.574024930499242</v>
      </c>
      <c r="N86" s="264">
        <v>32.53106632846702</v>
      </c>
      <c r="O86" s="264">
        <v>29.176066156711311</v>
      </c>
      <c r="P86" s="264">
        <v>24.61600811437517</v>
      </c>
      <c r="Q86" s="264">
        <v>24.876855852526219</v>
      </c>
      <c r="R86" s="264">
        <v>22.831023970920501</v>
      </c>
      <c r="S86" s="264">
        <v>28.199061826563849</v>
      </c>
      <c r="T86" s="264">
        <v>31.139442476658129</v>
      </c>
      <c r="U86" s="264">
        <v>24.102085045817709</v>
      </c>
      <c r="V86" s="264">
        <v>23.776737802898921</v>
      </c>
      <c r="W86" s="264">
        <v>39.11177418932273</v>
      </c>
      <c r="DA86" s="72" t="s">
        <v>1203</v>
      </c>
    </row>
    <row r="87" spans="1:105" ht="12" customHeight="1" x14ac:dyDescent="0.25">
      <c r="A87" s="59" t="s">
        <v>30</v>
      </c>
      <c r="B87" s="232">
        <v>9.4913025621805645</v>
      </c>
      <c r="C87" s="232">
        <v>12.364160760363429</v>
      </c>
      <c r="D87" s="232">
        <v>7.387907941269142</v>
      </c>
      <c r="E87" s="232">
        <v>9.2643428815406423</v>
      </c>
      <c r="F87" s="232">
        <v>9.6885464605525708</v>
      </c>
      <c r="G87" s="232">
        <v>7.6630177666380659</v>
      </c>
      <c r="H87" s="232">
        <v>7.8785192852716488</v>
      </c>
      <c r="I87" s="232">
        <v>7.452126626673321</v>
      </c>
      <c r="J87" s="232">
        <v>8.0626499613633573</v>
      </c>
      <c r="K87" s="232">
        <v>8.5421791381344061</v>
      </c>
      <c r="L87" s="232">
        <v>10.16069412942074</v>
      </c>
      <c r="M87" s="232">
        <v>6.9937188659213172</v>
      </c>
      <c r="N87" s="232">
        <v>9.2635839444794748</v>
      </c>
      <c r="O87" s="232">
        <v>8.1334136428588675</v>
      </c>
      <c r="P87" s="232">
        <v>7.5302920774866742</v>
      </c>
      <c r="Q87" s="232">
        <v>6.1051650331327414</v>
      </c>
      <c r="R87" s="232">
        <v>5.4465414262404517</v>
      </c>
      <c r="S87" s="232">
        <v>8.7660465665909939</v>
      </c>
      <c r="T87" s="232">
        <v>12.23658284994363</v>
      </c>
      <c r="U87" s="232">
        <v>9.7664364702139803</v>
      </c>
      <c r="V87" s="232">
        <v>9.506076228725151</v>
      </c>
      <c r="W87" s="232">
        <v>17.822231539260191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2.9946628255248769E-2</v>
      </c>
      <c r="T88" s="297">
        <v>3.5521726474755599E-2</v>
      </c>
      <c r="U88" s="297">
        <v>3.7513436004690821E-2</v>
      </c>
      <c r="V88" s="297">
        <v>1.6556974786027408E-2</v>
      </c>
      <c r="W88" s="297">
        <v>3.0749204543907661E-2</v>
      </c>
      <c r="DA88" s="122" t="s">
        <v>1205</v>
      </c>
    </row>
    <row r="89" spans="1:105" ht="12" customHeight="1" x14ac:dyDescent="0.25">
      <c r="A89" s="59" t="s">
        <v>160</v>
      </c>
      <c r="B89" s="297">
        <v>0.31311517981581333</v>
      </c>
      <c r="C89" s="297">
        <v>0.35547753177807728</v>
      </c>
      <c r="D89" s="297">
        <v>0.1723897427027464</v>
      </c>
      <c r="E89" s="297">
        <v>0.22162554122573419</v>
      </c>
      <c r="F89" s="297">
        <v>0.50768149159882048</v>
      </c>
      <c r="G89" s="297">
        <v>0.30972904327294187</v>
      </c>
      <c r="H89" s="297">
        <v>0.1003366715764394</v>
      </c>
      <c r="I89" s="297">
        <v>0.21619647865309369</v>
      </c>
      <c r="J89" s="297">
        <v>0.50009844331907105</v>
      </c>
      <c r="K89" s="297">
        <v>0.1659164363415373</v>
      </c>
      <c r="L89" s="297">
        <v>0.13165779345581119</v>
      </c>
      <c r="M89" s="297">
        <v>7.7026745004392161E-2</v>
      </c>
      <c r="N89" s="297">
        <v>0.20248852710471091</v>
      </c>
      <c r="O89" s="297">
        <v>9.3691804145356092E-2</v>
      </c>
      <c r="P89" s="297">
        <v>7.4982782606400844E-2</v>
      </c>
      <c r="Q89" s="297">
        <v>0.1194326135884627</v>
      </c>
      <c r="R89" s="297">
        <v>5.442733706793728E-2</v>
      </c>
      <c r="S89" s="297">
        <v>0.12826172184372439</v>
      </c>
      <c r="T89" s="297">
        <v>0.1634240794604182</v>
      </c>
      <c r="U89" s="297">
        <v>0.13259981628033829</v>
      </c>
      <c r="V89" s="297">
        <v>0.10976179687403741</v>
      </c>
      <c r="W89" s="297">
        <v>0.16463495010088419</v>
      </c>
      <c r="DA89" s="122" t="s">
        <v>1206</v>
      </c>
    </row>
    <row r="90" spans="1:105" ht="12" customHeight="1" x14ac:dyDescent="0.25">
      <c r="A90" s="59" t="s">
        <v>70</v>
      </c>
      <c r="B90" s="297">
        <v>9.9068055176904117</v>
      </c>
      <c r="C90" s="297">
        <v>11.32162866618097</v>
      </c>
      <c r="D90" s="297">
        <v>13.07652354736144</v>
      </c>
      <c r="E90" s="297">
        <v>1.947053772403603</v>
      </c>
      <c r="F90" s="297">
        <v>1.283253658509377</v>
      </c>
      <c r="G90" s="297">
        <v>1.192055220564022</v>
      </c>
      <c r="H90" s="297">
        <v>0.87769685804609576</v>
      </c>
      <c r="I90" s="297">
        <v>0.52323364608742295</v>
      </c>
      <c r="J90" s="297">
        <v>0.29127280563956098</v>
      </c>
      <c r="K90" s="297">
        <v>0.65303015901491901</v>
      </c>
      <c r="L90" s="297">
        <v>0.52184634579554023</v>
      </c>
      <c r="M90" s="297">
        <v>0.15234975944851581</v>
      </c>
      <c r="N90" s="297">
        <v>0.1993947178197594</v>
      </c>
      <c r="O90" s="297">
        <v>0.27554668829212192</v>
      </c>
      <c r="P90" s="297">
        <v>0.14753629943273619</v>
      </c>
      <c r="Q90" s="297">
        <v>5.7712300073212063E-2</v>
      </c>
      <c r="R90" s="297">
        <v>0.104868476580439</v>
      </c>
      <c r="S90" s="297">
        <v>0.10825549325711729</v>
      </c>
      <c r="T90" s="297">
        <v>8.8805989086321591E-2</v>
      </c>
      <c r="U90" s="297">
        <v>8.409961617233197E-2</v>
      </c>
      <c r="V90" s="297">
        <v>9.6156737483446941E-2</v>
      </c>
      <c r="W90" s="297">
        <v>0.62403412362804267</v>
      </c>
      <c r="DA90" s="122" t="s">
        <v>1207</v>
      </c>
    </row>
    <row r="91" spans="1:105" ht="12" customHeight="1" x14ac:dyDescent="0.25">
      <c r="A91" s="59" t="s">
        <v>162</v>
      </c>
      <c r="B91" s="297">
        <v>41.781805614939252</v>
      </c>
      <c r="C91" s="297">
        <v>39.445567431593901</v>
      </c>
      <c r="D91" s="297">
        <v>28.46274611450611</v>
      </c>
      <c r="E91" s="297">
        <v>35.097254337901923</v>
      </c>
      <c r="F91" s="297">
        <v>33.98208674086527</v>
      </c>
      <c r="G91" s="297">
        <v>40.263828033861991</v>
      </c>
      <c r="H91" s="297">
        <v>38.236125299300809</v>
      </c>
      <c r="I91" s="297">
        <v>40.987856865753287</v>
      </c>
      <c r="J91" s="297">
        <v>33.093497257083172</v>
      </c>
      <c r="K91" s="297">
        <v>25.518994420417069</v>
      </c>
      <c r="L91" s="297">
        <v>25.594034791674549</v>
      </c>
      <c r="M91" s="297">
        <v>21.350929560125021</v>
      </c>
      <c r="N91" s="297">
        <v>22.865599139063079</v>
      </c>
      <c r="O91" s="297">
        <v>20.67341402141497</v>
      </c>
      <c r="P91" s="297">
        <v>16.863196954849361</v>
      </c>
      <c r="Q91" s="297">
        <v>18.594545905731799</v>
      </c>
      <c r="R91" s="297">
        <v>17.22518673103167</v>
      </c>
      <c r="S91" s="297">
        <v>19.16655141661677</v>
      </c>
      <c r="T91" s="297">
        <v>18.61510783169301</v>
      </c>
      <c r="U91" s="297">
        <v>14.081435707146371</v>
      </c>
      <c r="V91" s="297">
        <v>14.04818606503026</v>
      </c>
      <c r="W91" s="297">
        <v>20.470124371789709</v>
      </c>
      <c r="DA91" s="122" t="s">
        <v>1208</v>
      </c>
    </row>
    <row r="92" spans="1:105" ht="12" customHeight="1" x14ac:dyDescent="0.25">
      <c r="A92" s="60" t="s">
        <v>1021</v>
      </c>
      <c r="B92" s="264">
        <v>6.1443758047613373E-2</v>
      </c>
      <c r="C92" s="264">
        <v>7.6501913392016424E-2</v>
      </c>
      <c r="D92" s="264">
        <v>7.1102985925410561E-2</v>
      </c>
      <c r="E92" s="264">
        <v>9.2927773295278779E-2</v>
      </c>
      <c r="F92" s="264">
        <v>8.7660530198935271E-2</v>
      </c>
      <c r="G92" s="264">
        <v>0.1058016594090161</v>
      </c>
      <c r="H92" s="264">
        <v>0.13434034770907871</v>
      </c>
      <c r="I92" s="264">
        <v>0.15517440426945839</v>
      </c>
      <c r="J92" s="264">
        <v>0.1246282991717336</v>
      </c>
      <c r="K92" s="264">
        <v>0.22263105714399481</v>
      </c>
      <c r="L92" s="264">
        <v>4.5812602073307528E-2</v>
      </c>
      <c r="M92" s="264">
        <v>2.3921492129067828E-2</v>
      </c>
      <c r="N92" s="264">
        <v>6.3585432639477926E-2</v>
      </c>
      <c r="O92" s="264">
        <v>9.3314315699757525E-2</v>
      </c>
      <c r="P92" s="264">
        <v>6.3051052904290972E-2</v>
      </c>
      <c r="Q92" s="264">
        <v>5.7121017964039747E-2</v>
      </c>
      <c r="R92" s="264">
        <v>5.7712136285477153E-2</v>
      </c>
      <c r="S92" s="264">
        <v>6.9796189478923285E-2</v>
      </c>
      <c r="T92" s="264">
        <v>7.0226942180554627E-2</v>
      </c>
      <c r="U92" s="264">
        <v>8.976526666665377E-2</v>
      </c>
      <c r="V92" s="264">
        <v>8.9254625533142257E-2</v>
      </c>
      <c r="W92" s="264">
        <v>0.1097096726710578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16.247186728948986</v>
      </c>
      <c r="C93" s="263">
        <f t="shared" si="3"/>
        <v>16.803487332937543</v>
      </c>
      <c r="D93" s="263">
        <f t="shared" si="3"/>
        <v>12.914031931330261</v>
      </c>
      <c r="E93" s="263">
        <f t="shared" si="3"/>
        <v>12.908754096295434</v>
      </c>
      <c r="F93" s="263">
        <f t="shared" si="3"/>
        <v>12.490786508319472</v>
      </c>
      <c r="G93" s="263">
        <f t="shared" si="3"/>
        <v>13.495285946356066</v>
      </c>
      <c r="H93" s="263">
        <f t="shared" si="3"/>
        <v>12.838792874638886</v>
      </c>
      <c r="I93" s="263">
        <f t="shared" si="3"/>
        <v>13.51227364545705</v>
      </c>
      <c r="J93" s="263">
        <f t="shared" si="3"/>
        <v>11.581856056204536</v>
      </c>
      <c r="K93" s="263">
        <f t="shared" si="3"/>
        <v>9.8840493321440803</v>
      </c>
      <c r="L93" s="263">
        <f t="shared" si="3"/>
        <v>10.17713934332496</v>
      </c>
      <c r="M93" s="263">
        <f t="shared" si="3"/>
        <v>8.0049320212029276</v>
      </c>
      <c r="N93" s="263">
        <f t="shared" si="3"/>
        <v>9.0380559713299213</v>
      </c>
      <c r="O93" s="263">
        <f t="shared" si="3"/>
        <v>8.0655377806466948</v>
      </c>
      <c r="P93" s="263">
        <f t="shared" si="3"/>
        <v>6.7999824613653548</v>
      </c>
      <c r="Q93" s="263">
        <f t="shared" si="3"/>
        <v>6.719384796899619</v>
      </c>
      <c r="R93" s="263">
        <f t="shared" si="3"/>
        <v>6.1212582950752772</v>
      </c>
      <c r="S93" s="263">
        <f t="shared" si="3"/>
        <v>7.4638041730933349</v>
      </c>
      <c r="T93" s="263">
        <f t="shared" si="3"/>
        <v>8.0472644337792936</v>
      </c>
      <c r="U93" s="263">
        <f t="shared" si="3"/>
        <v>6.2729438229171981</v>
      </c>
      <c r="V93" s="263">
        <f t="shared" si="3"/>
        <v>6.1735924465127905</v>
      </c>
      <c r="W93" s="263">
        <f t="shared" si="3"/>
        <v>10.098116635939402</v>
      </c>
      <c r="DA93" s="70"/>
    </row>
    <row r="94" spans="1:105" ht="12" customHeight="1" x14ac:dyDescent="0.25">
      <c r="A94" s="60" t="s">
        <v>1024</v>
      </c>
      <c r="B94" s="264">
        <v>12.323951721377581</v>
      </c>
      <c r="C94" s="264">
        <v>12.439782971346091</v>
      </c>
      <c r="D94" s="264">
        <v>9.414100612381187</v>
      </c>
      <c r="E94" s="264">
        <v>8.8852153775980955</v>
      </c>
      <c r="F94" s="264">
        <v>8.7214126952203017</v>
      </c>
      <c r="G94" s="264">
        <v>9.5554956252270724</v>
      </c>
      <c r="H94" s="264">
        <v>8.9852857924604983</v>
      </c>
      <c r="I94" s="264">
        <v>9.3234667530553796</v>
      </c>
      <c r="J94" s="264">
        <v>7.9388243191663737</v>
      </c>
      <c r="K94" s="264">
        <v>6.049674769844354</v>
      </c>
      <c r="L94" s="264">
        <v>6.9825521302538824</v>
      </c>
      <c r="M94" s="264">
        <v>5.6767320714779217</v>
      </c>
      <c r="N94" s="264">
        <v>6.1759172181533923</v>
      </c>
      <c r="O94" s="264">
        <v>5.4392437251229833</v>
      </c>
      <c r="P94" s="264">
        <v>4.6175229993402844</v>
      </c>
      <c r="Q94" s="264">
        <v>4.7918501687985868</v>
      </c>
      <c r="R94" s="264">
        <v>4.3922133137063897</v>
      </c>
      <c r="S94" s="264">
        <v>5.3732277486430498</v>
      </c>
      <c r="T94" s="264">
        <v>5.8910253875171819</v>
      </c>
      <c r="U94" s="264">
        <v>4.3559715185650196</v>
      </c>
      <c r="V94" s="264">
        <v>4.3249352412716329</v>
      </c>
      <c r="W94" s="264">
        <v>7.1480317966943554</v>
      </c>
      <c r="DA94" s="72" t="s">
        <v>1210</v>
      </c>
    </row>
    <row r="95" spans="1:105" ht="12" customHeight="1" x14ac:dyDescent="0.25">
      <c r="A95" s="60" t="s">
        <v>1026</v>
      </c>
      <c r="B95" s="264">
        <v>3.6933518391665112</v>
      </c>
      <c r="C95" s="264">
        <v>4.0576817528807148</v>
      </c>
      <c r="D95" s="264">
        <v>3.201629092104223</v>
      </c>
      <c r="E95" s="264">
        <v>3.7251331198382398</v>
      </c>
      <c r="F95" s="264">
        <v>3.4840043445202782</v>
      </c>
      <c r="G95" s="264">
        <v>3.6212992550156051</v>
      </c>
      <c r="H95" s="264">
        <v>3.4530729332646128</v>
      </c>
      <c r="I95" s="264">
        <v>3.741084390301368</v>
      </c>
      <c r="J95" s="264">
        <v>3.2638068641776532</v>
      </c>
      <c r="K95" s="264">
        <v>3.1649204109005549</v>
      </c>
      <c r="L95" s="264">
        <v>3.0360515365570961</v>
      </c>
      <c r="M95" s="264">
        <v>2.24752541026574</v>
      </c>
      <c r="N95" s="264">
        <v>2.6442959930471841</v>
      </c>
      <c r="O95" s="264">
        <v>2.3148778472020868</v>
      </c>
      <c r="P95" s="264">
        <v>1.9634675285106651</v>
      </c>
      <c r="Q95" s="264">
        <v>1.7408191971222799</v>
      </c>
      <c r="R95" s="264">
        <v>1.5423841242049861</v>
      </c>
      <c r="S95" s="264">
        <v>1.842383381813552</v>
      </c>
      <c r="T95" s="264">
        <v>1.874338630322318</v>
      </c>
      <c r="U95" s="264">
        <v>1.5647530932051259</v>
      </c>
      <c r="V95" s="264">
        <v>1.5001139280393181</v>
      </c>
      <c r="W95" s="264">
        <v>2.4641505634216498</v>
      </c>
      <c r="DA95" s="72" t="s">
        <v>1211</v>
      </c>
    </row>
    <row r="96" spans="1:105" ht="12" customHeight="1" x14ac:dyDescent="0.25">
      <c r="A96" s="64" t="s">
        <v>30</v>
      </c>
      <c r="B96" s="231">
        <v>0.26747907421323869</v>
      </c>
      <c r="C96" s="231">
        <v>0.29728366315948279</v>
      </c>
      <c r="D96" s="231">
        <v>0.1732045308637056</v>
      </c>
      <c r="E96" s="231">
        <v>0.1174399734947008</v>
      </c>
      <c r="F96" s="231">
        <v>0.13775403716216381</v>
      </c>
      <c r="G96" s="231">
        <v>0.12278351188976661</v>
      </c>
      <c r="H96" s="231">
        <v>0.12785070312461069</v>
      </c>
      <c r="I96" s="231">
        <v>0.1095047903522416</v>
      </c>
      <c r="J96" s="231">
        <v>0.1214919100362597</v>
      </c>
      <c r="K96" s="231">
        <v>9.7314196425003732E-2</v>
      </c>
      <c r="L96" s="231">
        <v>0.1477544551953999</v>
      </c>
      <c r="M96" s="231">
        <v>0.11434059438190471</v>
      </c>
      <c r="N96" s="231">
        <v>0.14364211040075889</v>
      </c>
      <c r="O96" s="231">
        <v>0.1324725885086262</v>
      </c>
      <c r="P96" s="231">
        <v>0.12146051240687079</v>
      </c>
      <c r="Q96" s="231">
        <v>0.1293590049401924</v>
      </c>
      <c r="R96" s="231">
        <v>0.12473577453690519</v>
      </c>
      <c r="S96" s="231">
        <v>0.19233877588892981</v>
      </c>
      <c r="T96" s="231">
        <v>0.29377889587276018</v>
      </c>
      <c r="U96" s="231">
        <v>0.1947299110309702</v>
      </c>
      <c r="V96" s="231">
        <v>0.20928057552023499</v>
      </c>
      <c r="W96" s="231">
        <v>0.39242289326387281</v>
      </c>
      <c r="DA96" s="73" t="s">
        <v>1212</v>
      </c>
    </row>
    <row r="97" spans="1:105" ht="12" customHeight="1" x14ac:dyDescent="0.25">
      <c r="A97" s="64" t="s">
        <v>32</v>
      </c>
      <c r="B97" s="231">
        <v>0.47359861719845497</v>
      </c>
      <c r="C97" s="231">
        <v>0.51510954147341848</v>
      </c>
      <c r="D97" s="231">
        <v>0.37295084086437619</v>
      </c>
      <c r="E97" s="231">
        <v>0.57988103579155714</v>
      </c>
      <c r="F97" s="231">
        <v>0.55280827288792656</v>
      </c>
      <c r="G97" s="231">
        <v>0.58004382878208127</v>
      </c>
      <c r="H97" s="231">
        <v>0.60198224442134107</v>
      </c>
      <c r="I97" s="231">
        <v>0.84317731311451627</v>
      </c>
      <c r="J97" s="231">
        <v>0.68582324857351151</v>
      </c>
      <c r="K97" s="231">
        <v>0.3009609195358211</v>
      </c>
      <c r="L97" s="231">
        <v>2.1828588680933039E-2</v>
      </c>
      <c r="M97" s="231">
        <v>1.3360916893506051E-2</v>
      </c>
      <c r="N97" s="231">
        <v>0</v>
      </c>
      <c r="O97" s="231">
        <v>4.8767148061177913E-2</v>
      </c>
      <c r="P97" s="231">
        <v>3.9214227746061217E-2</v>
      </c>
      <c r="Q97" s="231">
        <v>4.1245166500631959E-2</v>
      </c>
      <c r="R97" s="231">
        <v>0.10354833087288901</v>
      </c>
      <c r="S97" s="231">
        <v>0.1524992600709178</v>
      </c>
      <c r="T97" s="231">
        <v>0.1231223860913621</v>
      </c>
      <c r="U97" s="231">
        <v>0.14355958161122431</v>
      </c>
      <c r="V97" s="231">
        <v>0.2072294807429608</v>
      </c>
      <c r="W97" s="231">
        <v>0.32101834293611131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6.636184511864358E-4</v>
      </c>
      <c r="T98" s="231">
        <v>8.6131488334460001E-4</v>
      </c>
      <c r="U98" s="231">
        <v>7.5542408560234464E-4</v>
      </c>
      <c r="V98" s="231">
        <v>3.6814258931279291E-4</v>
      </c>
      <c r="W98" s="231">
        <v>6.838070689623812E-4</v>
      </c>
      <c r="DA98" s="73" t="s">
        <v>1214</v>
      </c>
    </row>
    <row r="99" spans="1:105" ht="12" customHeight="1" x14ac:dyDescent="0.25">
      <c r="A99" s="64" t="s">
        <v>160</v>
      </c>
      <c r="B99" s="231">
        <v>9.0814861708841208E-3</v>
      </c>
      <c r="C99" s="231">
        <v>8.7964485417230329E-3</v>
      </c>
      <c r="D99" s="231">
        <v>4.1594700802372346E-3</v>
      </c>
      <c r="E99" s="231">
        <v>2.8914117615214869E-3</v>
      </c>
      <c r="F99" s="231">
        <v>7.4289228803025636E-3</v>
      </c>
      <c r="G99" s="231">
        <v>5.1075303908527563E-3</v>
      </c>
      <c r="H99" s="231">
        <v>1.675741474265634E-3</v>
      </c>
      <c r="I99" s="231">
        <v>3.269567577701033E-3</v>
      </c>
      <c r="J99" s="231">
        <v>7.7555725894294979E-3</v>
      </c>
      <c r="K99" s="231">
        <v>1.9452962381918181E-3</v>
      </c>
      <c r="L99" s="231">
        <v>1.970391789087473E-3</v>
      </c>
      <c r="M99" s="231">
        <v>1.296052609030246E-3</v>
      </c>
      <c r="N99" s="231">
        <v>3.2314092739075249E-3</v>
      </c>
      <c r="O99" s="231">
        <v>1.570520372443652E-3</v>
      </c>
      <c r="P99" s="231">
        <v>1.244725682073587E-3</v>
      </c>
      <c r="Q99" s="231">
        <v>2.604419894375301E-3</v>
      </c>
      <c r="R99" s="231">
        <v>1.282850692969575E-3</v>
      </c>
      <c r="S99" s="231">
        <v>2.8963360508755119E-3</v>
      </c>
      <c r="T99" s="231">
        <v>4.0379905331916254E-3</v>
      </c>
      <c r="U99" s="231">
        <v>2.7209982862830889E-3</v>
      </c>
      <c r="V99" s="231">
        <v>2.4869533927029991E-3</v>
      </c>
      <c r="W99" s="231">
        <v>3.7308097245055921E-3</v>
      </c>
      <c r="DA99" s="73" t="s">
        <v>1215</v>
      </c>
    </row>
    <row r="100" spans="1:105" ht="12" customHeight="1" x14ac:dyDescent="0.25">
      <c r="A100" s="64" t="s">
        <v>70</v>
      </c>
      <c r="B100" s="231">
        <v>0.27856325619130379</v>
      </c>
      <c r="C100" s="231">
        <v>0.27160734279097332</v>
      </c>
      <c r="D100" s="231">
        <v>0.30588365659910111</v>
      </c>
      <c r="E100" s="231">
        <v>2.4626657455725579E-2</v>
      </c>
      <c r="F100" s="231">
        <v>1.8204737458347151E-2</v>
      </c>
      <c r="G100" s="231">
        <v>1.9057362379849719E-2</v>
      </c>
      <c r="H100" s="231">
        <v>1.42111512498285E-2</v>
      </c>
      <c r="I100" s="231">
        <v>7.6714022399804616E-3</v>
      </c>
      <c r="J100" s="231">
        <v>4.3792092078177147E-3</v>
      </c>
      <c r="K100" s="231">
        <v>7.4227864191573909E-3</v>
      </c>
      <c r="L100" s="231">
        <v>7.571571944855018E-3</v>
      </c>
      <c r="M100" s="231">
        <v>2.4851937196738892E-3</v>
      </c>
      <c r="N100" s="231">
        <v>3.084910613309867E-3</v>
      </c>
      <c r="O100" s="231">
        <v>4.4779017245561064E-3</v>
      </c>
      <c r="P100" s="231">
        <v>2.374369873272894E-3</v>
      </c>
      <c r="Q100" s="231">
        <v>1.2200955432892101E-3</v>
      </c>
      <c r="R100" s="231">
        <v>2.3963010364413491E-3</v>
      </c>
      <c r="S100" s="231">
        <v>2.36995018326326E-3</v>
      </c>
      <c r="T100" s="231">
        <v>2.1273007563793488E-3</v>
      </c>
      <c r="U100" s="231">
        <v>1.673080160655202E-3</v>
      </c>
      <c r="V100" s="231">
        <v>2.1121927504585201E-3</v>
      </c>
      <c r="W100" s="231">
        <v>1.3709663398477659E-2</v>
      </c>
      <c r="DA100" s="73" t="s">
        <v>1216</v>
      </c>
    </row>
    <row r="101" spans="1:105" ht="12" customHeight="1" x14ac:dyDescent="0.25">
      <c r="A101" s="64" t="s">
        <v>34</v>
      </c>
      <c r="B101" s="231">
        <v>0.24487028626712731</v>
      </c>
      <c r="C101" s="231">
        <v>0.37056852682555008</v>
      </c>
      <c r="D101" s="231">
        <v>0.22145402119063121</v>
      </c>
      <c r="E101" s="231">
        <v>0.9683214522248963</v>
      </c>
      <c r="F101" s="231">
        <v>0.76583049093770117</v>
      </c>
      <c r="G101" s="231">
        <v>0.50276303499011421</v>
      </c>
      <c r="H101" s="231">
        <v>0.37030412332869139</v>
      </c>
      <c r="I101" s="231">
        <v>0.4382138186667226</v>
      </c>
      <c r="J101" s="231">
        <v>0.1453204400306263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0.39870562373223012</v>
      </c>
      <c r="T101" s="231">
        <v>0.87441034262658535</v>
      </c>
      <c r="U101" s="231">
        <v>0.7661938962315139</v>
      </c>
      <c r="V101" s="231">
        <v>0.58981269460036112</v>
      </c>
      <c r="W101" s="231">
        <v>1.020938529340933</v>
      </c>
      <c r="DA101" s="73" t="s">
        <v>1217</v>
      </c>
    </row>
    <row r="102" spans="1:105" ht="12" customHeight="1" x14ac:dyDescent="0.25">
      <c r="A102" s="64" t="s">
        <v>162</v>
      </c>
      <c r="B102" s="231">
        <v>1.1863533253963121</v>
      </c>
      <c r="C102" s="231">
        <v>0.95558090485076352</v>
      </c>
      <c r="D102" s="231">
        <v>0.67232216099120146</v>
      </c>
      <c r="E102" s="231">
        <v>0.4482675705964338</v>
      </c>
      <c r="F102" s="231">
        <v>0.48680901014168321</v>
      </c>
      <c r="G102" s="231">
        <v>0.65000715235288908</v>
      </c>
      <c r="H102" s="231">
        <v>0.6251658534175395</v>
      </c>
      <c r="I102" s="231">
        <v>0.60683546970642599</v>
      </c>
      <c r="J102" s="231">
        <v>0.50242943389705563</v>
      </c>
      <c r="K102" s="231">
        <v>0.2929098236079592</v>
      </c>
      <c r="L102" s="231">
        <v>0.37498924963188718</v>
      </c>
      <c r="M102" s="231">
        <v>0.35169963455614622</v>
      </c>
      <c r="N102" s="231">
        <v>0.35723020737499173</v>
      </c>
      <c r="O102" s="231">
        <v>0.33925653271361988</v>
      </c>
      <c r="P102" s="231">
        <v>0.27404763226831202</v>
      </c>
      <c r="Q102" s="231">
        <v>0.39696086142173281</v>
      </c>
      <c r="R102" s="231">
        <v>0.39746327786253188</v>
      </c>
      <c r="S102" s="231">
        <v>0.42371116420177252</v>
      </c>
      <c r="T102" s="231">
        <v>0.45028642043193651</v>
      </c>
      <c r="U102" s="231">
        <v>0.2828826599347527</v>
      </c>
      <c r="V102" s="231">
        <v>0.31160953154817722</v>
      </c>
      <c r="W102" s="231">
        <v>0.45412518683650599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7.1235579497250746E-3</v>
      </c>
      <c r="C104" s="231">
        <v>9.9608084039800773E-2</v>
      </c>
      <c r="D104" s="231">
        <v>9.2657738574151799E-2</v>
      </c>
      <c r="E104" s="231">
        <v>0.14356001546375791</v>
      </c>
      <c r="F104" s="231">
        <v>0.14956615951309929</v>
      </c>
      <c r="G104" s="231">
        <v>0.17459011934207741</v>
      </c>
      <c r="H104" s="231">
        <v>0.17980798168135251</v>
      </c>
      <c r="I104" s="231">
        <v>0.12241218441065151</v>
      </c>
      <c r="J104" s="231">
        <v>9.9840005713218669E-5</v>
      </c>
      <c r="K104" s="231">
        <v>1.5091125389149601E-4</v>
      </c>
      <c r="L104" s="231">
        <v>2.626908509217971E-4</v>
      </c>
      <c r="M104" s="231">
        <v>8.0394355291422696E-5</v>
      </c>
      <c r="N104" s="231">
        <v>2.0705132338962219E-4</v>
      </c>
      <c r="O104" s="231">
        <v>3.402665005363389E-3</v>
      </c>
      <c r="P104" s="231">
        <v>2.2202216698587601E-2</v>
      </c>
      <c r="Q104" s="231">
        <v>3.1040103542689591E-2</v>
      </c>
      <c r="R104" s="231">
        <v>2.128902202018332E-3</v>
      </c>
      <c r="S104" s="231">
        <v>4.3146163506348333E-2</v>
      </c>
      <c r="T104" s="231">
        <v>2.474658062575185E-2</v>
      </c>
      <c r="U104" s="231">
        <v>4.1217334318964911E-2</v>
      </c>
      <c r="V104" s="231">
        <v>3.6076129189282782E-2</v>
      </c>
      <c r="W104" s="231">
        <v>4.174600082275965E-2</v>
      </c>
      <c r="DA104" s="73" t="s">
        <v>1220</v>
      </c>
    </row>
    <row r="105" spans="1:105" ht="12" customHeight="1" x14ac:dyDescent="0.25">
      <c r="A105" s="64" t="s">
        <v>79</v>
      </c>
      <c r="B105" s="231">
        <v>1.2262822357794649</v>
      </c>
      <c r="C105" s="231">
        <v>1.5391272411990029</v>
      </c>
      <c r="D105" s="231">
        <v>1.3589966729408181</v>
      </c>
      <c r="E105" s="231">
        <v>1.440145003049647</v>
      </c>
      <c r="F105" s="231">
        <v>1.365602713539054</v>
      </c>
      <c r="G105" s="231">
        <v>1.5669467148879741</v>
      </c>
      <c r="H105" s="231">
        <v>1.5320751345669841</v>
      </c>
      <c r="I105" s="231">
        <v>1.609999844233128</v>
      </c>
      <c r="J105" s="231">
        <v>1.796507209837239</v>
      </c>
      <c r="K105" s="231">
        <v>2.4642164774205311</v>
      </c>
      <c r="L105" s="231">
        <v>2.4816745884640108</v>
      </c>
      <c r="M105" s="231">
        <v>1.7642626237501871</v>
      </c>
      <c r="N105" s="231">
        <v>2.1369003040608261</v>
      </c>
      <c r="O105" s="231">
        <v>1.7849304908163</v>
      </c>
      <c r="P105" s="231">
        <v>1.502923843835487</v>
      </c>
      <c r="Q105" s="231">
        <v>1.1383895452793691</v>
      </c>
      <c r="R105" s="231">
        <v>0.91082868700123087</v>
      </c>
      <c r="S105" s="231">
        <v>0.62605248972802852</v>
      </c>
      <c r="T105" s="231">
        <v>0.1009673985010064</v>
      </c>
      <c r="U105" s="231">
        <v>0.13102020754515939</v>
      </c>
      <c r="V105" s="231">
        <v>0.14113822770582701</v>
      </c>
      <c r="W105" s="231">
        <v>0.21577533002952229</v>
      </c>
      <c r="DA105" s="73" t="s">
        <v>1221</v>
      </c>
    </row>
    <row r="106" spans="1:105" ht="12" customHeight="1" x14ac:dyDescent="0.25">
      <c r="A106" s="60" t="s">
        <v>1038</v>
      </c>
      <c r="B106" s="264">
        <v>0.22988316840489251</v>
      </c>
      <c r="C106" s="264">
        <v>0.30602260871073689</v>
      </c>
      <c r="D106" s="264">
        <v>0.29830222684485058</v>
      </c>
      <c r="E106" s="264">
        <v>0.29840559885909851</v>
      </c>
      <c r="F106" s="264">
        <v>0.28536946857889278</v>
      </c>
      <c r="G106" s="264">
        <v>0.31849106611338868</v>
      </c>
      <c r="H106" s="264">
        <v>0.40043414891377421</v>
      </c>
      <c r="I106" s="264">
        <v>0.44772250210030129</v>
      </c>
      <c r="J106" s="264">
        <v>0.37922487286051038</v>
      </c>
      <c r="K106" s="264">
        <v>0.66945415139917319</v>
      </c>
      <c r="L106" s="264">
        <v>0.15853567651398109</v>
      </c>
      <c r="M106" s="264">
        <v>8.0674539459265796E-2</v>
      </c>
      <c r="N106" s="264">
        <v>0.21784276012934509</v>
      </c>
      <c r="O106" s="264">
        <v>0.31141620832162448</v>
      </c>
      <c r="P106" s="264">
        <v>0.2189919335144051</v>
      </c>
      <c r="Q106" s="264">
        <v>0.18671543097875151</v>
      </c>
      <c r="R106" s="264">
        <v>0.18666085716390121</v>
      </c>
      <c r="S106" s="264">
        <v>0.24819304263673331</v>
      </c>
      <c r="T106" s="264">
        <v>0.28190041593979431</v>
      </c>
      <c r="U106" s="264">
        <v>0.35221921114705268</v>
      </c>
      <c r="V106" s="264">
        <v>0.3485432772018392</v>
      </c>
      <c r="W106" s="264">
        <v>0.48593427582339699</v>
      </c>
      <c r="DA106" s="72" t="s">
        <v>1222</v>
      </c>
    </row>
    <row r="107" spans="1:105" ht="12" customHeight="1" x14ac:dyDescent="0.25">
      <c r="A107" s="132" t="s">
        <v>1040</v>
      </c>
      <c r="B107" s="318">
        <v>2.9239312391531378</v>
      </c>
      <c r="C107" s="318">
        <v>3.1669865701961002</v>
      </c>
      <c r="D107" s="318">
        <v>2.5917165247830378</v>
      </c>
      <c r="E107" s="318">
        <v>2.5071304786742479</v>
      </c>
      <c r="F107" s="318">
        <v>2.448652530967494</v>
      </c>
      <c r="G107" s="318">
        <v>2.7926602676640222</v>
      </c>
      <c r="H107" s="318">
        <v>2.950163745404502</v>
      </c>
      <c r="I107" s="318">
        <v>3.146511158180529</v>
      </c>
      <c r="J107" s="318">
        <v>2.6410577387200722</v>
      </c>
      <c r="K107" s="318">
        <v>2.646117888044845</v>
      </c>
      <c r="L107" s="318">
        <v>1.6159540607534251</v>
      </c>
      <c r="M107" s="318">
        <v>1.146921934533897</v>
      </c>
      <c r="N107" s="318">
        <v>1.747746081821326</v>
      </c>
      <c r="O107" s="318">
        <v>1.911746405319622</v>
      </c>
      <c r="P107" s="318">
        <v>1.483093171244271</v>
      </c>
      <c r="Q107" s="318">
        <v>1.4807633533714519</v>
      </c>
      <c r="R107" s="318">
        <v>1.4172599383304649</v>
      </c>
      <c r="S107" s="318">
        <v>1.755571526767211</v>
      </c>
      <c r="T107" s="318">
        <v>1.9186179895773861</v>
      </c>
      <c r="U107" s="318">
        <v>1.7301110381665219</v>
      </c>
      <c r="V107" s="318">
        <v>1.735156053807174</v>
      </c>
      <c r="W107" s="318">
        <v>2.6266485005546549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12.589133915151949</v>
      </c>
      <c r="C110" s="225">
        <v>15.753874579044391</v>
      </c>
      <c r="D110" s="225">
        <v>14.713747277689921</v>
      </c>
      <c r="E110" s="225">
        <v>15.0351822379635</v>
      </c>
      <c r="F110" s="225">
        <v>12.728138704498811</v>
      </c>
      <c r="G110" s="225">
        <v>14.07755926959369</v>
      </c>
      <c r="H110" s="225">
        <v>14.327855641380131</v>
      </c>
      <c r="I110" s="225">
        <v>16.331775354372891</v>
      </c>
      <c r="J110" s="225">
        <v>14.896635138678089</v>
      </c>
      <c r="K110" s="225">
        <v>15.8168932736481</v>
      </c>
      <c r="L110" s="225">
        <v>24.884709240260531</v>
      </c>
      <c r="M110" s="225">
        <v>25.81245315849441</v>
      </c>
      <c r="N110" s="225">
        <v>27.504745057297789</v>
      </c>
      <c r="O110" s="225">
        <v>27.36802599411358</v>
      </c>
      <c r="P110" s="225">
        <v>30.604513422631729</v>
      </c>
      <c r="Q110" s="225">
        <v>30.37587828416601</v>
      </c>
      <c r="R110" s="225">
        <v>33.765664813041369</v>
      </c>
      <c r="S110" s="225">
        <v>31.645280268696361</v>
      </c>
      <c r="T110" s="225">
        <v>30.009582602743709</v>
      </c>
      <c r="U110" s="225">
        <v>36.066482377175447</v>
      </c>
      <c r="V110" s="225">
        <v>42.208784661229593</v>
      </c>
      <c r="W110" s="225">
        <v>16.064625682787401</v>
      </c>
      <c r="DA110" s="89" t="s">
        <v>1224</v>
      </c>
    </row>
    <row r="111" spans="1:105" ht="12" customHeight="1" x14ac:dyDescent="0.25">
      <c r="A111" s="55" t="s">
        <v>92</v>
      </c>
      <c r="B111" s="261">
        <v>2.5676871362105679E-2</v>
      </c>
      <c r="C111" s="261">
        <v>3.247319902518031E-2</v>
      </c>
      <c r="D111" s="261">
        <v>3.1584486190472237E-2</v>
      </c>
      <c r="E111" s="261">
        <v>2.91516983671938E-2</v>
      </c>
      <c r="F111" s="261">
        <v>2.5315163095554389E-2</v>
      </c>
      <c r="G111" s="261">
        <v>2.9943088634680579E-2</v>
      </c>
      <c r="H111" s="261">
        <v>3.3315459970132417E-2</v>
      </c>
      <c r="I111" s="261">
        <v>3.7870257476484523E-2</v>
      </c>
      <c r="J111" s="261">
        <v>3.3630587635352441E-2</v>
      </c>
      <c r="K111" s="261">
        <v>3.8455042531346677E-2</v>
      </c>
      <c r="L111" s="261">
        <v>3.9608175181181191E-2</v>
      </c>
      <c r="M111" s="261">
        <v>3.8754059236172027E-2</v>
      </c>
      <c r="N111" s="261">
        <v>5.2736469950582801E-2</v>
      </c>
      <c r="O111" s="261">
        <v>6.3272501919290541E-2</v>
      </c>
      <c r="P111" s="261">
        <v>6.5628706522937605E-2</v>
      </c>
      <c r="Q111" s="261">
        <v>7.5910281016750181E-2</v>
      </c>
      <c r="R111" s="261">
        <v>9.2154851386074571E-2</v>
      </c>
      <c r="S111" s="261">
        <v>7.6260154858273477E-2</v>
      </c>
      <c r="T111" s="261">
        <v>8.416678946452115E-2</v>
      </c>
      <c r="U111" s="261">
        <v>8.8578838982644265E-2</v>
      </c>
      <c r="V111" s="261">
        <v>0.106993084135954</v>
      </c>
      <c r="W111" s="261">
        <v>3.8016965554483161E-2</v>
      </c>
      <c r="DA111" s="67" t="s">
        <v>1225</v>
      </c>
    </row>
    <row r="112" spans="1:105" ht="12" customHeight="1" x14ac:dyDescent="0.25">
      <c r="A112" s="202" t="s">
        <v>93</v>
      </c>
      <c r="B112" s="226">
        <v>5.5220424969718337E-2</v>
      </c>
      <c r="C112" s="226">
        <v>6.983653985754304E-2</v>
      </c>
      <c r="D112" s="226">
        <v>6.7925282846650017E-2</v>
      </c>
      <c r="E112" s="226">
        <v>6.2693353474567268E-2</v>
      </c>
      <c r="F112" s="226">
        <v>5.444253875794644E-2</v>
      </c>
      <c r="G112" s="226">
        <v>6.4395309537330192E-2</v>
      </c>
      <c r="H112" s="226">
        <v>7.1647897894889179E-2</v>
      </c>
      <c r="I112" s="226">
        <v>8.1443400252040443E-2</v>
      </c>
      <c r="J112" s="226">
        <v>7.2325608327276428E-2</v>
      </c>
      <c r="K112" s="226">
        <v>8.32900242799616E-2</v>
      </c>
      <c r="L112" s="226">
        <v>8.5180948836615242E-2</v>
      </c>
      <c r="M112" s="226">
        <v>8.3344095553686701E-2</v>
      </c>
      <c r="N112" s="226">
        <v>0.11341452940297581</v>
      </c>
      <c r="O112" s="226">
        <v>0.1360732152919901</v>
      </c>
      <c r="P112" s="226">
        <v>0.14114044555124269</v>
      </c>
      <c r="Q112" s="226">
        <v>0.1632518977176482</v>
      </c>
      <c r="R112" s="226">
        <v>0.19818730969188281</v>
      </c>
      <c r="S112" s="226">
        <v>0.16400433293229111</v>
      </c>
      <c r="T112" s="226">
        <v>0.18100826292360739</v>
      </c>
      <c r="U112" s="226">
        <v>0.19049677287259439</v>
      </c>
      <c r="V112" s="226">
        <v>0.23009826592532709</v>
      </c>
      <c r="W112" s="226">
        <v>8.1758909189999729E-2</v>
      </c>
      <c r="DA112" s="174" t="s">
        <v>1226</v>
      </c>
    </row>
    <row r="113" spans="1:105" ht="12" customHeight="1" x14ac:dyDescent="0.25">
      <c r="A113" s="202" t="s">
        <v>94</v>
      </c>
      <c r="B113" s="226">
        <v>0.35519773059802928</v>
      </c>
      <c r="C113" s="226">
        <v>0.44921386396104468</v>
      </c>
      <c r="D113" s="226">
        <v>0.43691996812031098</v>
      </c>
      <c r="E113" s="226">
        <v>0.40326630752946868</v>
      </c>
      <c r="F113" s="226">
        <v>0.3501940853483525</v>
      </c>
      <c r="G113" s="226">
        <v>0.41421390402845332</v>
      </c>
      <c r="H113" s="226">
        <v>0.4608651734994747</v>
      </c>
      <c r="I113" s="226">
        <v>0.52387338484945567</v>
      </c>
      <c r="J113" s="226">
        <v>0.46522445193165918</v>
      </c>
      <c r="K113" s="226">
        <v>0.53085305799516791</v>
      </c>
      <c r="L113" s="226">
        <v>0.54791464813145418</v>
      </c>
      <c r="M113" s="226">
        <v>0.53609934395921088</v>
      </c>
      <c r="N113" s="226">
        <v>0.72952324222190734</v>
      </c>
      <c r="O113" s="226">
        <v>0.87527209892710311</v>
      </c>
      <c r="P113" s="226">
        <v>0.90786635530037818</v>
      </c>
      <c r="Q113" s="226">
        <v>1.050095206926221</v>
      </c>
      <c r="R113" s="226">
        <v>1.274812402738462</v>
      </c>
      <c r="S113" s="226">
        <v>1.0549351421641291</v>
      </c>
      <c r="T113" s="226">
        <v>1.164310565252151</v>
      </c>
      <c r="U113" s="226">
        <v>1.2253440904828099</v>
      </c>
      <c r="V113" s="226">
        <v>1.48007520615854</v>
      </c>
      <c r="W113" s="226">
        <v>0.52590285236637513</v>
      </c>
      <c r="DA113" s="174" t="s">
        <v>1227</v>
      </c>
    </row>
    <row r="114" spans="1:105" ht="12" customHeight="1" x14ac:dyDescent="0.25">
      <c r="A114" s="202" t="s">
        <v>95</v>
      </c>
      <c r="B114" s="226">
        <v>0.49536922401365868</v>
      </c>
      <c r="C114" s="226">
        <v>0.62648689458657958</v>
      </c>
      <c r="D114" s="226">
        <v>0.60934146510290688</v>
      </c>
      <c r="E114" s="226">
        <v>0.5624070781516266</v>
      </c>
      <c r="F114" s="226">
        <v>0.48839099287350213</v>
      </c>
      <c r="G114" s="226">
        <v>0.57767491889313716</v>
      </c>
      <c r="H114" s="226">
        <v>0.64273615427378972</v>
      </c>
      <c r="I114" s="226">
        <v>0.73060926289522665</v>
      </c>
      <c r="J114" s="226">
        <v>0.6488157324585232</v>
      </c>
      <c r="K114" s="226">
        <v>0.74717488534847465</v>
      </c>
      <c r="L114" s="226">
        <v>0.7641379172485655</v>
      </c>
      <c r="M114" s="226">
        <v>0.74765994581154338</v>
      </c>
      <c r="N114" s="226">
        <v>1.017414615208692</v>
      </c>
      <c r="O114" s="226">
        <v>1.2206802664992329</v>
      </c>
      <c r="P114" s="226">
        <v>1.2661371771043399</v>
      </c>
      <c r="Q114" s="226">
        <v>1.4644937255643351</v>
      </c>
      <c r="R114" s="226">
        <v>1.7778909500472</v>
      </c>
      <c r="S114" s="226">
        <v>1.4712436418969701</v>
      </c>
      <c r="T114" s="226">
        <v>1.6237818306124689</v>
      </c>
      <c r="U114" s="226">
        <v>1.7089009837709801</v>
      </c>
      <c r="V114" s="226">
        <v>2.0641565055108479</v>
      </c>
      <c r="W114" s="226">
        <v>0.7334396181098416</v>
      </c>
      <c r="DA114" s="174" t="s">
        <v>1228</v>
      </c>
    </row>
    <row r="115" spans="1:105" ht="12" customHeight="1" x14ac:dyDescent="0.25">
      <c r="A115" s="56" t="s">
        <v>96</v>
      </c>
      <c r="B115" s="262">
        <v>0.76806932998167166</v>
      </c>
      <c r="C115" s="262">
        <v>0.90965461721377905</v>
      </c>
      <c r="D115" s="262">
        <v>0.82260103686427688</v>
      </c>
      <c r="E115" s="262">
        <v>0.74186017298823803</v>
      </c>
      <c r="F115" s="262">
        <v>0.64738271733723285</v>
      </c>
      <c r="G115" s="262">
        <v>0.73554036175241511</v>
      </c>
      <c r="H115" s="262">
        <v>0.73456957250724408</v>
      </c>
      <c r="I115" s="262">
        <v>0.81464240838819757</v>
      </c>
      <c r="J115" s="262">
        <v>0.73424545347854353</v>
      </c>
      <c r="K115" s="262">
        <v>0.66369530221321815</v>
      </c>
      <c r="L115" s="262">
        <v>1.218608943844947</v>
      </c>
      <c r="M115" s="262">
        <v>1.3564497232450581</v>
      </c>
      <c r="N115" s="262">
        <v>1.340219949207472</v>
      </c>
      <c r="O115" s="262">
        <v>1.3161426093033379</v>
      </c>
      <c r="P115" s="262">
        <v>1.4827691315679761</v>
      </c>
      <c r="Q115" s="262">
        <v>1.5941825321573719</v>
      </c>
      <c r="R115" s="262">
        <v>1.7848353647801489</v>
      </c>
      <c r="S115" s="262">
        <v>1.7401853368165661</v>
      </c>
      <c r="T115" s="262">
        <v>1.68150724607501</v>
      </c>
      <c r="U115" s="262">
        <v>1.940796579873822</v>
      </c>
      <c r="V115" s="262">
        <v>2.311580095660712</v>
      </c>
      <c r="W115" s="262">
        <v>0.8883901875686363</v>
      </c>
      <c r="DA115" s="68" t="s">
        <v>1229</v>
      </c>
    </row>
    <row r="116" spans="1:105" ht="12" customHeight="1" x14ac:dyDescent="0.25">
      <c r="A116" s="37" t="s">
        <v>160</v>
      </c>
      <c r="B116" s="228">
        <v>5.4967839597288709E-3</v>
      </c>
      <c r="C116" s="228">
        <v>7.7814516154651953E-3</v>
      </c>
      <c r="D116" s="228">
        <v>4.7167772940838824E-3</v>
      </c>
      <c r="E116" s="228">
        <v>4.4274350932202149E-3</v>
      </c>
      <c r="F116" s="228">
        <v>9.0728820794321787E-3</v>
      </c>
      <c r="G116" s="228">
        <v>5.3416574630502384E-3</v>
      </c>
      <c r="H116" s="228">
        <v>1.812876009868365E-3</v>
      </c>
      <c r="I116" s="228">
        <v>4.0205792322487357E-3</v>
      </c>
      <c r="J116" s="228">
        <v>1.02892965031798E-2</v>
      </c>
      <c r="K116" s="228">
        <v>3.8502249166441748E-3</v>
      </c>
      <c r="L116" s="228">
        <v>5.9810319901477688E-3</v>
      </c>
      <c r="M116" s="228">
        <v>4.7069149438623958E-3</v>
      </c>
      <c r="N116" s="228">
        <v>1.1175720376315829E-2</v>
      </c>
      <c r="O116" s="228">
        <v>5.5461202571680966E-3</v>
      </c>
      <c r="P116" s="228">
        <v>6.1766950963644384E-3</v>
      </c>
      <c r="Q116" s="228">
        <v>9.6366864765562426E-3</v>
      </c>
      <c r="R116" s="228">
        <v>5.3096603753980797E-3</v>
      </c>
      <c r="S116" s="228">
        <v>1.089692264723054E-2</v>
      </c>
      <c r="T116" s="228">
        <v>1.376927357307753E-2</v>
      </c>
      <c r="U116" s="228">
        <v>1.6621842937466762E-2</v>
      </c>
      <c r="V116" s="228">
        <v>1.6453692003747539E-2</v>
      </c>
      <c r="W116" s="228">
        <v>6.5690137874317581E-3</v>
      </c>
      <c r="DA116" s="69" t="s">
        <v>1230</v>
      </c>
    </row>
    <row r="117" spans="1:105" ht="12" customHeight="1" x14ac:dyDescent="0.25">
      <c r="A117" s="37" t="s">
        <v>162</v>
      </c>
      <c r="B117" s="228">
        <v>0.7514801385880322</v>
      </c>
      <c r="C117" s="228">
        <v>0.88465193190474212</v>
      </c>
      <c r="D117" s="228">
        <v>0.79787802824122456</v>
      </c>
      <c r="E117" s="228">
        <v>0.71834205683390207</v>
      </c>
      <c r="F117" s="228">
        <v>0.62219961321953221</v>
      </c>
      <c r="G117" s="228">
        <v>0.71143450309819645</v>
      </c>
      <c r="H117" s="228">
        <v>0.70779590359112043</v>
      </c>
      <c r="I117" s="228">
        <v>0.78094595004995637</v>
      </c>
      <c r="J117" s="228">
        <v>0.69758735825411156</v>
      </c>
      <c r="K117" s="228">
        <v>0.60671677540529945</v>
      </c>
      <c r="L117" s="228">
        <v>1.1912257319625359</v>
      </c>
      <c r="M117" s="228">
        <v>1.336710469071424</v>
      </c>
      <c r="N117" s="228">
        <v>1.2929551137135651</v>
      </c>
      <c r="O117" s="228">
        <v>1.2537924191268759</v>
      </c>
      <c r="P117" s="228">
        <v>1.423181468196238</v>
      </c>
      <c r="Q117" s="228">
        <v>1.537149568639731</v>
      </c>
      <c r="R117" s="228">
        <v>1.7216281386653129</v>
      </c>
      <c r="S117" s="228">
        <v>1.668309173429336</v>
      </c>
      <c r="T117" s="228">
        <v>1.606890542804905</v>
      </c>
      <c r="U117" s="228">
        <v>1.808460159243495</v>
      </c>
      <c r="V117" s="228">
        <v>2.1575365575087719</v>
      </c>
      <c r="W117" s="228">
        <v>0.83680520989748186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1.1092407433910561E-2</v>
      </c>
      <c r="C120" s="228">
        <v>1.7221233693571762E-2</v>
      </c>
      <c r="D120" s="228">
        <v>2.0006231328968439E-2</v>
      </c>
      <c r="E120" s="228">
        <v>1.909068106111576E-2</v>
      </c>
      <c r="F120" s="228">
        <v>1.61102220382685E-2</v>
      </c>
      <c r="G120" s="228">
        <v>1.8764201191168419E-2</v>
      </c>
      <c r="H120" s="228">
        <v>2.496079290625533E-2</v>
      </c>
      <c r="I120" s="228">
        <v>2.9675879105992439E-2</v>
      </c>
      <c r="J120" s="228">
        <v>2.6368798721252241E-2</v>
      </c>
      <c r="K120" s="228">
        <v>5.3128301891274529E-2</v>
      </c>
      <c r="L120" s="228">
        <v>2.1402179892263541E-2</v>
      </c>
      <c r="M120" s="228">
        <v>1.503233922977221E-2</v>
      </c>
      <c r="N120" s="228">
        <v>3.608911511759097E-2</v>
      </c>
      <c r="O120" s="228">
        <v>5.680406991929416E-2</v>
      </c>
      <c r="P120" s="228">
        <v>5.3410968275372978E-2</v>
      </c>
      <c r="Q120" s="228">
        <v>4.7396277041084227E-2</v>
      </c>
      <c r="R120" s="228">
        <v>5.7897565739438057E-2</v>
      </c>
      <c r="S120" s="228">
        <v>6.0979240739999122E-2</v>
      </c>
      <c r="T120" s="228">
        <v>6.0847429697027423E-2</v>
      </c>
      <c r="U120" s="228">
        <v>0.11571457769286091</v>
      </c>
      <c r="V120" s="228">
        <v>0.13758984614819239</v>
      </c>
      <c r="W120" s="228">
        <v>4.5015963883722622E-2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6.3076282958699084</v>
      </c>
      <c r="C121" s="263">
        <f t="shared" si="4"/>
        <v>8.0913269177878924</v>
      </c>
      <c r="D121" s="263">
        <f t="shared" si="4"/>
        <v>7.5878533727796933</v>
      </c>
      <c r="E121" s="263">
        <f t="shared" si="4"/>
        <v>8.4231549015655656</v>
      </c>
      <c r="F121" s="263">
        <f t="shared" si="4"/>
        <v>7.0045795698182571</v>
      </c>
      <c r="G121" s="263">
        <f t="shared" si="4"/>
        <v>7.5508838333554849</v>
      </c>
      <c r="H121" s="263">
        <f t="shared" si="4"/>
        <v>7.5835280812536103</v>
      </c>
      <c r="I121" s="263">
        <f t="shared" si="4"/>
        <v>8.7565298157201923</v>
      </c>
      <c r="J121" s="263">
        <f t="shared" si="4"/>
        <v>8.0821494221634556</v>
      </c>
      <c r="K121" s="263">
        <f t="shared" si="4"/>
        <v>8.9280857671965048</v>
      </c>
      <c r="L121" s="263">
        <f t="shared" si="4"/>
        <v>14.468932611292121</v>
      </c>
      <c r="M121" s="263">
        <f t="shared" si="4"/>
        <v>14.765911545046459</v>
      </c>
      <c r="N121" s="263">
        <f t="shared" si="4"/>
        <v>15.514385076540556</v>
      </c>
      <c r="O121" s="263">
        <f t="shared" si="4"/>
        <v>14.89819532994591</v>
      </c>
      <c r="P121" s="263">
        <f t="shared" si="4"/>
        <v>16.895079236439006</v>
      </c>
      <c r="Q121" s="263">
        <f t="shared" si="4"/>
        <v>15.620229590670975</v>
      </c>
      <c r="R121" s="263">
        <f t="shared" si="4"/>
        <v>16.863081977262816</v>
      </c>
      <c r="S121" s="263">
        <f t="shared" si="4"/>
        <v>16.005139211447649</v>
      </c>
      <c r="T121" s="263">
        <f t="shared" si="4"/>
        <v>14.330930053896594</v>
      </c>
      <c r="U121" s="263">
        <f t="shared" si="4"/>
        <v>18.213530816182452</v>
      </c>
      <c r="V121" s="263">
        <f t="shared" si="4"/>
        <v>20.954518728855</v>
      </c>
      <c r="W121" s="263">
        <f t="shared" si="4"/>
        <v>8.0791629073351423</v>
      </c>
      <c r="DA121" s="70"/>
    </row>
    <row r="122" spans="1:105" ht="12" customHeight="1" x14ac:dyDescent="0.25">
      <c r="A122" s="60" t="s">
        <v>1054</v>
      </c>
      <c r="B122" s="264">
        <v>6.3059226872535756</v>
      </c>
      <c r="C122" s="264">
        <v>8.0891698571680006</v>
      </c>
      <c r="D122" s="264">
        <v>7.5857553456863922</v>
      </c>
      <c r="E122" s="264">
        <v>8.4212184745291623</v>
      </c>
      <c r="F122" s="264">
        <v>7.0028979879895861</v>
      </c>
      <c r="G122" s="264">
        <v>7.5488948375290583</v>
      </c>
      <c r="H122" s="264">
        <v>7.5813150727144931</v>
      </c>
      <c r="I122" s="264">
        <v>8.7540142507767946</v>
      </c>
      <c r="J122" s="264">
        <v>8.0799154809938223</v>
      </c>
      <c r="K122" s="264">
        <v>8.9255131650634283</v>
      </c>
      <c r="L122" s="264">
        <v>14.46630160364662</v>
      </c>
      <c r="M122" s="264">
        <v>14.763337272798919</v>
      </c>
      <c r="N122" s="264">
        <v>15.51088201044367</v>
      </c>
      <c r="O122" s="264">
        <v>14.893992398719259</v>
      </c>
      <c r="P122" s="264">
        <v>16.89071979226274</v>
      </c>
      <c r="Q122" s="264">
        <v>15.6156910361138</v>
      </c>
      <c r="R122" s="264">
        <v>16.857789316591369</v>
      </c>
      <c r="S122" s="264">
        <v>15.99993036148123</v>
      </c>
      <c r="T122" s="264">
        <v>14.325920343610781</v>
      </c>
      <c r="U122" s="264">
        <v>18.206653616566371</v>
      </c>
      <c r="V122" s="264">
        <v>20.946241689152071</v>
      </c>
      <c r="W122" s="264">
        <v>8.0762218954387155</v>
      </c>
      <c r="DA122" s="72" t="s">
        <v>1235</v>
      </c>
    </row>
    <row r="123" spans="1:105" ht="12" customHeight="1" x14ac:dyDescent="0.25">
      <c r="A123" s="64" t="s">
        <v>30</v>
      </c>
      <c r="B123" s="231">
        <v>0.45672956274452692</v>
      </c>
      <c r="C123" s="231">
        <v>0.59271273424364124</v>
      </c>
      <c r="D123" s="231">
        <v>0.41043078543798439</v>
      </c>
      <c r="E123" s="231">
        <v>0.26551999508234969</v>
      </c>
      <c r="F123" s="231">
        <v>0.27691868767638272</v>
      </c>
      <c r="G123" s="231">
        <v>0.25598404794985669</v>
      </c>
      <c r="H123" s="231">
        <v>0.2807353968186857</v>
      </c>
      <c r="I123" s="231">
        <v>0.25626922848128142</v>
      </c>
      <c r="J123" s="231">
        <v>0.30081416416427548</v>
      </c>
      <c r="K123" s="231">
        <v>0.27283042603702218</v>
      </c>
      <c r="L123" s="231">
        <v>0.70419148687402611</v>
      </c>
      <c r="M123" s="231">
        <v>0.75123903710984996</v>
      </c>
      <c r="N123" s="231">
        <v>0.84276959218082914</v>
      </c>
      <c r="O123" s="231">
        <v>0.85252104688149399</v>
      </c>
      <c r="P123" s="231">
        <v>1.045092858893816</v>
      </c>
      <c r="Q123" s="231">
        <v>1.160608253256334</v>
      </c>
      <c r="R123" s="231">
        <v>1.363554979421749</v>
      </c>
      <c r="S123" s="231">
        <v>1.6705029745964191</v>
      </c>
      <c r="T123" s="231">
        <v>2.2454416752236508</v>
      </c>
      <c r="U123" s="231">
        <v>2.2658304268672449</v>
      </c>
      <c r="V123" s="231">
        <v>2.9222845722662192</v>
      </c>
      <c r="W123" s="231">
        <v>1.2861933008204349</v>
      </c>
      <c r="DA123" s="73" t="s">
        <v>1236</v>
      </c>
    </row>
    <row r="124" spans="1:105" ht="12" customHeight="1" x14ac:dyDescent="0.25">
      <c r="A124" s="64" t="s">
        <v>32</v>
      </c>
      <c r="B124" s="231">
        <v>0.8086856513381675</v>
      </c>
      <c r="C124" s="231">
        <v>1.027005592964281</v>
      </c>
      <c r="D124" s="231">
        <v>0.88375578734815907</v>
      </c>
      <c r="E124" s="231">
        <v>1.311052831416635</v>
      </c>
      <c r="F124" s="231">
        <v>1.111277350692548</v>
      </c>
      <c r="G124" s="231">
        <v>1.2092989115124511</v>
      </c>
      <c r="H124" s="231">
        <v>1.321836486896073</v>
      </c>
      <c r="I124" s="231">
        <v>1.973250656977799</v>
      </c>
      <c r="J124" s="231">
        <v>1.698099463762619</v>
      </c>
      <c r="K124" s="231">
        <v>0.84377510079664497</v>
      </c>
      <c r="L124" s="231">
        <v>0.10403413081019799</v>
      </c>
      <c r="M124" s="231">
        <v>8.7783716677711149E-2</v>
      </c>
      <c r="N124" s="231">
        <v>0</v>
      </c>
      <c r="O124" s="231">
        <v>0.3138386634290985</v>
      </c>
      <c r="P124" s="231">
        <v>0.3374142638815843</v>
      </c>
      <c r="Q124" s="231">
        <v>0.37005139819757449</v>
      </c>
      <c r="R124" s="231">
        <v>1.13194344362502</v>
      </c>
      <c r="S124" s="231">
        <v>1.324488348201468</v>
      </c>
      <c r="T124" s="231">
        <v>0.94106193728177689</v>
      </c>
      <c r="U124" s="231">
        <v>1.6704247763524629</v>
      </c>
      <c r="V124" s="231">
        <v>2.893644156838342</v>
      </c>
      <c r="W124" s="231">
        <v>1.052159925458954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5.7636666947707971E-3</v>
      </c>
      <c r="T125" s="231">
        <v>6.5832922708989224E-3</v>
      </c>
      <c r="U125" s="231">
        <v>8.789933037426036E-3</v>
      </c>
      <c r="V125" s="231">
        <v>5.140550700745249E-3</v>
      </c>
      <c r="W125" s="231">
        <v>2.2412251839794509E-3</v>
      </c>
      <c r="DA125" s="73" t="s">
        <v>1238</v>
      </c>
    </row>
    <row r="126" spans="1:105" ht="12" customHeight="1" x14ac:dyDescent="0.25">
      <c r="A126" s="64" t="s">
        <v>160</v>
      </c>
      <c r="B126" s="231">
        <v>1.5506944683798681E-2</v>
      </c>
      <c r="C126" s="231">
        <v>1.753802079598682E-2</v>
      </c>
      <c r="D126" s="231">
        <v>9.8564082794169953E-3</v>
      </c>
      <c r="E126" s="231">
        <v>6.5371918423915119E-3</v>
      </c>
      <c r="F126" s="231">
        <v>1.493391857866712E-2</v>
      </c>
      <c r="G126" s="231">
        <v>1.0648386614411309E-2</v>
      </c>
      <c r="H126" s="231">
        <v>3.6796039149270422E-3</v>
      </c>
      <c r="I126" s="231">
        <v>7.6516247180569456E-3</v>
      </c>
      <c r="J126" s="231">
        <v>1.9202810174013329E-2</v>
      </c>
      <c r="K126" s="231">
        <v>5.4538394286912494E-3</v>
      </c>
      <c r="L126" s="231">
        <v>9.3908039649086526E-3</v>
      </c>
      <c r="M126" s="231">
        <v>8.5153074401516128E-3</v>
      </c>
      <c r="N126" s="231">
        <v>1.8959158065433201E-2</v>
      </c>
      <c r="O126" s="231">
        <v>1.010700920951047E-2</v>
      </c>
      <c r="P126" s="231">
        <v>1.071009742869531E-2</v>
      </c>
      <c r="Q126" s="231">
        <v>2.3366840412497609E-2</v>
      </c>
      <c r="R126" s="231">
        <v>1.4023542618366981E-2</v>
      </c>
      <c r="S126" s="231">
        <v>2.515529157371986E-2</v>
      </c>
      <c r="T126" s="231">
        <v>3.0863592840631161E-2</v>
      </c>
      <c r="U126" s="231">
        <v>3.1660881863872017E-2</v>
      </c>
      <c r="V126" s="231">
        <v>3.4726517324291342E-2</v>
      </c>
      <c r="W126" s="231">
        <v>1.2227988113497221E-2</v>
      </c>
      <c r="DA126" s="73" t="s">
        <v>1239</v>
      </c>
    </row>
    <row r="127" spans="1:105" ht="12" customHeight="1" x14ac:dyDescent="0.25">
      <c r="A127" s="64" t="s">
        <v>70</v>
      </c>
      <c r="B127" s="231">
        <v>0.47565617823066603</v>
      </c>
      <c r="C127" s="231">
        <v>0.54152027418985493</v>
      </c>
      <c r="D127" s="231">
        <v>0.72483132401081452</v>
      </c>
      <c r="E127" s="231">
        <v>5.5678401245841717E-2</v>
      </c>
      <c r="F127" s="231">
        <v>3.6595893015636628E-2</v>
      </c>
      <c r="G127" s="231">
        <v>3.9731562407344989E-2</v>
      </c>
      <c r="H127" s="231">
        <v>3.1204937382960641E-2</v>
      </c>
      <c r="I127" s="231">
        <v>1.7953044127892091E-2</v>
      </c>
      <c r="J127" s="231">
        <v>1.084292902430313E-2</v>
      </c>
      <c r="K127" s="231">
        <v>2.081055031555696E-2</v>
      </c>
      <c r="L127" s="231">
        <v>3.6085791787259167E-2</v>
      </c>
      <c r="M127" s="231">
        <v>1.63281863898962E-2</v>
      </c>
      <c r="N127" s="231">
        <v>1.8099628669057288E-2</v>
      </c>
      <c r="O127" s="231">
        <v>2.8817323712236789E-2</v>
      </c>
      <c r="P127" s="231">
        <v>2.0429989547695569E-2</v>
      </c>
      <c r="Q127" s="231">
        <v>1.0946690243616389E-2</v>
      </c>
      <c r="R127" s="231">
        <v>2.6195277357790848E-2</v>
      </c>
      <c r="S127" s="231">
        <v>2.0583518910782809E-2</v>
      </c>
      <c r="T127" s="231">
        <v>1.6259608301400431E-2</v>
      </c>
      <c r="U127" s="231">
        <v>1.9467558499513621E-2</v>
      </c>
      <c r="V127" s="231">
        <v>2.9493555591453731E-2</v>
      </c>
      <c r="W127" s="231">
        <v>4.4934374426947928E-2</v>
      </c>
      <c r="DA127" s="73" t="s">
        <v>1240</v>
      </c>
    </row>
    <row r="128" spans="1:105" ht="12" customHeight="1" x14ac:dyDescent="0.25">
      <c r="A128" s="64" t="s">
        <v>34</v>
      </c>
      <c r="B128" s="231">
        <v>0.41812429291852532</v>
      </c>
      <c r="C128" s="231">
        <v>0.73882527692609856</v>
      </c>
      <c r="D128" s="231">
        <v>0.52476426224203809</v>
      </c>
      <c r="E128" s="231">
        <v>2.1892776333476398</v>
      </c>
      <c r="F128" s="231">
        <v>1.5395031528794789</v>
      </c>
      <c r="G128" s="231">
        <v>1.048180776681721</v>
      </c>
      <c r="H128" s="231">
        <v>0.81311617742886177</v>
      </c>
      <c r="I128" s="231">
        <v>1.025532461715345</v>
      </c>
      <c r="J128" s="231">
        <v>0.35981364265942339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3.4628427229755769</v>
      </c>
      <c r="T128" s="231">
        <v>6.6833848590360247</v>
      </c>
      <c r="U128" s="231">
        <v>8.915247964578084</v>
      </c>
      <c r="V128" s="231">
        <v>8.2358361910694846</v>
      </c>
      <c r="W128" s="231">
        <v>3.3461969715023852</v>
      </c>
      <c r="DA128" s="73" t="s">
        <v>1241</v>
      </c>
    </row>
    <row r="129" spans="1:105" ht="12" customHeight="1" x14ac:dyDescent="0.25">
      <c r="A129" s="64" t="s">
        <v>162</v>
      </c>
      <c r="B129" s="231">
        <v>2.0257384139770389</v>
      </c>
      <c r="C129" s="231">
        <v>1.905200456983275</v>
      </c>
      <c r="D129" s="231">
        <v>1.5931552784847181</v>
      </c>
      <c r="E129" s="231">
        <v>1.0134879938959851</v>
      </c>
      <c r="F129" s="231">
        <v>0.97860298699470971</v>
      </c>
      <c r="G129" s="231">
        <v>1.355161287494659</v>
      </c>
      <c r="H129" s="231">
        <v>1.372743204748798</v>
      </c>
      <c r="I129" s="231">
        <v>1.42015027047224</v>
      </c>
      <c r="J129" s="231">
        <v>1.2440160843974331</v>
      </c>
      <c r="K129" s="231">
        <v>0.82120301971537824</v>
      </c>
      <c r="L129" s="231">
        <v>1.7871829103957551</v>
      </c>
      <c r="M129" s="231">
        <v>2.3107322140845792</v>
      </c>
      <c r="N129" s="231">
        <v>2.0959226743754682</v>
      </c>
      <c r="O129" s="231">
        <v>2.1832692913037461</v>
      </c>
      <c r="P129" s="231">
        <v>2.3580109930786861</v>
      </c>
      <c r="Q129" s="231">
        <v>3.5615305807184718</v>
      </c>
      <c r="R129" s="231">
        <v>4.3448884947308883</v>
      </c>
      <c r="S129" s="231">
        <v>3.6800211340510609</v>
      </c>
      <c r="T129" s="231">
        <v>3.441676405043971</v>
      </c>
      <c r="U129" s="231">
        <v>3.291554619009518</v>
      </c>
      <c r="V129" s="231">
        <v>4.3511526301507892</v>
      </c>
      <c r="W129" s="231">
        <v>1.4884268554897659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1.216371604819245E-2</v>
      </c>
      <c r="C131" s="231">
        <v>0.19859476708724569</v>
      </c>
      <c r="D131" s="231">
        <v>0.21956462818990549</v>
      </c>
      <c r="E131" s="231">
        <v>0.32457478885312441</v>
      </c>
      <c r="F131" s="231">
        <v>0.30066388954108941</v>
      </c>
      <c r="G131" s="231">
        <v>0.36399256539719838</v>
      </c>
      <c r="H131" s="231">
        <v>0.39482352349116312</v>
      </c>
      <c r="I131" s="231">
        <v>0.28647583320069642</v>
      </c>
      <c r="J131" s="231">
        <v>2.4720401432338021E-4</v>
      </c>
      <c r="K131" s="231">
        <v>4.2309532633019931E-4</v>
      </c>
      <c r="L131" s="231">
        <v>1.2519734897616991E-3</v>
      </c>
      <c r="M131" s="231">
        <v>5.2820591308517465E-4</v>
      </c>
      <c r="N131" s="231">
        <v>1.2148008608807721E-3</v>
      </c>
      <c r="O131" s="231">
        <v>2.18976889122275E-2</v>
      </c>
      <c r="P131" s="231">
        <v>0.1910363925156171</v>
      </c>
      <c r="Q131" s="231">
        <v>0.27849163164352281</v>
      </c>
      <c r="R131" s="231">
        <v>2.3272194436930821E-2</v>
      </c>
      <c r="S131" s="231">
        <v>0.37473356137714042</v>
      </c>
      <c r="T131" s="231">
        <v>0.1891456610294166</v>
      </c>
      <c r="U131" s="231">
        <v>0.47959499246839921</v>
      </c>
      <c r="V131" s="231">
        <v>0.50374821215421728</v>
      </c>
      <c r="W131" s="231">
        <v>0.13682541848590191</v>
      </c>
      <c r="DA131" s="73" t="s">
        <v>1244</v>
      </c>
    </row>
    <row r="132" spans="1:105" ht="12" customHeight="1" x14ac:dyDescent="0.25">
      <c r="A132" s="64" t="s">
        <v>79</v>
      </c>
      <c r="B132" s="231">
        <v>2.093317927312659</v>
      </c>
      <c r="C132" s="231">
        <v>3.0677727339776171</v>
      </c>
      <c r="D132" s="231">
        <v>3.2193968716933559</v>
      </c>
      <c r="E132" s="231">
        <v>3.255089638845194</v>
      </c>
      <c r="F132" s="231">
        <v>2.744402108611073</v>
      </c>
      <c r="G132" s="231">
        <v>3.2658972994714159</v>
      </c>
      <c r="H132" s="231">
        <v>3.3631757420330231</v>
      </c>
      <c r="I132" s="231">
        <v>3.766731131083485</v>
      </c>
      <c r="J132" s="231">
        <v>4.4468791827974323</v>
      </c>
      <c r="K132" s="231">
        <v>6.9610171334438053</v>
      </c>
      <c r="L132" s="231">
        <v>11.82416450632472</v>
      </c>
      <c r="M132" s="231">
        <v>11.588210605183651</v>
      </c>
      <c r="N132" s="231">
        <v>12.53391615629201</v>
      </c>
      <c r="O132" s="231">
        <v>11.483541375270949</v>
      </c>
      <c r="P132" s="231">
        <v>12.928025196916639</v>
      </c>
      <c r="Q132" s="231">
        <v>10.210695641641779</v>
      </c>
      <c r="R132" s="231">
        <v>9.9539113844006284</v>
      </c>
      <c r="S132" s="231">
        <v>5.4358391431002886</v>
      </c>
      <c r="T132" s="231">
        <v>0.77150331258300975</v>
      </c>
      <c r="U132" s="231">
        <v>1.524082463889848</v>
      </c>
      <c r="V132" s="231">
        <v>1.970215303056523</v>
      </c>
      <c r="W132" s="231">
        <v>0.7070158359568498</v>
      </c>
      <c r="DA132" s="73" t="s">
        <v>1245</v>
      </c>
    </row>
    <row r="133" spans="1:105" ht="12" customHeight="1" x14ac:dyDescent="0.25">
      <c r="A133" s="60" t="s">
        <v>1066</v>
      </c>
      <c r="B133" s="264">
        <v>1.7056086163327929E-3</v>
      </c>
      <c r="C133" s="264">
        <v>2.157060619892247E-3</v>
      </c>
      <c r="D133" s="264">
        <v>2.0980270933014392E-3</v>
      </c>
      <c r="E133" s="264">
        <v>1.936427036402883E-3</v>
      </c>
      <c r="F133" s="264">
        <v>1.681581828671304E-3</v>
      </c>
      <c r="G133" s="264">
        <v>1.9889958264268648E-3</v>
      </c>
      <c r="H133" s="264">
        <v>2.2130085391169792E-3</v>
      </c>
      <c r="I133" s="264">
        <v>2.5155649433972311E-3</v>
      </c>
      <c r="J133" s="264">
        <v>2.2339411696335348E-3</v>
      </c>
      <c r="K133" s="264">
        <v>2.5726021330761701E-3</v>
      </c>
      <c r="L133" s="264">
        <v>2.631007645500828E-3</v>
      </c>
      <c r="M133" s="264">
        <v>2.574272247538568E-3</v>
      </c>
      <c r="N133" s="264">
        <v>3.503066096885765E-3</v>
      </c>
      <c r="O133" s="264">
        <v>4.2029312266502351E-3</v>
      </c>
      <c r="P133" s="264">
        <v>4.359444176267391E-3</v>
      </c>
      <c r="Q133" s="264">
        <v>4.5385545571746929E-3</v>
      </c>
      <c r="R133" s="264">
        <v>5.2926606714482167E-3</v>
      </c>
      <c r="S133" s="264">
        <v>5.2088499664201607E-3</v>
      </c>
      <c r="T133" s="264">
        <v>5.0097102858128531E-3</v>
      </c>
      <c r="U133" s="264">
        <v>6.877199616079778E-3</v>
      </c>
      <c r="V133" s="264">
        <v>8.2770397029268711E-3</v>
      </c>
      <c r="W133" s="264">
        <v>2.9410118964270432E-3</v>
      </c>
      <c r="DA133" s="72" t="s">
        <v>1246</v>
      </c>
    </row>
    <row r="134" spans="1:105" ht="12" customHeight="1" x14ac:dyDescent="0.25">
      <c r="A134" s="57" t="s">
        <v>1012</v>
      </c>
      <c r="B134" s="263">
        <v>1.911217149496836</v>
      </c>
      <c r="C134" s="263">
        <v>2.304416656623808</v>
      </c>
      <c r="D134" s="263">
        <v>2.118692436760127</v>
      </c>
      <c r="E134" s="263">
        <v>1.9167457643196291</v>
      </c>
      <c r="F134" s="263">
        <v>1.6649840037729819</v>
      </c>
      <c r="G134" s="263">
        <v>1.8778510593344739</v>
      </c>
      <c r="H134" s="263">
        <v>1.8856699900402241</v>
      </c>
      <c r="I134" s="263">
        <v>2.0994036908571978</v>
      </c>
      <c r="J134" s="263">
        <v>1.8942037920778549</v>
      </c>
      <c r="K134" s="263">
        <v>1.789529506290531</v>
      </c>
      <c r="L134" s="263">
        <v>3.1591993105940559</v>
      </c>
      <c r="M134" s="263">
        <v>3.416596228836017</v>
      </c>
      <c r="N134" s="263">
        <v>3.4773990640230701</v>
      </c>
      <c r="O134" s="263">
        <v>3.4251036950488238</v>
      </c>
      <c r="P134" s="263">
        <v>3.86126383670975</v>
      </c>
      <c r="Q134" s="263">
        <v>4.0678192554504973</v>
      </c>
      <c r="R134" s="263">
        <v>4.5497186874476929</v>
      </c>
      <c r="S134" s="263">
        <v>4.4644686460669796</v>
      </c>
      <c r="T134" s="263">
        <v>4.3376195760974383</v>
      </c>
      <c r="U134" s="263">
        <v>5.1185262253161898</v>
      </c>
      <c r="V134" s="263">
        <v>6.059742780838886</v>
      </c>
      <c r="W134" s="263">
        <v>2.3375291487124348</v>
      </c>
      <c r="DA134" s="70" t="s">
        <v>1247</v>
      </c>
    </row>
    <row r="135" spans="1:105" ht="12" customHeight="1" x14ac:dyDescent="0.25">
      <c r="A135" s="60" t="s">
        <v>1014</v>
      </c>
      <c r="B135" s="264">
        <v>1.909309369946665</v>
      </c>
      <c r="C135" s="264">
        <v>2.3016431665312971</v>
      </c>
      <c r="D135" s="264">
        <v>2.1156287128471769</v>
      </c>
      <c r="E135" s="264">
        <v>1.912925372338826</v>
      </c>
      <c r="F135" s="264">
        <v>1.6617797040707309</v>
      </c>
      <c r="G135" s="264">
        <v>1.873840116818597</v>
      </c>
      <c r="H135" s="264">
        <v>1.8803060782292149</v>
      </c>
      <c r="I135" s="264">
        <v>2.0928003375078541</v>
      </c>
      <c r="J135" s="264">
        <v>1.888592683184338</v>
      </c>
      <c r="K135" s="264">
        <v>1.778179830495022</v>
      </c>
      <c r="L135" s="264">
        <v>3.1552290752400221</v>
      </c>
      <c r="M135" s="264">
        <v>3.4137383285312719</v>
      </c>
      <c r="N135" s="264">
        <v>3.470615376761534</v>
      </c>
      <c r="O135" s="264">
        <v>3.414184051300114</v>
      </c>
      <c r="P135" s="264">
        <v>3.8513989245672078</v>
      </c>
      <c r="Q135" s="264">
        <v>4.0585003257838839</v>
      </c>
      <c r="R135" s="264">
        <v>4.5382469319204013</v>
      </c>
      <c r="S135" s="264">
        <v>4.4534458131189094</v>
      </c>
      <c r="T135" s="264">
        <v>4.3278592112860137</v>
      </c>
      <c r="U135" s="264">
        <v>5.0995336362574406</v>
      </c>
      <c r="V135" s="264">
        <v>6.0370804057311744</v>
      </c>
      <c r="W135" s="264">
        <v>2.3309906516309211</v>
      </c>
      <c r="DA135" s="72" t="s">
        <v>1248</v>
      </c>
    </row>
    <row r="136" spans="1:105" ht="12" customHeight="1" x14ac:dyDescent="0.25">
      <c r="A136" s="59" t="s">
        <v>30</v>
      </c>
      <c r="B136" s="232">
        <v>0.29469735426299332</v>
      </c>
      <c r="C136" s="232">
        <v>0.44824862347373318</v>
      </c>
      <c r="D136" s="232">
        <v>0.31833417305550082</v>
      </c>
      <c r="E136" s="232">
        <v>0.38087021777206892</v>
      </c>
      <c r="F136" s="232">
        <v>0.35415033959232362</v>
      </c>
      <c r="G136" s="232">
        <v>0.29050511997459422</v>
      </c>
      <c r="H136" s="232">
        <v>0.31457178255226531</v>
      </c>
      <c r="I136" s="232">
        <v>0.31712076196876698</v>
      </c>
      <c r="J136" s="232">
        <v>0.36300268240991013</v>
      </c>
      <c r="K136" s="232">
        <v>0.43547816305914122</v>
      </c>
      <c r="L136" s="232">
        <v>0.88055131619902038</v>
      </c>
      <c r="M136" s="232">
        <v>0.83553948768640374</v>
      </c>
      <c r="N136" s="232">
        <v>0.98829643507559584</v>
      </c>
      <c r="O136" s="232">
        <v>0.95177228461582219</v>
      </c>
      <c r="P136" s="232">
        <v>1.1781828586566221</v>
      </c>
      <c r="Q136" s="232">
        <v>0.99601872611314923</v>
      </c>
      <c r="R136" s="232">
        <v>1.0826386914882</v>
      </c>
      <c r="S136" s="232">
        <v>1.384411780069035</v>
      </c>
      <c r="T136" s="232">
        <v>1.7006793824741731</v>
      </c>
      <c r="U136" s="232">
        <v>2.0663884967441781</v>
      </c>
      <c r="V136" s="232">
        <v>2.413659393124421</v>
      </c>
      <c r="W136" s="232">
        <v>1.062172605827693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4.7294369947703E-3</v>
      </c>
      <c r="T137" s="297">
        <v>4.9369230434934824E-3</v>
      </c>
      <c r="U137" s="297">
        <v>7.9371153306384626E-3</v>
      </c>
      <c r="V137" s="297">
        <v>4.2039319644061636E-3</v>
      </c>
      <c r="W137" s="297">
        <v>1.832596700675954E-3</v>
      </c>
      <c r="DA137" s="122" t="s">
        <v>1250</v>
      </c>
    </row>
    <row r="138" spans="1:105" ht="12" customHeight="1" x14ac:dyDescent="0.25">
      <c r="A138" s="59" t="s">
        <v>160</v>
      </c>
      <c r="B138" s="297">
        <v>9.7219759318369209E-3</v>
      </c>
      <c r="C138" s="297">
        <v>1.28874346899611E-2</v>
      </c>
      <c r="D138" s="297">
        <v>7.4280224689835684E-3</v>
      </c>
      <c r="E138" s="297">
        <v>9.1113389508377836E-3</v>
      </c>
      <c r="F138" s="297">
        <v>1.8557538366204541E-2</v>
      </c>
      <c r="G138" s="297">
        <v>1.1741832736882391E-2</v>
      </c>
      <c r="H138" s="297">
        <v>4.0062205206715393E-3</v>
      </c>
      <c r="I138" s="297">
        <v>9.2001109857736164E-3</v>
      </c>
      <c r="J138" s="297">
        <v>2.2515807738619231E-2</v>
      </c>
      <c r="K138" s="297">
        <v>8.4583785648765352E-3</v>
      </c>
      <c r="L138" s="297">
        <v>1.140979561422764E-2</v>
      </c>
      <c r="M138" s="297">
        <v>9.2023840667554094E-3</v>
      </c>
      <c r="N138" s="297">
        <v>2.1602728563878609E-2</v>
      </c>
      <c r="O138" s="297">
        <v>1.096381745683103E-2</v>
      </c>
      <c r="P138" s="297">
        <v>1.1731740051007831E-2</v>
      </c>
      <c r="Q138" s="297">
        <v>1.9484668964256349E-2</v>
      </c>
      <c r="R138" s="297">
        <v>1.0818818103636951E-2</v>
      </c>
      <c r="S138" s="297">
        <v>2.025622808451993E-2</v>
      </c>
      <c r="T138" s="297">
        <v>2.2713200731479921E-2</v>
      </c>
      <c r="U138" s="297">
        <v>2.805554880408485E-2</v>
      </c>
      <c r="V138" s="297">
        <v>2.7869289668715842E-2</v>
      </c>
      <c r="W138" s="297">
        <v>9.8119437834566156E-3</v>
      </c>
      <c r="DA138" s="122" t="s">
        <v>1251</v>
      </c>
    </row>
    <row r="139" spans="1:105" ht="12" customHeight="1" x14ac:dyDescent="0.25">
      <c r="A139" s="59" t="s">
        <v>70</v>
      </c>
      <c r="B139" s="297">
        <v>0.30759838874956819</v>
      </c>
      <c r="C139" s="297">
        <v>0.41045280496233272</v>
      </c>
      <c r="D139" s="297">
        <v>0.56344831892626335</v>
      </c>
      <c r="E139" s="297">
        <v>8.0046129962103252E-2</v>
      </c>
      <c r="F139" s="297">
        <v>4.6907420095941607E-2</v>
      </c>
      <c r="G139" s="297">
        <v>4.5190831525139627E-2</v>
      </c>
      <c r="H139" s="297">
        <v>3.5044486810133287E-2</v>
      </c>
      <c r="I139" s="297">
        <v>2.2265892791063759E-2</v>
      </c>
      <c r="J139" s="297">
        <v>1.311390303025659E-2</v>
      </c>
      <c r="K139" s="297">
        <v>3.3291314718570053E-2</v>
      </c>
      <c r="L139" s="297">
        <v>4.5224517222044257E-2</v>
      </c>
      <c r="M139" s="297">
        <v>1.820122346910933E-2</v>
      </c>
      <c r="N139" s="297">
        <v>2.1272661852609322E-2</v>
      </c>
      <c r="O139" s="297">
        <v>3.2244480921535167E-2</v>
      </c>
      <c r="P139" s="297">
        <v>2.3083399320056201E-2</v>
      </c>
      <c r="Q139" s="297">
        <v>9.4153935705296558E-3</v>
      </c>
      <c r="R139" s="297">
        <v>2.0845278017425521E-2</v>
      </c>
      <c r="S139" s="297">
        <v>1.7096667121701131E-2</v>
      </c>
      <c r="T139" s="297">
        <v>1.234254011364205E-2</v>
      </c>
      <c r="U139" s="297">
        <v>1.7793847322830111E-2</v>
      </c>
      <c r="V139" s="297">
        <v>2.4414869716466201E-2</v>
      </c>
      <c r="W139" s="297">
        <v>3.7191299515959148E-2</v>
      </c>
      <c r="DA139" s="122" t="s">
        <v>1252</v>
      </c>
    </row>
    <row r="140" spans="1:105" ht="12" customHeight="1" x14ac:dyDescent="0.25">
      <c r="A140" s="59" t="s">
        <v>162</v>
      </c>
      <c r="B140" s="297">
        <v>1.297291651002267</v>
      </c>
      <c r="C140" s="297">
        <v>1.43005430340527</v>
      </c>
      <c r="D140" s="297">
        <v>1.2264181983964291</v>
      </c>
      <c r="E140" s="297">
        <v>1.442897685653816</v>
      </c>
      <c r="F140" s="297">
        <v>1.2421644060162611</v>
      </c>
      <c r="G140" s="297">
        <v>1.5264023325819811</v>
      </c>
      <c r="H140" s="297">
        <v>1.5266835883461449</v>
      </c>
      <c r="I140" s="297">
        <v>1.7442135717622489</v>
      </c>
      <c r="J140" s="297">
        <v>1.489960290005552</v>
      </c>
      <c r="K140" s="297">
        <v>1.3009519741524349</v>
      </c>
      <c r="L140" s="297">
        <v>2.2180434462047289</v>
      </c>
      <c r="M140" s="297">
        <v>2.550795233309004</v>
      </c>
      <c r="N140" s="297">
        <v>2.439443551269449</v>
      </c>
      <c r="O140" s="297">
        <v>2.4192034683059251</v>
      </c>
      <c r="P140" s="297">
        <v>2.6384009265395219</v>
      </c>
      <c r="Q140" s="297">
        <v>3.033581537135948</v>
      </c>
      <c r="R140" s="297">
        <v>3.4239441443111391</v>
      </c>
      <c r="S140" s="297">
        <v>3.026951700848882</v>
      </c>
      <c r="T140" s="297">
        <v>2.587187164923225</v>
      </c>
      <c r="U140" s="297">
        <v>2.9793586280557101</v>
      </c>
      <c r="V140" s="297">
        <v>3.5669329212571652</v>
      </c>
      <c r="W140" s="297">
        <v>1.219982205803136</v>
      </c>
      <c r="DA140" s="122" t="s">
        <v>1253</v>
      </c>
    </row>
    <row r="141" spans="1:105" ht="12" customHeight="1" x14ac:dyDescent="0.25">
      <c r="A141" s="60" t="s">
        <v>1021</v>
      </c>
      <c r="B141" s="264">
        <v>1.9077795501703119E-3</v>
      </c>
      <c r="C141" s="264">
        <v>2.7734900925107482E-3</v>
      </c>
      <c r="D141" s="264">
        <v>3.0637239129504088E-3</v>
      </c>
      <c r="E141" s="264">
        <v>3.8203919808028962E-3</v>
      </c>
      <c r="F141" s="264">
        <v>3.2042997022512561E-3</v>
      </c>
      <c r="G141" s="264">
        <v>4.0109425158767328E-3</v>
      </c>
      <c r="H141" s="264">
        <v>5.3639118110096664E-3</v>
      </c>
      <c r="I141" s="264">
        <v>6.6033533493441649E-3</v>
      </c>
      <c r="J141" s="264">
        <v>5.6111088935174511E-3</v>
      </c>
      <c r="K141" s="264">
        <v>1.134967579550848E-2</v>
      </c>
      <c r="L141" s="264">
        <v>3.9702353540340936E-3</v>
      </c>
      <c r="M141" s="264">
        <v>2.8579003047447551E-3</v>
      </c>
      <c r="N141" s="264">
        <v>6.7836872615360741E-3</v>
      </c>
      <c r="O141" s="264">
        <v>1.091964374871047E-2</v>
      </c>
      <c r="P141" s="264">
        <v>9.864912142542176E-3</v>
      </c>
      <c r="Q141" s="264">
        <v>9.3189296666130218E-3</v>
      </c>
      <c r="R141" s="264">
        <v>1.1471755527291801E-2</v>
      </c>
      <c r="S141" s="264">
        <v>1.1022832948071919E-2</v>
      </c>
      <c r="T141" s="264">
        <v>9.7603648114248914E-3</v>
      </c>
      <c r="U141" s="264">
        <v>1.8992589058748351E-2</v>
      </c>
      <c r="V141" s="264">
        <v>2.26623751077118E-2</v>
      </c>
      <c r="W141" s="264">
        <v>6.5384970815140749E-3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2.0311412180635195</v>
      </c>
      <c r="C142" s="263">
        <f t="shared" si="5"/>
        <v>2.4615549546144737</v>
      </c>
      <c r="D142" s="263">
        <f t="shared" si="5"/>
        <v>2.2520562274547449</v>
      </c>
      <c r="E142" s="263">
        <f t="shared" si="5"/>
        <v>2.169730970453406</v>
      </c>
      <c r="F142" s="263">
        <f t="shared" si="5"/>
        <v>1.8622461551344469</v>
      </c>
      <c r="G142" s="263">
        <f t="shared" si="5"/>
        <v>2.0811711849224039</v>
      </c>
      <c r="H142" s="263">
        <f t="shared" si="5"/>
        <v>2.0856315644119485</v>
      </c>
      <c r="I142" s="263">
        <f t="shared" si="5"/>
        <v>2.344050882916052</v>
      </c>
      <c r="J142" s="263">
        <f t="shared" si="5"/>
        <v>2.1282984785086674</v>
      </c>
      <c r="K142" s="263">
        <f t="shared" si="5"/>
        <v>2.0809446985685591</v>
      </c>
      <c r="L142" s="263">
        <f t="shared" si="5"/>
        <v>3.6144827142241938</v>
      </c>
      <c r="M142" s="263">
        <f t="shared" si="5"/>
        <v>3.9022703674001518</v>
      </c>
      <c r="N142" s="263">
        <f t="shared" si="5"/>
        <v>3.9459808828793714</v>
      </c>
      <c r="O142" s="263">
        <f t="shared" si="5"/>
        <v>3.857161341925746</v>
      </c>
      <c r="P142" s="263">
        <f t="shared" si="5"/>
        <v>4.3498102840946649</v>
      </c>
      <c r="Q142" s="263">
        <f t="shared" si="5"/>
        <v>4.4489624014306086</v>
      </c>
      <c r="R142" s="263">
        <f t="shared" si="5"/>
        <v>4.9293958538563727</v>
      </c>
      <c r="S142" s="263">
        <f t="shared" si="5"/>
        <v>4.7693950136662675</v>
      </c>
      <c r="T142" s="263">
        <f t="shared" si="5"/>
        <v>4.5096543577430017</v>
      </c>
      <c r="U142" s="263">
        <f t="shared" si="5"/>
        <v>5.3737995135076524</v>
      </c>
      <c r="V142" s="263">
        <f t="shared" si="5"/>
        <v>6.3364105794555421</v>
      </c>
      <c r="W142" s="263">
        <f t="shared" si="5"/>
        <v>2.4334183286818249</v>
      </c>
      <c r="DA142" s="70"/>
    </row>
    <row r="143" spans="1:105" ht="12" customHeight="1" x14ac:dyDescent="0.25">
      <c r="A143" s="60" t="s">
        <v>1024</v>
      </c>
      <c r="B143" s="264">
        <v>1.4524515513077461</v>
      </c>
      <c r="C143" s="264">
        <v>1.711860506038096</v>
      </c>
      <c r="D143" s="264">
        <v>1.5397204230795609</v>
      </c>
      <c r="E143" s="264">
        <v>1.386537439881401</v>
      </c>
      <c r="F143" s="264">
        <v>1.2100884664321729</v>
      </c>
      <c r="G143" s="264">
        <v>1.37501812866591</v>
      </c>
      <c r="H143" s="264">
        <v>1.361784239560911</v>
      </c>
      <c r="I143" s="264">
        <v>1.5059935941328479</v>
      </c>
      <c r="J143" s="264">
        <v>1.3567176279697271</v>
      </c>
      <c r="K143" s="264">
        <v>1.1706605483607739</v>
      </c>
      <c r="L143" s="264">
        <v>2.2969245363730928</v>
      </c>
      <c r="M143" s="264">
        <v>2.5742958323951539</v>
      </c>
      <c r="N143" s="264">
        <v>2.5009839296587182</v>
      </c>
      <c r="O143" s="264">
        <v>2.4160168630176559</v>
      </c>
      <c r="P143" s="264">
        <v>2.7422761923913872</v>
      </c>
      <c r="Q143" s="264">
        <v>2.9673896199466712</v>
      </c>
      <c r="R143" s="264">
        <v>3.3139610851150438</v>
      </c>
      <c r="S143" s="264">
        <v>3.2210540258614171</v>
      </c>
      <c r="T143" s="264">
        <v>3.107809812979391</v>
      </c>
      <c r="U143" s="264">
        <v>3.4983408811135659</v>
      </c>
      <c r="V143" s="264">
        <v>4.1682671724086253</v>
      </c>
      <c r="W143" s="264">
        <v>1.617039907765383</v>
      </c>
      <c r="DA143" s="72" t="s">
        <v>1255</v>
      </c>
    </row>
    <row r="144" spans="1:105" ht="12" customHeight="1" x14ac:dyDescent="0.25">
      <c r="A144" s="60" t="s">
        <v>1026</v>
      </c>
      <c r="B144" s="264">
        <v>0.55159655797719565</v>
      </c>
      <c r="C144" s="264">
        <v>0.70758213688948235</v>
      </c>
      <c r="D144" s="264">
        <v>0.66354707246816957</v>
      </c>
      <c r="E144" s="264">
        <v>0.73662735096857745</v>
      </c>
      <c r="F144" s="264">
        <v>0.61256292181451411</v>
      </c>
      <c r="G144" s="264">
        <v>0.66032278152245727</v>
      </c>
      <c r="H144" s="264">
        <v>0.66315866946844237</v>
      </c>
      <c r="I144" s="264">
        <v>0.7657379211090265</v>
      </c>
      <c r="J144" s="264">
        <v>0.70677263092230302</v>
      </c>
      <c r="K144" s="264">
        <v>0.7807394070943442</v>
      </c>
      <c r="L144" s="264">
        <v>1.2654075489001599</v>
      </c>
      <c r="M144" s="264">
        <v>1.2913900832296801</v>
      </c>
      <c r="N144" s="264">
        <v>1.356779896056326</v>
      </c>
      <c r="O144" s="264">
        <v>1.3028188496948021</v>
      </c>
      <c r="P144" s="264">
        <v>1.477478136229291</v>
      </c>
      <c r="Q144" s="264">
        <v>1.365947832403126</v>
      </c>
      <c r="R144" s="264">
        <v>1.4745976161319561</v>
      </c>
      <c r="S144" s="264">
        <v>1.399558312553884</v>
      </c>
      <c r="T144" s="264">
        <v>1.2531280104914839</v>
      </c>
      <c r="U144" s="264">
        <v>1.5925865198888101</v>
      </c>
      <c r="V144" s="264">
        <v>1.83222589164454</v>
      </c>
      <c r="W144" s="264">
        <v>0.70644954274316785</v>
      </c>
      <c r="DA144" s="72" t="s">
        <v>1256</v>
      </c>
    </row>
    <row r="145" spans="1:105" ht="12" customHeight="1" x14ac:dyDescent="0.25">
      <c r="A145" s="64" t="s">
        <v>30</v>
      </c>
      <c r="B145" s="231">
        <v>3.995140239279308E-2</v>
      </c>
      <c r="C145" s="231">
        <v>5.184622779135855E-2</v>
      </c>
      <c r="D145" s="231">
        <v>3.5901519851025923E-2</v>
      </c>
      <c r="E145" s="231">
        <v>2.322577085469054E-2</v>
      </c>
      <c r="F145" s="231">
        <v>2.4222846130132449E-2</v>
      </c>
      <c r="G145" s="231">
        <v>2.2391635094357189E-2</v>
      </c>
      <c r="H145" s="231">
        <v>2.455670427113852E-2</v>
      </c>
      <c r="I145" s="231">
        <v>2.2416580626888678E-2</v>
      </c>
      <c r="J145" s="231">
        <v>2.6313049774491951E-2</v>
      </c>
      <c r="K145" s="231">
        <v>2.386523453858222E-2</v>
      </c>
      <c r="L145" s="231">
        <v>6.1597583665544332E-2</v>
      </c>
      <c r="M145" s="231">
        <v>6.5712963453469095E-2</v>
      </c>
      <c r="N145" s="231">
        <v>7.3719395125863021E-2</v>
      </c>
      <c r="O145" s="231">
        <v>7.4572381931272122E-2</v>
      </c>
      <c r="P145" s="231">
        <v>9.141717276325291E-2</v>
      </c>
      <c r="Q145" s="231">
        <v>0.1015216248924454</v>
      </c>
      <c r="R145" s="231">
        <v>0.11927393825839611</v>
      </c>
      <c r="S145" s="231">
        <v>0.1461235312542927</v>
      </c>
      <c r="T145" s="231">
        <v>0.19641501499780559</v>
      </c>
      <c r="U145" s="231">
        <v>0.1981984756879899</v>
      </c>
      <c r="V145" s="231">
        <v>0.25562034161156982</v>
      </c>
      <c r="W145" s="231">
        <v>0.1125068975330034</v>
      </c>
      <c r="DA145" s="73" t="s">
        <v>1257</v>
      </c>
    </row>
    <row r="146" spans="1:105" ht="12" customHeight="1" x14ac:dyDescent="0.25">
      <c r="A146" s="64" t="s">
        <v>32</v>
      </c>
      <c r="B146" s="231">
        <v>7.0737978228838122E-2</v>
      </c>
      <c r="C146" s="231">
        <v>8.9835029415679543E-2</v>
      </c>
      <c r="D146" s="231">
        <v>7.7304571364160177E-2</v>
      </c>
      <c r="E146" s="231">
        <v>0.1146814296657095</v>
      </c>
      <c r="F146" s="231">
        <v>9.7206513939516251E-2</v>
      </c>
      <c r="G146" s="231">
        <v>0.1057807318989437</v>
      </c>
      <c r="H146" s="231">
        <v>0.1156247059378549</v>
      </c>
      <c r="I146" s="231">
        <v>0.17260571123323459</v>
      </c>
      <c r="J146" s="231">
        <v>0.14853747274886581</v>
      </c>
      <c r="K146" s="231">
        <v>7.3807349755027937E-2</v>
      </c>
      <c r="L146" s="231">
        <v>9.100154142874118E-3</v>
      </c>
      <c r="M146" s="231">
        <v>7.6786853197148407E-3</v>
      </c>
      <c r="N146" s="231">
        <v>0</v>
      </c>
      <c r="O146" s="231">
        <v>2.745233887145072E-2</v>
      </c>
      <c r="P146" s="231">
        <v>2.951456207125663E-2</v>
      </c>
      <c r="Q146" s="231">
        <v>3.2369422786141203E-2</v>
      </c>
      <c r="R146" s="231">
        <v>9.9014234441930679E-2</v>
      </c>
      <c r="S146" s="231">
        <v>0.1158566716058206</v>
      </c>
      <c r="T146" s="231">
        <v>8.231729933784801E-2</v>
      </c>
      <c r="U146" s="231">
        <v>0.146116691036874</v>
      </c>
      <c r="V146" s="231">
        <v>0.25311508498972968</v>
      </c>
      <c r="W146" s="231">
        <v>9.2035348688594476E-2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5.0416392141782178E-4</v>
      </c>
      <c r="T147" s="231">
        <v>5.7585884522908285E-4</v>
      </c>
      <c r="U147" s="231">
        <v>7.6887983706091178E-4</v>
      </c>
      <c r="V147" s="231">
        <v>4.4965823611663901E-4</v>
      </c>
      <c r="W147" s="231">
        <v>1.960461868068506E-4</v>
      </c>
      <c r="DA147" s="73" t="s">
        <v>1259</v>
      </c>
    </row>
    <row r="148" spans="1:105" ht="12" customHeight="1" x14ac:dyDescent="0.25">
      <c r="A148" s="64" t="s">
        <v>160</v>
      </c>
      <c r="B148" s="231">
        <v>1.3564354871676151E-3</v>
      </c>
      <c r="C148" s="231">
        <v>1.534099351448296E-3</v>
      </c>
      <c r="D148" s="231">
        <v>8.6216738621516819E-4</v>
      </c>
      <c r="E148" s="231">
        <v>5.7182631280724397E-4</v>
      </c>
      <c r="F148" s="231">
        <v>1.306311303460043E-3</v>
      </c>
      <c r="G148" s="231">
        <v>9.3144392911640079E-4</v>
      </c>
      <c r="H148" s="231">
        <v>3.2186516626596119E-4</v>
      </c>
      <c r="I148" s="231">
        <v>6.6930884927351487E-4</v>
      </c>
      <c r="J148" s="231">
        <v>1.679723098553949E-3</v>
      </c>
      <c r="K148" s="231">
        <v>4.7706247060517359E-4</v>
      </c>
      <c r="L148" s="231">
        <v>8.2143968465592384E-4</v>
      </c>
      <c r="M148" s="231">
        <v>7.4485757391214223E-4</v>
      </c>
      <c r="N148" s="231">
        <v>1.658410172420499E-3</v>
      </c>
      <c r="O148" s="231">
        <v>8.8408814505112096E-4</v>
      </c>
      <c r="P148" s="231">
        <v>9.3684194530486856E-4</v>
      </c>
      <c r="Q148" s="231">
        <v>2.043962379746475E-3</v>
      </c>
      <c r="R148" s="231">
        <v>1.226678191690091E-3</v>
      </c>
      <c r="S148" s="231">
        <v>2.200403166220844E-3</v>
      </c>
      <c r="T148" s="231">
        <v>2.6997241200107918E-3</v>
      </c>
      <c r="U148" s="231">
        <v>2.769465203551447E-3</v>
      </c>
      <c r="V148" s="231">
        <v>3.0376248451845769E-3</v>
      </c>
      <c r="W148" s="231">
        <v>1.0696160560333069E-3</v>
      </c>
      <c r="DA148" s="73" t="s">
        <v>1260</v>
      </c>
    </row>
    <row r="149" spans="1:105" ht="12" customHeight="1" x14ac:dyDescent="0.25">
      <c r="A149" s="64" t="s">
        <v>70</v>
      </c>
      <c r="B149" s="231">
        <v>4.1606965975488887E-2</v>
      </c>
      <c r="C149" s="231">
        <v>4.7368281238488318E-2</v>
      </c>
      <c r="D149" s="231">
        <v>6.3403007500643843E-2</v>
      </c>
      <c r="E149" s="231">
        <v>4.8703442785556139E-3</v>
      </c>
      <c r="F149" s="231">
        <v>3.201144324894753E-3</v>
      </c>
      <c r="G149" s="231">
        <v>3.475430028859527E-3</v>
      </c>
      <c r="H149" s="231">
        <v>2.7295824744453991E-3</v>
      </c>
      <c r="I149" s="231">
        <v>1.5704025940842881E-3</v>
      </c>
      <c r="J149" s="231">
        <v>9.4846109361380578E-4</v>
      </c>
      <c r="K149" s="231">
        <v>1.820356590618451E-3</v>
      </c>
      <c r="L149" s="231">
        <v>3.1565243547892379E-3</v>
      </c>
      <c r="M149" s="231">
        <v>1.428271778352468E-3</v>
      </c>
      <c r="N149" s="231">
        <v>1.5832247507090169E-3</v>
      </c>
      <c r="O149" s="231">
        <v>2.5207312804381098E-3</v>
      </c>
      <c r="P149" s="231">
        <v>1.7870678841016691E-3</v>
      </c>
      <c r="Q149" s="231">
        <v>9.5753737543064486E-4</v>
      </c>
      <c r="R149" s="231">
        <v>2.2913736089759272E-3</v>
      </c>
      <c r="S149" s="231">
        <v>1.800497523573547E-3</v>
      </c>
      <c r="T149" s="231">
        <v>1.4222730626302809E-3</v>
      </c>
      <c r="U149" s="231">
        <v>1.70288136932872E-3</v>
      </c>
      <c r="V149" s="231">
        <v>2.5798831596269378E-3</v>
      </c>
      <c r="W149" s="231">
        <v>3.9305344353274818E-3</v>
      </c>
      <c r="DA149" s="73" t="s">
        <v>1261</v>
      </c>
    </row>
    <row r="150" spans="1:105" ht="12" customHeight="1" x14ac:dyDescent="0.25">
      <c r="A150" s="64" t="s">
        <v>34</v>
      </c>
      <c r="B150" s="231">
        <v>3.6574492301769131E-2</v>
      </c>
      <c r="C150" s="231">
        <v>6.4627097398886404E-2</v>
      </c>
      <c r="D150" s="231">
        <v>4.590258637126083E-2</v>
      </c>
      <c r="E150" s="231">
        <v>0.19150219038555399</v>
      </c>
      <c r="F150" s="231">
        <v>0.13466461329122431</v>
      </c>
      <c r="G150" s="231">
        <v>9.1687281501910259E-2</v>
      </c>
      <c r="H150" s="231">
        <v>7.112552864181651E-2</v>
      </c>
      <c r="I150" s="231">
        <v>8.970617053702501E-2</v>
      </c>
      <c r="J150" s="231">
        <v>3.1473897896869912E-2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0.30290446323908399</v>
      </c>
      <c r="T150" s="231">
        <v>0.58461422169556787</v>
      </c>
      <c r="U150" s="231">
        <v>0.77984148151937516</v>
      </c>
      <c r="V150" s="231">
        <v>0.72041144815184821</v>
      </c>
      <c r="W150" s="231">
        <v>0.29270113563639522</v>
      </c>
      <c r="DA150" s="73" t="s">
        <v>1262</v>
      </c>
    </row>
    <row r="151" spans="1:105" ht="12" customHeight="1" x14ac:dyDescent="0.25">
      <c r="A151" s="64" t="s">
        <v>162</v>
      </c>
      <c r="B151" s="231">
        <v>0.17719696100469901</v>
      </c>
      <c r="C151" s="231">
        <v>0.1666531713832754</v>
      </c>
      <c r="D151" s="231">
        <v>0.1393577136160713</v>
      </c>
      <c r="E151" s="231">
        <v>8.8652607510434911E-2</v>
      </c>
      <c r="F151" s="231">
        <v>8.5601119142103041E-2</v>
      </c>
      <c r="G151" s="231">
        <v>0.1185397187309251</v>
      </c>
      <c r="H151" s="231">
        <v>0.1200776578273918</v>
      </c>
      <c r="I151" s="231">
        <v>0.1242244854327644</v>
      </c>
      <c r="J151" s="231">
        <v>0.1088175393600886</v>
      </c>
      <c r="K151" s="231">
        <v>7.1832907179641484E-2</v>
      </c>
      <c r="L151" s="231">
        <v>0.15632984905485939</v>
      </c>
      <c r="M151" s="231">
        <v>0.2021261596296548</v>
      </c>
      <c r="N151" s="231">
        <v>0.18333617304074271</v>
      </c>
      <c r="O151" s="231">
        <v>0.19097662403231269</v>
      </c>
      <c r="P151" s="231">
        <v>0.20626176563878459</v>
      </c>
      <c r="Q151" s="231">
        <v>0.31153696403950742</v>
      </c>
      <c r="R151" s="231">
        <v>0.38005945479361408</v>
      </c>
      <c r="S151" s="231">
        <v>0.32190166158062727</v>
      </c>
      <c r="T151" s="231">
        <v>0.30105298666774499</v>
      </c>
      <c r="U151" s="231">
        <v>0.28792141741755839</v>
      </c>
      <c r="V151" s="231">
        <v>0.38060739610334571</v>
      </c>
      <c r="W151" s="231">
        <v>0.13019682780896119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1.0639940001099359E-3</v>
      </c>
      <c r="C153" s="231">
        <v>1.7371635427601069E-2</v>
      </c>
      <c r="D153" s="231">
        <v>1.920592737489495E-2</v>
      </c>
      <c r="E153" s="231">
        <v>2.839145755774139E-2</v>
      </c>
      <c r="F153" s="231">
        <v>2.6299904836151949E-2</v>
      </c>
      <c r="G153" s="231">
        <v>3.183943986630583E-2</v>
      </c>
      <c r="H153" s="231">
        <v>3.4536309334456047E-2</v>
      </c>
      <c r="I153" s="231">
        <v>2.5058836172629231E-2</v>
      </c>
      <c r="J153" s="231">
        <v>2.1623621186245369E-5</v>
      </c>
      <c r="K153" s="231">
        <v>3.7009322390157543E-5</v>
      </c>
      <c r="L153" s="231">
        <v>1.095135956911044E-4</v>
      </c>
      <c r="M153" s="231">
        <v>4.62036371219576E-5</v>
      </c>
      <c r="N153" s="231">
        <v>1.0626200267948551E-4</v>
      </c>
      <c r="O153" s="231">
        <v>1.9154516207525419E-3</v>
      </c>
      <c r="P153" s="231">
        <v>1.6710483427428272E-2</v>
      </c>
      <c r="Q153" s="231">
        <v>2.4360435904253741E-2</v>
      </c>
      <c r="R153" s="231">
        <v>2.035683433597237E-3</v>
      </c>
      <c r="S153" s="231">
        <v>3.2778984593639489E-2</v>
      </c>
      <c r="T153" s="231">
        <v>1.65450958970744E-2</v>
      </c>
      <c r="U153" s="231">
        <v>4.1951504988064568E-2</v>
      </c>
      <c r="V153" s="231">
        <v>4.4064254145248873E-2</v>
      </c>
      <c r="W153" s="231">
        <v>1.196849907994724E-2</v>
      </c>
      <c r="DA153" s="73" t="s">
        <v>1265</v>
      </c>
    </row>
    <row r="154" spans="1:105" ht="12" customHeight="1" x14ac:dyDescent="0.25">
      <c r="A154" s="64" t="s">
        <v>79</v>
      </c>
      <c r="B154" s="231">
        <v>0.18310832858632989</v>
      </c>
      <c r="C154" s="231">
        <v>0.26834659488274482</v>
      </c>
      <c r="D154" s="231">
        <v>0.28160957900389738</v>
      </c>
      <c r="E154" s="231">
        <v>0.2847317244030842</v>
      </c>
      <c r="F154" s="231">
        <v>0.24006046884703131</v>
      </c>
      <c r="G154" s="231">
        <v>0.28567710047203931</v>
      </c>
      <c r="H154" s="231">
        <v>0.29418631581507332</v>
      </c>
      <c r="I154" s="231">
        <v>0.32948642566312669</v>
      </c>
      <c r="J154" s="231">
        <v>0.38898086332863269</v>
      </c>
      <c r="K154" s="231">
        <v>0.60889948723747878</v>
      </c>
      <c r="L154" s="231">
        <v>1.034292484401746</v>
      </c>
      <c r="M154" s="231">
        <v>1.013652941837454</v>
      </c>
      <c r="N154" s="231">
        <v>1.096376430963911</v>
      </c>
      <c r="O154" s="231">
        <v>1.004497233813525</v>
      </c>
      <c r="P154" s="231">
        <v>1.130850242499162</v>
      </c>
      <c r="Q154" s="231">
        <v>0.89315788502560134</v>
      </c>
      <c r="R154" s="231">
        <v>0.87069625340375167</v>
      </c>
      <c r="S154" s="231">
        <v>0.47548793566920788</v>
      </c>
      <c r="T154" s="231">
        <v>6.7485535867572832E-2</v>
      </c>
      <c r="U154" s="231">
        <v>0.13331572282900681</v>
      </c>
      <c r="V154" s="231">
        <v>0.1723402004018692</v>
      </c>
      <c r="W154" s="231">
        <v>6.1844637318098708E-2</v>
      </c>
      <c r="DA154" s="73" t="s">
        <v>1266</v>
      </c>
    </row>
    <row r="155" spans="1:105" ht="12" customHeight="1" x14ac:dyDescent="0.25">
      <c r="A155" s="60" t="s">
        <v>1038</v>
      </c>
      <c r="B155" s="264">
        <v>2.7093108778577971E-2</v>
      </c>
      <c r="C155" s="264">
        <v>4.2112311686895401E-2</v>
      </c>
      <c r="D155" s="264">
        <v>4.8788731907014667E-2</v>
      </c>
      <c r="E155" s="264">
        <v>4.656617960342771E-2</v>
      </c>
      <c r="F155" s="264">
        <v>3.95947668877598E-2</v>
      </c>
      <c r="G155" s="264">
        <v>4.5830274734036683E-2</v>
      </c>
      <c r="H155" s="264">
        <v>6.0688655382595241E-2</v>
      </c>
      <c r="I155" s="264">
        <v>7.2319367674177723E-2</v>
      </c>
      <c r="J155" s="264">
        <v>6.4808219616637006E-2</v>
      </c>
      <c r="K155" s="264">
        <v>0.129544743113441</v>
      </c>
      <c r="L155" s="264">
        <v>5.2150628950940678E-2</v>
      </c>
      <c r="M155" s="264">
        <v>3.6584451775318209E-2</v>
      </c>
      <c r="N155" s="264">
        <v>8.8217057164327276E-2</v>
      </c>
      <c r="O155" s="264">
        <v>0.13832562921328781</v>
      </c>
      <c r="P155" s="264">
        <v>0.13005595547398691</v>
      </c>
      <c r="Q155" s="264">
        <v>0.11562494908081181</v>
      </c>
      <c r="R155" s="264">
        <v>0.14083715260937299</v>
      </c>
      <c r="S155" s="264">
        <v>0.14878267525096719</v>
      </c>
      <c r="T155" s="264">
        <v>0.14871653427212619</v>
      </c>
      <c r="U155" s="264">
        <v>0.28287211250527672</v>
      </c>
      <c r="V155" s="264">
        <v>0.3359175154023768</v>
      </c>
      <c r="W155" s="264">
        <v>0.10992887817327419</v>
      </c>
      <c r="DA155" s="72" t="s">
        <v>1267</v>
      </c>
    </row>
    <row r="156" spans="1:105" ht="12" customHeight="1" x14ac:dyDescent="0.25">
      <c r="A156" s="132" t="s">
        <v>1040</v>
      </c>
      <c r="B156" s="318">
        <v>0.63961367079650544</v>
      </c>
      <c r="C156" s="318">
        <v>0.80891093537408953</v>
      </c>
      <c r="D156" s="318">
        <v>0.78677300157073293</v>
      </c>
      <c r="E156" s="318">
        <v>0.72617199111380482</v>
      </c>
      <c r="F156" s="318">
        <v>0.63060347836053166</v>
      </c>
      <c r="G156" s="318">
        <v>0.74588560913530888</v>
      </c>
      <c r="H156" s="318">
        <v>0.82989174752881378</v>
      </c>
      <c r="I156" s="318">
        <v>0.9433522510180411</v>
      </c>
      <c r="J156" s="318">
        <v>0.83774161209675191</v>
      </c>
      <c r="K156" s="318">
        <v>0.95486498922433882</v>
      </c>
      <c r="L156" s="318">
        <v>0.9866439709073952</v>
      </c>
      <c r="M156" s="318">
        <v>0.96536784940610665</v>
      </c>
      <c r="N156" s="318">
        <v>1.3136712278631639</v>
      </c>
      <c r="O156" s="318">
        <v>1.5761249352521409</v>
      </c>
      <c r="P156" s="318">
        <v>1.6348182493414301</v>
      </c>
      <c r="Q156" s="318">
        <v>1.890933393231603</v>
      </c>
      <c r="R156" s="318">
        <v>2.2955874158307039</v>
      </c>
      <c r="S156" s="318">
        <v>1.8996487888472331</v>
      </c>
      <c r="T156" s="318">
        <v>2.096603920678918</v>
      </c>
      <c r="U156" s="318">
        <v>2.2065085561863209</v>
      </c>
      <c r="V156" s="318">
        <v>2.665209414688785</v>
      </c>
      <c r="W156" s="318">
        <v>0.94700676526866334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1.0000000000000004</v>
      </c>
      <c r="C160" s="234">
        <f t="shared" si="6"/>
        <v>1</v>
      </c>
      <c r="D160" s="234">
        <f t="shared" si="6"/>
        <v>1</v>
      </c>
      <c r="E160" s="234">
        <f t="shared" si="6"/>
        <v>1</v>
      </c>
      <c r="F160" s="234">
        <f t="shared" si="6"/>
        <v>1</v>
      </c>
      <c r="G160" s="234">
        <f t="shared" si="6"/>
        <v>1.0000000000000002</v>
      </c>
      <c r="H160" s="234">
        <f t="shared" si="6"/>
        <v>1.0000000000000002</v>
      </c>
      <c r="I160" s="234">
        <f t="shared" si="6"/>
        <v>0.99999999999999989</v>
      </c>
      <c r="J160" s="234">
        <f t="shared" si="6"/>
        <v>0.99999999999999978</v>
      </c>
      <c r="K160" s="234">
        <f t="shared" si="6"/>
        <v>1</v>
      </c>
      <c r="L160" s="234">
        <f t="shared" si="6"/>
        <v>0.99999999999999989</v>
      </c>
      <c r="M160" s="234">
        <f t="shared" si="6"/>
        <v>0.99999999999999989</v>
      </c>
      <c r="N160" s="234">
        <f t="shared" si="6"/>
        <v>1</v>
      </c>
      <c r="O160" s="234">
        <f t="shared" si="6"/>
        <v>0.99999999999999989</v>
      </c>
      <c r="P160" s="234">
        <f t="shared" si="6"/>
        <v>1</v>
      </c>
      <c r="Q160" s="234">
        <f t="shared" si="6"/>
        <v>0.99999999999999989</v>
      </c>
      <c r="R160" s="234">
        <f t="shared" si="6"/>
        <v>1</v>
      </c>
      <c r="S160" s="234">
        <f t="shared" si="6"/>
        <v>1.0000000000000002</v>
      </c>
      <c r="T160" s="234">
        <f t="shared" si="6"/>
        <v>1</v>
      </c>
      <c r="U160" s="234">
        <f t="shared" si="6"/>
        <v>1</v>
      </c>
      <c r="V160" s="234">
        <f t="shared" si="6"/>
        <v>0.99999999999999989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5.4780649145968108E-4</v>
      </c>
      <c r="C161" s="268">
        <f t="shared" si="7"/>
        <v>5.3003885192648556E-4</v>
      </c>
      <c r="D161" s="268">
        <f t="shared" si="7"/>
        <v>7.1253866760332177E-4</v>
      </c>
      <c r="E161" s="268">
        <f t="shared" si="7"/>
        <v>5.8455725018405694E-4</v>
      </c>
      <c r="F161" s="268">
        <f t="shared" si="7"/>
        <v>6.4309959858851985E-4</v>
      </c>
      <c r="G161" s="268">
        <f t="shared" si="7"/>
        <v>6.0015662553428281E-4</v>
      </c>
      <c r="H161" s="268">
        <f t="shared" si="7"/>
        <v>7.065297938270628E-4</v>
      </c>
      <c r="I161" s="268">
        <f t="shared" si="7"/>
        <v>6.9318700940171666E-4</v>
      </c>
      <c r="J161" s="268">
        <f t="shared" si="7"/>
        <v>5.7321146296841448E-4</v>
      </c>
      <c r="K161" s="268">
        <f t="shared" si="7"/>
        <v>4.1515742942910641E-4</v>
      </c>
      <c r="L161" s="268">
        <f t="shared" si="7"/>
        <v>4.7835987626386532E-4</v>
      </c>
      <c r="M161" s="268">
        <f t="shared" si="7"/>
        <v>6.8192756318056233E-4</v>
      </c>
      <c r="N161" s="268">
        <f t="shared" si="7"/>
        <v>8.493662199098354E-4</v>
      </c>
      <c r="O161" s="268">
        <f t="shared" si="7"/>
        <v>1.0155138173830703E-3</v>
      </c>
      <c r="P161" s="268">
        <f t="shared" si="7"/>
        <v>1.006871423469512E-3</v>
      </c>
      <c r="Q161" s="268">
        <f t="shared" si="7"/>
        <v>1.0991648344079717E-3</v>
      </c>
      <c r="R161" s="268">
        <f t="shared" si="7"/>
        <v>1.1257600395383131E-3</v>
      </c>
      <c r="S161" s="268">
        <f t="shared" si="7"/>
        <v>1.1578393526408218E-3</v>
      </c>
      <c r="T161" s="268">
        <f t="shared" si="7"/>
        <v>1.2585391394797625E-3</v>
      </c>
      <c r="U161" s="268">
        <f t="shared" si="7"/>
        <v>1.5689953310397701E-3</v>
      </c>
      <c r="V161" s="268">
        <f t="shared" si="7"/>
        <v>1.6022234648759986E-3</v>
      </c>
      <c r="W161" s="268">
        <f t="shared" si="7"/>
        <v>1.3423018186799938E-3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1.1356972629269278E-3</v>
      </c>
      <c r="C162" s="269">
        <f t="shared" si="8"/>
        <v>1.0988618841917199E-3</v>
      </c>
      <c r="D162" s="269">
        <f t="shared" si="8"/>
        <v>1.4772154531619906E-3</v>
      </c>
      <c r="E162" s="269">
        <f t="shared" si="8"/>
        <v>1.2118879191978093E-3</v>
      </c>
      <c r="F162" s="269">
        <f t="shared" si="8"/>
        <v>1.333256296325111E-3</v>
      </c>
      <c r="G162" s="269">
        <f t="shared" si="8"/>
        <v>1.2442281126143109E-3</v>
      </c>
      <c r="H162" s="269">
        <f t="shared" si="8"/>
        <v>1.4647580222856484E-3</v>
      </c>
      <c r="I162" s="269">
        <f t="shared" si="8"/>
        <v>1.4370961307456033E-3</v>
      </c>
      <c r="J162" s="269">
        <f t="shared" si="8"/>
        <v>1.1883661470256279E-3</v>
      </c>
      <c r="K162" s="269">
        <f t="shared" si="8"/>
        <v>8.6069289728582521E-4</v>
      </c>
      <c r="L162" s="269">
        <f t="shared" si="8"/>
        <v>9.9172246155633786E-4</v>
      </c>
      <c r="M162" s="269">
        <f t="shared" si="8"/>
        <v>1.4137533583345563E-3</v>
      </c>
      <c r="N162" s="269">
        <f t="shared" si="8"/>
        <v>1.7608825492444681E-3</v>
      </c>
      <c r="O162" s="269">
        <f t="shared" si="8"/>
        <v>2.1053351518221537E-3</v>
      </c>
      <c r="P162" s="269">
        <f t="shared" si="8"/>
        <v>2.0874179798539816E-3</v>
      </c>
      <c r="Q162" s="269">
        <f t="shared" si="8"/>
        <v>2.3051886197435491E-3</v>
      </c>
      <c r="R162" s="269">
        <f t="shared" si="8"/>
        <v>2.3338945696124019E-3</v>
      </c>
      <c r="S162" s="269">
        <f t="shared" si="8"/>
        <v>2.4004005140564303E-3</v>
      </c>
      <c r="T162" s="269">
        <f t="shared" si="8"/>
        <v>2.6091685262528068E-3</v>
      </c>
      <c r="U162" s="269">
        <f t="shared" si="8"/>
        <v>3.252797713767408E-3</v>
      </c>
      <c r="V162" s="269">
        <f t="shared" si="8"/>
        <v>3.321685361574248E-3</v>
      </c>
      <c r="W162" s="269">
        <f t="shared" si="8"/>
        <v>2.78282299546081E-3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6.7935286640981446E-3</v>
      </c>
      <c r="C163" s="269">
        <f t="shared" si="9"/>
        <v>6.5731863163094222E-3</v>
      </c>
      <c r="D163" s="269">
        <f t="shared" si="9"/>
        <v>8.8364266179889583E-3</v>
      </c>
      <c r="E163" s="269">
        <f t="shared" si="9"/>
        <v>7.2492869231069795E-3</v>
      </c>
      <c r="F163" s="269">
        <f t="shared" si="9"/>
        <v>7.9752898605486445E-3</v>
      </c>
      <c r="G163" s="269">
        <f t="shared" si="9"/>
        <v>7.4427399128687618E-3</v>
      </c>
      <c r="H163" s="269">
        <f t="shared" si="9"/>
        <v>8.7619085958874146E-3</v>
      </c>
      <c r="I163" s="269">
        <f t="shared" si="9"/>
        <v>8.5964403331602948E-3</v>
      </c>
      <c r="J163" s="269">
        <f t="shared" si="9"/>
        <v>7.1085840802822368E-3</v>
      </c>
      <c r="K163" s="269">
        <f t="shared" si="9"/>
        <v>5.1485039715845008E-3</v>
      </c>
      <c r="L163" s="269">
        <f t="shared" si="9"/>
        <v>5.9322983239825187E-3</v>
      </c>
      <c r="M163" s="269">
        <f t="shared" si="9"/>
        <v>8.4568082334356906E-3</v>
      </c>
      <c r="N163" s="269">
        <f t="shared" si="9"/>
        <v>1.0533270144168863E-2</v>
      </c>
      <c r="O163" s="269">
        <f t="shared" si="9"/>
        <v>1.2593721203990847E-2</v>
      </c>
      <c r="P163" s="269">
        <f t="shared" si="9"/>
        <v>1.2486544031588713E-2</v>
      </c>
      <c r="Q163" s="269">
        <f t="shared" si="9"/>
        <v>1.3597551863007306E-2</v>
      </c>
      <c r="R163" s="269">
        <f t="shared" si="9"/>
        <v>1.3960920903148296E-2</v>
      </c>
      <c r="S163" s="269">
        <f t="shared" si="9"/>
        <v>1.4358747026942077E-2</v>
      </c>
      <c r="T163" s="269">
        <f t="shared" si="9"/>
        <v>1.5607558238609258E-2</v>
      </c>
      <c r="U163" s="269">
        <f t="shared" si="9"/>
        <v>1.9457627686836839E-2</v>
      </c>
      <c r="V163" s="269">
        <f t="shared" si="9"/>
        <v>1.9869700714794963E-2</v>
      </c>
      <c r="W163" s="269">
        <f t="shared" si="9"/>
        <v>1.6646326801961181E-2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7.846197745884298E-3</v>
      </c>
      <c r="C164" s="269">
        <f t="shared" si="10"/>
        <v>7.5917129680869791E-3</v>
      </c>
      <c r="D164" s="269">
        <f t="shared" si="10"/>
        <v>1.0205646290732326E-2</v>
      </c>
      <c r="E164" s="269">
        <f t="shared" si="10"/>
        <v>8.3725765397799148E-3</v>
      </c>
      <c r="F164" s="269">
        <f t="shared" si="10"/>
        <v>9.2110748950402326E-3</v>
      </c>
      <c r="G164" s="269">
        <f t="shared" si="10"/>
        <v>8.5960054067581275E-3</v>
      </c>
      <c r="H164" s="269">
        <f t="shared" si="10"/>
        <v>1.0119581571504631E-2</v>
      </c>
      <c r="I164" s="269">
        <f t="shared" si="10"/>
        <v>9.9284737136860549E-3</v>
      </c>
      <c r="J164" s="269">
        <f t="shared" si="10"/>
        <v>8.2100715467495235E-3</v>
      </c>
      <c r="K164" s="269">
        <f t="shared" si="10"/>
        <v>5.9462736162437836E-3</v>
      </c>
      <c r="L164" s="269">
        <f t="shared" si="10"/>
        <v>6.8515182667185995E-3</v>
      </c>
      <c r="M164" s="269">
        <f t="shared" si="10"/>
        <v>9.767205377261402E-3</v>
      </c>
      <c r="N164" s="269">
        <f t="shared" si="10"/>
        <v>1.2165418672438848E-2</v>
      </c>
      <c r="O164" s="269">
        <f t="shared" si="10"/>
        <v>1.4545140207510389E-2</v>
      </c>
      <c r="P164" s="269">
        <f t="shared" si="10"/>
        <v>1.4421355745842333E-2</v>
      </c>
      <c r="Q164" s="269">
        <f t="shared" si="10"/>
        <v>1.5925868928710899E-2</v>
      </c>
      <c r="R164" s="269">
        <f t="shared" si="10"/>
        <v>1.6124189877881799E-2</v>
      </c>
      <c r="S164" s="269">
        <f t="shared" si="10"/>
        <v>1.6583659851455393E-2</v>
      </c>
      <c r="T164" s="269">
        <f t="shared" si="10"/>
        <v>1.802597653229902E-2</v>
      </c>
      <c r="U164" s="269">
        <f t="shared" si="10"/>
        <v>2.2472620937558394E-2</v>
      </c>
      <c r="V164" s="269">
        <f t="shared" si="10"/>
        <v>2.2948545397874789E-2</v>
      </c>
      <c r="W164" s="269">
        <f t="shared" si="10"/>
        <v>1.9225704091165405E-2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9.4841318487589987E-3</v>
      </c>
      <c r="C165" s="270">
        <f t="shared" si="11"/>
        <v>8.5935231060968887E-3</v>
      </c>
      <c r="D165" s="270">
        <f t="shared" si="11"/>
        <v>1.07407835354219E-2</v>
      </c>
      <c r="E165" s="270">
        <f t="shared" si="11"/>
        <v>8.6098847204022968E-3</v>
      </c>
      <c r="F165" s="270">
        <f t="shared" si="11"/>
        <v>9.5185479156255602E-3</v>
      </c>
      <c r="G165" s="270">
        <f t="shared" si="11"/>
        <v>8.5327025923209749E-3</v>
      </c>
      <c r="H165" s="270">
        <f t="shared" si="11"/>
        <v>9.0163277888000003E-3</v>
      </c>
      <c r="I165" s="270">
        <f t="shared" si="11"/>
        <v>8.6304067127094767E-3</v>
      </c>
      <c r="J165" s="270">
        <f t="shared" si="11"/>
        <v>7.2432548736087949E-3</v>
      </c>
      <c r="K165" s="270">
        <f t="shared" si="11"/>
        <v>4.1177340996546487E-3</v>
      </c>
      <c r="L165" s="270">
        <f t="shared" si="11"/>
        <v>8.5181711622668958E-3</v>
      </c>
      <c r="M165" s="270">
        <f t="shared" si="11"/>
        <v>1.3814553026449039E-2</v>
      </c>
      <c r="N165" s="270">
        <f t="shared" si="11"/>
        <v>1.2493154115522589E-2</v>
      </c>
      <c r="O165" s="270">
        <f t="shared" si="11"/>
        <v>1.2226041597622814E-2</v>
      </c>
      <c r="P165" s="270">
        <f t="shared" si="11"/>
        <v>1.316636216533983E-2</v>
      </c>
      <c r="Q165" s="270">
        <f t="shared" si="11"/>
        <v>1.5015538583036829E-2</v>
      </c>
      <c r="R165" s="270">
        <f t="shared" si="11"/>
        <v>1.4595511070080376E-2</v>
      </c>
      <c r="S165" s="270">
        <f t="shared" si="11"/>
        <v>1.4871381991492018E-2</v>
      </c>
      <c r="T165" s="270">
        <f t="shared" si="11"/>
        <v>1.6240605787450759E-2</v>
      </c>
      <c r="U165" s="270">
        <f t="shared" si="11"/>
        <v>1.7023129602886728E-2</v>
      </c>
      <c r="V165" s="270">
        <f t="shared" si="11"/>
        <v>1.7203086062995754E-2</v>
      </c>
      <c r="W165" s="270">
        <f t="shared" si="11"/>
        <v>1.5588578590944141E-2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0.72844873105163876</v>
      </c>
      <c r="C166" s="319">
        <f t="shared" si="12"/>
        <v>0.73850369315263109</v>
      </c>
      <c r="D166" s="319">
        <f t="shared" si="12"/>
        <v>0.66117290426867459</v>
      </c>
      <c r="E166" s="319">
        <f t="shared" si="12"/>
        <v>0.68658716262047126</v>
      </c>
      <c r="F166" s="319">
        <f t="shared" si="12"/>
        <v>0.66563335161153681</v>
      </c>
      <c r="G166" s="319">
        <f t="shared" si="12"/>
        <v>0.71106954668537214</v>
      </c>
      <c r="H166" s="319">
        <f t="shared" si="12"/>
        <v>0.69091832323890179</v>
      </c>
      <c r="I166" s="319">
        <f t="shared" si="12"/>
        <v>0.6949498681042815</v>
      </c>
      <c r="J166" s="319">
        <f t="shared" si="12"/>
        <v>0.7404395532707857</v>
      </c>
      <c r="K166" s="319">
        <f t="shared" si="12"/>
        <v>0.80803578935800868</v>
      </c>
      <c r="L166" s="319">
        <f t="shared" si="12"/>
        <v>0.66493482683380034</v>
      </c>
      <c r="M166" s="319">
        <f t="shared" si="12"/>
        <v>0.52580777912998988</v>
      </c>
      <c r="N166" s="319">
        <f t="shared" si="12"/>
        <v>0.53362250815670431</v>
      </c>
      <c r="O166" s="319">
        <f t="shared" si="12"/>
        <v>0.55235019242889427</v>
      </c>
      <c r="P166" s="319">
        <f t="shared" si="12"/>
        <v>0.51832201069774309</v>
      </c>
      <c r="Q166" s="319">
        <f t="shared" si="12"/>
        <v>0.51129421284401955</v>
      </c>
      <c r="R166" s="319">
        <f t="shared" si="12"/>
        <v>0.53133873486823124</v>
      </c>
      <c r="S166" s="319">
        <f t="shared" si="12"/>
        <v>0.52785704840417935</v>
      </c>
      <c r="T166" s="319">
        <f t="shared" si="12"/>
        <v>0.50673109697059182</v>
      </c>
      <c r="U166" s="319">
        <f t="shared" si="12"/>
        <v>0.43867260448352113</v>
      </c>
      <c r="V166" s="319">
        <f t="shared" si="12"/>
        <v>0.44582116602758398</v>
      </c>
      <c r="W166" s="319">
        <f t="shared" si="12"/>
        <v>0.49972431814358065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0.16652571793810375</v>
      </c>
      <c r="C167" s="271">
        <f t="shared" si="13"/>
        <v>0.16331363096762866</v>
      </c>
      <c r="D167" s="271">
        <f t="shared" si="13"/>
        <v>0.21152970761630488</v>
      </c>
      <c r="E167" s="271">
        <f t="shared" si="13"/>
        <v>0.20884586934891194</v>
      </c>
      <c r="F167" s="271">
        <f t="shared" si="13"/>
        <v>0.22000254792317164</v>
      </c>
      <c r="G167" s="271">
        <f t="shared" si="13"/>
        <v>0.18699713961606179</v>
      </c>
      <c r="H167" s="271">
        <f t="shared" si="13"/>
        <v>0.19867366278425888</v>
      </c>
      <c r="I167" s="271">
        <f t="shared" si="13"/>
        <v>0.19804253357942445</v>
      </c>
      <c r="J167" s="271">
        <f t="shared" si="13"/>
        <v>0.16989984457556306</v>
      </c>
      <c r="K167" s="271">
        <f t="shared" si="13"/>
        <v>0.11855382750685718</v>
      </c>
      <c r="L167" s="271">
        <f t="shared" si="13"/>
        <v>0.21466635372367948</v>
      </c>
      <c r="M167" s="271">
        <f t="shared" si="13"/>
        <v>0.31934299939408861</v>
      </c>
      <c r="N167" s="271">
        <f t="shared" si="13"/>
        <v>0.30698604546920139</v>
      </c>
      <c r="O167" s="271">
        <f t="shared" si="13"/>
        <v>0.29391794036978253</v>
      </c>
      <c r="P167" s="271">
        <f t="shared" si="13"/>
        <v>0.31864697100086165</v>
      </c>
      <c r="Q167" s="271">
        <f t="shared" si="13"/>
        <v>0.30992182841503746</v>
      </c>
      <c r="R167" s="271">
        <f t="shared" si="13"/>
        <v>0.29366363054938194</v>
      </c>
      <c r="S167" s="271">
        <f t="shared" si="13"/>
        <v>0.29238705747228694</v>
      </c>
      <c r="T167" s="271">
        <f t="shared" si="13"/>
        <v>0.29716020013448796</v>
      </c>
      <c r="U167" s="271">
        <f t="shared" si="13"/>
        <v>0.34281368262445616</v>
      </c>
      <c r="V167" s="271">
        <f t="shared" si="13"/>
        <v>0.33458324505857495</v>
      </c>
      <c r="W167" s="271">
        <f t="shared" si="13"/>
        <v>0.30419668009233791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5.2165173467350383E-2</v>
      </c>
      <c r="C168" s="271">
        <f t="shared" si="14"/>
        <v>4.8120395623968103E-2</v>
      </c>
      <c r="D168" s="271">
        <f t="shared" si="14"/>
        <v>6.1148821373459818E-2</v>
      </c>
      <c r="E168" s="271">
        <f t="shared" si="14"/>
        <v>4.9171477162546426E-2</v>
      </c>
      <c r="F168" s="271">
        <f t="shared" si="14"/>
        <v>5.4111942871813652E-2</v>
      </c>
      <c r="G168" s="271">
        <f t="shared" si="14"/>
        <v>4.8152041628067924E-2</v>
      </c>
      <c r="H168" s="271">
        <f t="shared" si="14"/>
        <v>5.1160633010765677E-2</v>
      </c>
      <c r="I168" s="271">
        <f t="shared" si="14"/>
        <v>4.9162466899346377E-2</v>
      </c>
      <c r="J168" s="271">
        <f t="shared" si="14"/>
        <v>4.1304052662699667E-2</v>
      </c>
      <c r="K168" s="271">
        <f t="shared" si="14"/>
        <v>2.4541543957088668E-2</v>
      </c>
      <c r="L168" s="271">
        <f t="shared" si="14"/>
        <v>4.881266170141E-2</v>
      </c>
      <c r="M168" s="271">
        <f t="shared" si="14"/>
        <v>7.6913089441956448E-2</v>
      </c>
      <c r="N168" s="271">
        <f t="shared" si="14"/>
        <v>7.1651290199057679E-2</v>
      </c>
      <c r="O168" s="271">
        <f t="shared" si="14"/>
        <v>7.0328297920971547E-2</v>
      </c>
      <c r="P168" s="271">
        <f t="shared" si="14"/>
        <v>7.5787084647382208E-2</v>
      </c>
      <c r="Q168" s="271">
        <f t="shared" si="14"/>
        <v>8.4691139966802942E-2</v>
      </c>
      <c r="R168" s="271">
        <f t="shared" si="14"/>
        <v>8.2239252016474432E-2</v>
      </c>
      <c r="S168" s="271">
        <f t="shared" si="14"/>
        <v>8.4333294089708827E-2</v>
      </c>
      <c r="T168" s="271">
        <f t="shared" si="14"/>
        <v>9.2603713913370855E-2</v>
      </c>
      <c r="U168" s="271">
        <f t="shared" si="14"/>
        <v>9.9237949692011482E-2</v>
      </c>
      <c r="V168" s="271">
        <f t="shared" si="14"/>
        <v>9.9683910944857318E-2</v>
      </c>
      <c r="W168" s="271">
        <f t="shared" si="14"/>
        <v>9.0663663056052946E-2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5.2113102120461156E-2</v>
      </c>
      <c r="C169" s="320">
        <f t="shared" si="15"/>
        <v>4.8062480124994797E-2</v>
      </c>
      <c r="D169" s="320">
        <f t="shared" si="15"/>
        <v>6.1060397446022263E-2</v>
      </c>
      <c r="E169" s="320">
        <f t="shared" si="15"/>
        <v>4.9073470259109908E-2</v>
      </c>
      <c r="F169" s="320">
        <f t="shared" si="15"/>
        <v>5.4007803203180521E-2</v>
      </c>
      <c r="G169" s="320">
        <f t="shared" si="15"/>
        <v>4.80491926454331E-2</v>
      </c>
      <c r="H169" s="320">
        <f t="shared" si="15"/>
        <v>5.1015103238793595E-2</v>
      </c>
      <c r="I169" s="320">
        <f t="shared" si="15"/>
        <v>4.9007833875752291E-2</v>
      </c>
      <c r="J169" s="320">
        <f t="shared" si="15"/>
        <v>4.1181699651791713E-2</v>
      </c>
      <c r="K169" s="320">
        <f t="shared" si="15"/>
        <v>2.4385894907181918E-2</v>
      </c>
      <c r="L169" s="320">
        <f t="shared" si="15"/>
        <v>4.8751317754365711E-2</v>
      </c>
      <c r="M169" s="320">
        <f t="shared" si="15"/>
        <v>7.684875349851078E-2</v>
      </c>
      <c r="N169" s="320">
        <f t="shared" si="15"/>
        <v>7.151151333259885E-2</v>
      </c>
      <c r="O169" s="320">
        <f t="shared" si="15"/>
        <v>7.0104082823524927E-2</v>
      </c>
      <c r="P169" s="320">
        <f t="shared" si="15"/>
        <v>7.559346075551604E-2</v>
      </c>
      <c r="Q169" s="320">
        <f t="shared" si="15"/>
        <v>8.4497121814280943E-2</v>
      </c>
      <c r="R169" s="320">
        <f t="shared" si="15"/>
        <v>8.2031892252345875E-2</v>
      </c>
      <c r="S169" s="320">
        <f t="shared" si="15"/>
        <v>8.4125074055835289E-2</v>
      </c>
      <c r="T169" s="320">
        <f t="shared" si="15"/>
        <v>9.2395340169470402E-2</v>
      </c>
      <c r="U169" s="320">
        <f t="shared" si="15"/>
        <v>9.8869721511756978E-2</v>
      </c>
      <c r="V169" s="320">
        <f t="shared" si="15"/>
        <v>9.9311110602707586E-2</v>
      </c>
      <c r="W169" s="320">
        <f t="shared" si="15"/>
        <v>9.041006018799122E-2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5.2071346889231495E-5</v>
      </c>
      <c r="C170" s="320">
        <f t="shared" si="16"/>
        <v>5.7915498973309323E-5</v>
      </c>
      <c r="D170" s="320">
        <f t="shared" si="16"/>
        <v>8.8423927437568086E-5</v>
      </c>
      <c r="E170" s="320">
        <f t="shared" si="16"/>
        <v>9.8006903436516078E-5</v>
      </c>
      <c r="F170" s="320">
        <f t="shared" si="16"/>
        <v>1.0413966863313542E-4</v>
      </c>
      <c r="G170" s="320">
        <f t="shared" si="16"/>
        <v>1.0284898263482761E-4</v>
      </c>
      <c r="H170" s="320">
        <f t="shared" si="16"/>
        <v>1.4552977197209528E-4</v>
      </c>
      <c r="I170" s="320">
        <f t="shared" si="16"/>
        <v>1.5463302359408038E-4</v>
      </c>
      <c r="J170" s="320">
        <f t="shared" si="16"/>
        <v>1.2235301090795272E-4</v>
      </c>
      <c r="K170" s="320">
        <f t="shared" si="16"/>
        <v>1.5564904990672762E-4</v>
      </c>
      <c r="L170" s="320">
        <f t="shared" si="16"/>
        <v>6.1343947044291525E-5</v>
      </c>
      <c r="M170" s="320">
        <f t="shared" si="16"/>
        <v>6.4335943445653754E-5</v>
      </c>
      <c r="N170" s="320">
        <f t="shared" si="16"/>
        <v>1.397768664588182E-4</v>
      </c>
      <c r="O170" s="320">
        <f t="shared" si="16"/>
        <v>2.2421509744662997E-4</v>
      </c>
      <c r="P170" s="320">
        <f t="shared" si="16"/>
        <v>1.9362389186616759E-4</v>
      </c>
      <c r="Q170" s="320">
        <f t="shared" si="16"/>
        <v>1.9401815252199833E-4</v>
      </c>
      <c r="R170" s="320">
        <f t="shared" si="16"/>
        <v>2.0735976412853324E-4</v>
      </c>
      <c r="S170" s="320">
        <f t="shared" si="16"/>
        <v>2.0822003387355263E-4</v>
      </c>
      <c r="T170" s="320">
        <f t="shared" si="16"/>
        <v>2.0837374390045377E-4</v>
      </c>
      <c r="U170" s="320">
        <f t="shared" si="16"/>
        <v>3.6822818025450003E-4</v>
      </c>
      <c r="V170" s="320">
        <f t="shared" si="16"/>
        <v>3.7280034214973021E-4</v>
      </c>
      <c r="W170" s="320">
        <f t="shared" si="16"/>
        <v>2.5360286806173422E-4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1.1248555989333045E-2</v>
      </c>
      <c r="C171" s="271">
        <f t="shared" si="17"/>
        <v>1.0446334963763324E-2</v>
      </c>
      <c r="D171" s="271">
        <f t="shared" si="17"/>
        <v>1.321748000255296E-2</v>
      </c>
      <c r="E171" s="271">
        <f t="shared" si="17"/>
        <v>1.1379113071282082E-2</v>
      </c>
      <c r="F171" s="271">
        <f t="shared" si="17"/>
        <v>1.2357723936270678E-2</v>
      </c>
      <c r="G171" s="271">
        <f t="shared" si="17"/>
        <v>1.0879542644355521E-2</v>
      </c>
      <c r="H171" s="271">
        <f t="shared" si="17"/>
        <v>1.1536280768279856E-2</v>
      </c>
      <c r="I171" s="271">
        <f t="shared" si="17"/>
        <v>1.1202678916811494E-2</v>
      </c>
      <c r="J171" s="271">
        <f t="shared" si="17"/>
        <v>9.4710640136719832E-3</v>
      </c>
      <c r="K171" s="271">
        <f t="shared" si="17"/>
        <v>5.8622930464363792E-3</v>
      </c>
      <c r="L171" s="271">
        <f t="shared" si="17"/>
        <v>1.1402741130260477E-2</v>
      </c>
      <c r="M171" s="271">
        <f t="shared" si="17"/>
        <v>1.7902620184419741E-2</v>
      </c>
      <c r="N171" s="271">
        <f t="shared" si="17"/>
        <v>1.6590672953410102E-2</v>
      </c>
      <c r="O171" s="271">
        <f t="shared" si="17"/>
        <v>1.6153619751062213E-2</v>
      </c>
      <c r="P171" s="271">
        <f t="shared" si="17"/>
        <v>1.7417436631687721E-2</v>
      </c>
      <c r="Q171" s="271">
        <f t="shared" si="17"/>
        <v>1.8778962984158848E-2</v>
      </c>
      <c r="R171" s="271">
        <f t="shared" si="17"/>
        <v>1.8113653955584036E-2</v>
      </c>
      <c r="S171" s="271">
        <f t="shared" si="17"/>
        <v>1.8325669867950152E-2</v>
      </c>
      <c r="T171" s="271">
        <f t="shared" si="17"/>
        <v>1.9573768292712176E-2</v>
      </c>
      <c r="U171" s="271">
        <f t="shared" si="17"/>
        <v>2.1225986115530018E-2</v>
      </c>
      <c r="V171" s="271">
        <f t="shared" si="17"/>
        <v>2.1216472675430465E-2</v>
      </c>
      <c r="W171" s="271">
        <f t="shared" si="17"/>
        <v>1.9214326755566963E-2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7.7910766609869597E-3</v>
      </c>
      <c r="C172" s="320">
        <f t="shared" si="18"/>
        <v>7.0252495659171577E-3</v>
      </c>
      <c r="D172" s="320">
        <f t="shared" si="18"/>
        <v>8.7334782969791126E-3</v>
      </c>
      <c r="E172" s="320">
        <f t="shared" si="18"/>
        <v>6.990456615449731E-3</v>
      </c>
      <c r="F172" s="320">
        <f t="shared" si="18"/>
        <v>7.7290369644216145E-3</v>
      </c>
      <c r="G172" s="320">
        <f t="shared" si="18"/>
        <v>6.9292652622285752E-3</v>
      </c>
      <c r="H172" s="320">
        <f t="shared" si="18"/>
        <v>7.2611218411424453E-3</v>
      </c>
      <c r="I172" s="320">
        <f t="shared" si="18"/>
        <v>6.930842596814305E-3</v>
      </c>
      <c r="J172" s="320">
        <f t="shared" si="18"/>
        <v>5.8140750385256915E-3</v>
      </c>
      <c r="K172" s="320">
        <f t="shared" si="18"/>
        <v>3.1551441186191418E-3</v>
      </c>
      <c r="L172" s="320">
        <f t="shared" si="18"/>
        <v>6.974729862911512E-3</v>
      </c>
      <c r="M172" s="320">
        <f t="shared" si="18"/>
        <v>1.1389122220722556E-2</v>
      </c>
      <c r="N172" s="320">
        <f t="shared" si="18"/>
        <v>1.0127577702445534E-2</v>
      </c>
      <c r="O172" s="320">
        <f t="shared" si="18"/>
        <v>9.7494820580555797E-3</v>
      </c>
      <c r="P172" s="320">
        <f t="shared" si="18"/>
        <v>1.0577964799279157E-2</v>
      </c>
      <c r="Q172" s="320">
        <f t="shared" si="18"/>
        <v>1.2141605133587243E-2</v>
      </c>
      <c r="R172" s="320">
        <f t="shared" si="18"/>
        <v>1.1772459687470984E-2</v>
      </c>
      <c r="S172" s="320">
        <f t="shared" si="18"/>
        <v>1.1957833360738792E-2</v>
      </c>
      <c r="T172" s="320">
        <f t="shared" si="18"/>
        <v>1.3039369094240277E-2</v>
      </c>
      <c r="U172" s="320">
        <f t="shared" si="18"/>
        <v>1.332969388693791E-2</v>
      </c>
      <c r="V172" s="320">
        <f t="shared" si="18"/>
        <v>1.3475709100314089E-2</v>
      </c>
      <c r="W172" s="320">
        <f t="shared" si="18"/>
        <v>1.232600005928919E-2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3.3121495324652493E-3</v>
      </c>
      <c r="C173" s="320">
        <f t="shared" si="19"/>
        <v>3.2482620291460857E-3</v>
      </c>
      <c r="D173" s="320">
        <f t="shared" si="19"/>
        <v>4.2072661860210045E-3</v>
      </c>
      <c r="E173" s="320">
        <f t="shared" si="19"/>
        <v>4.1538854003224145E-3</v>
      </c>
      <c r="F173" s="320">
        <f t="shared" si="19"/>
        <v>4.3757885884974316E-3</v>
      </c>
      <c r="G173" s="320">
        <f t="shared" si="19"/>
        <v>3.7193203321416691E-3</v>
      </c>
      <c r="H173" s="320">
        <f t="shared" si="19"/>
        <v>3.9515630825782038E-3</v>
      </c>
      <c r="I173" s="320">
        <f t="shared" si="19"/>
        <v>3.9390101008129827E-3</v>
      </c>
      <c r="J173" s="320">
        <f t="shared" si="19"/>
        <v>3.3792599590294699E-3</v>
      </c>
      <c r="K173" s="320">
        <f t="shared" si="19"/>
        <v>2.358002170540132E-3</v>
      </c>
      <c r="L173" s="320">
        <f t="shared" si="19"/>
        <v>4.2696531918642146E-3</v>
      </c>
      <c r="M173" s="320">
        <f t="shared" si="19"/>
        <v>6.3516421321319514E-3</v>
      </c>
      <c r="N173" s="320">
        <f t="shared" si="19"/>
        <v>6.1058658059778021E-3</v>
      </c>
      <c r="O173" s="320">
        <f t="shared" si="19"/>
        <v>5.845944883665158E-3</v>
      </c>
      <c r="P173" s="320">
        <f t="shared" si="19"/>
        <v>6.3377983238256238E-3</v>
      </c>
      <c r="Q173" s="320">
        <f t="shared" si="19"/>
        <v>6.1642577002261351E-3</v>
      </c>
      <c r="R173" s="320">
        <f t="shared" si="19"/>
        <v>5.8408867331093692E-3</v>
      </c>
      <c r="S173" s="320">
        <f t="shared" si="19"/>
        <v>5.8154960548837432E-3</v>
      </c>
      <c r="T173" s="320">
        <f t="shared" si="19"/>
        <v>5.9104325153461175E-3</v>
      </c>
      <c r="U173" s="320">
        <f t="shared" si="19"/>
        <v>6.818467397626358E-3</v>
      </c>
      <c r="V173" s="320">
        <f t="shared" si="19"/>
        <v>6.6547663172565972E-3</v>
      </c>
      <c r="W173" s="320">
        <f t="shared" si="19"/>
        <v>6.0503861158539727E-3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1.4532979588083696E-4</v>
      </c>
      <c r="C174" s="320">
        <f t="shared" si="20"/>
        <v>1.7282336870008146E-4</v>
      </c>
      <c r="D174" s="320">
        <f t="shared" si="20"/>
        <v>2.7673551955284282E-4</v>
      </c>
      <c r="E174" s="320">
        <f t="shared" si="20"/>
        <v>2.3477105550993651E-4</v>
      </c>
      <c r="F174" s="320">
        <f t="shared" si="20"/>
        <v>2.5289838335163217E-4</v>
      </c>
      <c r="G174" s="320">
        <f t="shared" si="20"/>
        <v>2.3095704998527531E-4</v>
      </c>
      <c r="H174" s="320">
        <f t="shared" si="20"/>
        <v>3.235958445592063E-4</v>
      </c>
      <c r="I174" s="320">
        <f t="shared" si="20"/>
        <v>3.3282621918420436E-4</v>
      </c>
      <c r="J174" s="320">
        <f t="shared" si="20"/>
        <v>2.7772901611682152E-4</v>
      </c>
      <c r="K174" s="320">
        <f t="shared" si="20"/>
        <v>3.4914675727710441E-4</v>
      </c>
      <c r="L174" s="320">
        <f t="shared" si="20"/>
        <v>1.583580754847496E-4</v>
      </c>
      <c r="M174" s="320">
        <f t="shared" si="20"/>
        <v>1.6185583156523228E-4</v>
      </c>
      <c r="N174" s="320">
        <f t="shared" si="20"/>
        <v>3.5722944498676584E-4</v>
      </c>
      <c r="O174" s="320">
        <f t="shared" si="20"/>
        <v>5.581928093414735E-4</v>
      </c>
      <c r="P174" s="320">
        <f t="shared" si="20"/>
        <v>5.0167350858293933E-4</v>
      </c>
      <c r="Q174" s="320">
        <f t="shared" si="20"/>
        <v>4.731001503454672E-4</v>
      </c>
      <c r="R174" s="320">
        <f t="shared" si="20"/>
        <v>5.003075350036839E-4</v>
      </c>
      <c r="S174" s="320">
        <f t="shared" si="20"/>
        <v>5.523404523276157E-4</v>
      </c>
      <c r="T174" s="320">
        <f t="shared" si="20"/>
        <v>6.2396668312577578E-4</v>
      </c>
      <c r="U174" s="320">
        <f t="shared" si="20"/>
        <v>1.0778248309657496E-3</v>
      </c>
      <c r="V174" s="320">
        <f t="shared" si="20"/>
        <v>1.0859972578597804E-3</v>
      </c>
      <c r="W174" s="320">
        <f t="shared" si="20"/>
        <v>8.3794058042379954E-4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1.5804459540446184E-2</v>
      </c>
      <c r="C175" s="321">
        <f t="shared" si="21"/>
        <v>1.5228622165397306E-2</v>
      </c>
      <c r="D175" s="321">
        <f t="shared" si="21"/>
        <v>2.0958476174099312E-2</v>
      </c>
      <c r="E175" s="321">
        <f t="shared" si="21"/>
        <v>1.7988184444117272E-2</v>
      </c>
      <c r="F175" s="321">
        <f t="shared" si="21"/>
        <v>1.9213165091079287E-2</v>
      </c>
      <c r="G175" s="321">
        <f t="shared" si="21"/>
        <v>1.6485896776046297E-2</v>
      </c>
      <c r="H175" s="321">
        <f t="shared" si="21"/>
        <v>1.7641994425489124E-2</v>
      </c>
      <c r="I175" s="321">
        <f t="shared" si="21"/>
        <v>1.7356848600432965E-2</v>
      </c>
      <c r="J175" s="321">
        <f t="shared" si="21"/>
        <v>1.4561997366644918E-2</v>
      </c>
      <c r="K175" s="321">
        <f t="shared" si="21"/>
        <v>2.6518184117411213E-2</v>
      </c>
      <c r="L175" s="321">
        <f t="shared" si="21"/>
        <v>3.7411346520061457E-2</v>
      </c>
      <c r="M175" s="321">
        <f t="shared" si="21"/>
        <v>2.5899264290883933E-2</v>
      </c>
      <c r="N175" s="321">
        <f t="shared" si="21"/>
        <v>3.3347391520341996E-2</v>
      </c>
      <c r="O175" s="321">
        <f t="shared" si="21"/>
        <v>2.4764197550960178E-2</v>
      </c>
      <c r="P175" s="321">
        <f t="shared" si="21"/>
        <v>2.6657945676231035E-2</v>
      </c>
      <c r="Q175" s="321">
        <f t="shared" si="21"/>
        <v>2.7370542961074683E-2</v>
      </c>
      <c r="R175" s="321">
        <f t="shared" si="21"/>
        <v>2.6504452150067224E-2</v>
      </c>
      <c r="S175" s="321">
        <f t="shared" si="21"/>
        <v>2.7724901429288101E-2</v>
      </c>
      <c r="T175" s="321">
        <f t="shared" si="21"/>
        <v>3.0189372464745592E-2</v>
      </c>
      <c r="U175" s="321">
        <f t="shared" si="21"/>
        <v>3.4274605812392105E-2</v>
      </c>
      <c r="V175" s="321">
        <f t="shared" si="21"/>
        <v>3.3749964291437534E-2</v>
      </c>
      <c r="W175" s="321">
        <f t="shared" si="21"/>
        <v>3.0615277654249911E-2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0.99999999999999978</v>
      </c>
      <c r="C178" s="234">
        <f t="shared" si="22"/>
        <v>1</v>
      </c>
      <c r="D178" s="234">
        <f t="shared" si="22"/>
        <v>1</v>
      </c>
      <c r="E178" s="234">
        <f t="shared" si="22"/>
        <v>1.0000000000000002</v>
      </c>
      <c r="F178" s="234">
        <f t="shared" si="22"/>
        <v>1.0000000000000002</v>
      </c>
      <c r="G178" s="234">
        <f t="shared" si="22"/>
        <v>1.0000000000000004</v>
      </c>
      <c r="H178" s="234">
        <f t="shared" si="22"/>
        <v>1.0000000000000002</v>
      </c>
      <c r="I178" s="234">
        <f t="shared" si="22"/>
        <v>1</v>
      </c>
      <c r="J178" s="234">
        <f t="shared" si="22"/>
        <v>1</v>
      </c>
      <c r="K178" s="234">
        <f t="shared" si="22"/>
        <v>0.99999999999999967</v>
      </c>
      <c r="L178" s="234">
        <f t="shared" si="22"/>
        <v>1.0000000000000002</v>
      </c>
      <c r="M178" s="234">
        <f t="shared" si="22"/>
        <v>1</v>
      </c>
      <c r="N178" s="234">
        <f t="shared" si="22"/>
        <v>0.99999999999999978</v>
      </c>
      <c r="O178" s="234">
        <f t="shared" si="22"/>
        <v>1</v>
      </c>
      <c r="P178" s="234">
        <f t="shared" si="22"/>
        <v>1.0000000000000002</v>
      </c>
      <c r="Q178" s="234">
        <f t="shared" si="22"/>
        <v>1.0000000000000002</v>
      </c>
      <c r="R178" s="234">
        <f t="shared" si="22"/>
        <v>0.99999999999999967</v>
      </c>
      <c r="S178" s="234">
        <f t="shared" si="22"/>
        <v>1.0000000000000007</v>
      </c>
      <c r="T178" s="234">
        <f t="shared" si="22"/>
        <v>1</v>
      </c>
      <c r="U178" s="234">
        <f t="shared" si="22"/>
        <v>1.0000000000000002</v>
      </c>
      <c r="V178" s="234">
        <f t="shared" si="22"/>
        <v>1.0000000000000002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2.2574250562503308E-3</v>
      </c>
      <c r="C179" s="268">
        <f t="shared" si="23"/>
        <v>2.2665620841851898E-3</v>
      </c>
      <c r="D179" s="268">
        <f t="shared" si="23"/>
        <v>2.3581042513760252E-3</v>
      </c>
      <c r="E179" s="268">
        <f t="shared" si="23"/>
        <v>2.0837705978349035E-3</v>
      </c>
      <c r="F179" s="268">
        <f t="shared" si="23"/>
        <v>2.1483468120142308E-3</v>
      </c>
      <c r="G179" s="268">
        <f t="shared" si="23"/>
        <v>2.3159992691533216E-3</v>
      </c>
      <c r="H179" s="268">
        <f t="shared" si="23"/>
        <v>2.544654545306493E-3</v>
      </c>
      <c r="I179" s="268">
        <f t="shared" si="23"/>
        <v>2.5292756579470945E-3</v>
      </c>
      <c r="J179" s="268">
        <f t="shared" si="23"/>
        <v>2.4537165382569515E-3</v>
      </c>
      <c r="K179" s="268">
        <f t="shared" si="23"/>
        <v>2.6093599889034707E-3</v>
      </c>
      <c r="L179" s="268">
        <f t="shared" si="23"/>
        <v>1.6882579158649721E-3</v>
      </c>
      <c r="M179" s="268">
        <f t="shared" si="23"/>
        <v>1.5997799702483868E-3</v>
      </c>
      <c r="N179" s="268">
        <f t="shared" si="23"/>
        <v>2.0561139216727716E-3</v>
      </c>
      <c r="O179" s="268">
        <f t="shared" si="23"/>
        <v>2.5112265837142879E-3</v>
      </c>
      <c r="P179" s="268">
        <f t="shared" si="23"/>
        <v>2.3170648072118609E-3</v>
      </c>
      <c r="Q179" s="268">
        <f t="shared" si="23"/>
        <v>2.5071539179526182E-3</v>
      </c>
      <c r="R179" s="268">
        <f t="shared" si="23"/>
        <v>2.6673107739746617E-3</v>
      </c>
      <c r="S179" s="268">
        <f t="shared" si="23"/>
        <v>2.7359570073587102E-3</v>
      </c>
      <c r="T179" s="268">
        <f t="shared" si="23"/>
        <v>2.8614056777192956E-3</v>
      </c>
      <c r="U179" s="268">
        <f t="shared" si="23"/>
        <v>3.1268934722264606E-3</v>
      </c>
      <c r="V179" s="268">
        <f t="shared" si="23"/>
        <v>3.2313977470000248E-3</v>
      </c>
      <c r="W179" s="268">
        <f t="shared" si="23"/>
        <v>3.0048539249335833E-3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4.7654228266272277E-3</v>
      </c>
      <c r="C180" s="269">
        <f t="shared" si="24"/>
        <v>4.7847110866594935E-3</v>
      </c>
      <c r="D180" s="269">
        <f t="shared" si="24"/>
        <v>4.9779565421054182E-3</v>
      </c>
      <c r="E180" s="269">
        <f t="shared" si="24"/>
        <v>4.3988383777715783E-3</v>
      </c>
      <c r="F180" s="269">
        <f t="shared" si="24"/>
        <v>4.53515872393558E-3</v>
      </c>
      <c r="G180" s="269">
        <f t="shared" si="24"/>
        <v>4.8890729519976304E-3</v>
      </c>
      <c r="H180" s="269">
        <f t="shared" si="24"/>
        <v>5.3717640913522212E-3</v>
      </c>
      <c r="I180" s="269">
        <f t="shared" si="24"/>
        <v>5.3392992701313848E-3</v>
      </c>
      <c r="J180" s="269">
        <f t="shared" si="24"/>
        <v>5.1797940175719219E-3</v>
      </c>
      <c r="K180" s="269">
        <f t="shared" si="24"/>
        <v>5.5913287855811379E-3</v>
      </c>
      <c r="L180" s="269">
        <f t="shared" si="24"/>
        <v>3.5639113631796664E-3</v>
      </c>
      <c r="M180" s="269">
        <f t="shared" si="24"/>
        <v>3.3771344774855246E-3</v>
      </c>
      <c r="N180" s="269">
        <f t="shared" si="24"/>
        <v>4.340455152367596E-3</v>
      </c>
      <c r="O180" s="269">
        <f t="shared" si="24"/>
        <v>5.3011976861561559E-3</v>
      </c>
      <c r="P180" s="269">
        <f t="shared" si="24"/>
        <v>4.891322302146707E-3</v>
      </c>
      <c r="Q180" s="269">
        <f t="shared" si="24"/>
        <v>5.292600291380129E-3</v>
      </c>
      <c r="R180" s="269">
        <f t="shared" si="24"/>
        <v>5.6306913103555374E-3</v>
      </c>
      <c r="S180" s="269">
        <f t="shared" si="24"/>
        <v>5.77560346441557E-3</v>
      </c>
      <c r="T180" s="269">
        <f t="shared" si="24"/>
        <v>6.0404255260167513E-3</v>
      </c>
      <c r="U180" s="269">
        <f t="shared" si="24"/>
        <v>6.6008700876788928E-3</v>
      </c>
      <c r="V180" s="269">
        <f t="shared" si="24"/>
        <v>6.8214785438077867E-3</v>
      </c>
      <c r="W180" s="269">
        <f t="shared" si="24"/>
        <v>6.3432446826580365E-3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2.8369115335517732E-2</v>
      </c>
      <c r="C181" s="269">
        <f t="shared" si="25"/>
        <v>2.8483940586788048E-2</v>
      </c>
      <c r="D181" s="269">
        <f t="shared" si="25"/>
        <v>2.9634353218166282E-2</v>
      </c>
      <c r="E181" s="269">
        <f t="shared" si="25"/>
        <v>2.6186795552332078E-2</v>
      </c>
      <c r="F181" s="269">
        <f t="shared" si="25"/>
        <v>2.6998326399352703E-2</v>
      </c>
      <c r="G181" s="269">
        <f t="shared" si="25"/>
        <v>2.9105218887186594E-2</v>
      </c>
      <c r="H181" s="269">
        <f t="shared" si="25"/>
        <v>3.1978735278485416E-2</v>
      </c>
      <c r="I181" s="269">
        <f t="shared" si="25"/>
        <v>3.1785468428707712E-2</v>
      </c>
      <c r="J181" s="269">
        <f t="shared" si="25"/>
        <v>3.0835915142229924E-2</v>
      </c>
      <c r="K181" s="269">
        <f t="shared" si="25"/>
        <v>3.2724266474074427E-2</v>
      </c>
      <c r="L181" s="269">
        <f t="shared" si="25"/>
        <v>2.1216378102415775E-2</v>
      </c>
      <c r="M181" s="269">
        <f t="shared" si="25"/>
        <v>2.0104473617747805E-2</v>
      </c>
      <c r="N181" s="269">
        <f t="shared" si="25"/>
        <v>2.583923343341778E-2</v>
      </c>
      <c r="O181" s="269">
        <f t="shared" si="25"/>
        <v>3.1558645275845079E-2</v>
      </c>
      <c r="P181" s="269">
        <f t="shared" si="25"/>
        <v>2.9118609529765589E-2</v>
      </c>
      <c r="Q181" s="269">
        <f t="shared" si="25"/>
        <v>3.1507463986616503E-2</v>
      </c>
      <c r="R181" s="269">
        <f t="shared" si="25"/>
        <v>3.3520159073739432E-2</v>
      </c>
      <c r="S181" s="269">
        <f t="shared" si="25"/>
        <v>3.4382837950643411E-2</v>
      </c>
      <c r="T181" s="269">
        <f t="shared" si="25"/>
        <v>3.5959354428252731E-2</v>
      </c>
      <c r="U181" s="269">
        <f t="shared" si="25"/>
        <v>3.929574596944363E-2</v>
      </c>
      <c r="V181" s="269">
        <f t="shared" si="25"/>
        <v>4.060905372063444E-2</v>
      </c>
      <c r="W181" s="269">
        <f t="shared" si="25"/>
        <v>3.7762072023963131E-2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3.3573961746896877E-2</v>
      </c>
      <c r="C182" s="269">
        <f t="shared" si="26"/>
        <v>3.3709853844628303E-2</v>
      </c>
      <c r="D182" s="269">
        <f t="shared" si="26"/>
        <v>3.5071331254911978E-2</v>
      </c>
      <c r="E182" s="269">
        <f t="shared" si="26"/>
        <v>3.099125445928402E-2</v>
      </c>
      <c r="F182" s="269">
        <f t="shared" si="26"/>
        <v>3.1951675864465651E-2</v>
      </c>
      <c r="G182" s="269">
        <f t="shared" si="26"/>
        <v>3.444511730438244E-2</v>
      </c>
      <c r="H182" s="269">
        <f t="shared" si="26"/>
        <v>3.7845834184678073E-2</v>
      </c>
      <c r="I182" s="269">
        <f t="shared" si="26"/>
        <v>3.7617108905632933E-2</v>
      </c>
      <c r="J182" s="269">
        <f t="shared" si="26"/>
        <v>3.6493342255182172E-2</v>
      </c>
      <c r="K182" s="269">
        <f t="shared" si="26"/>
        <v>3.9392739236590917E-2</v>
      </c>
      <c r="L182" s="269">
        <f t="shared" si="26"/>
        <v>2.5108920683416445E-2</v>
      </c>
      <c r="M182" s="269">
        <f t="shared" si="26"/>
        <v>2.3793016461767791E-2</v>
      </c>
      <c r="N182" s="269">
        <f t="shared" si="26"/>
        <v>3.0579925549408235E-2</v>
      </c>
      <c r="O182" s="269">
        <f t="shared" si="26"/>
        <v>3.7348670790187492E-2</v>
      </c>
      <c r="P182" s="269">
        <f t="shared" si="26"/>
        <v>3.4460964711550301E-2</v>
      </c>
      <c r="Q182" s="269">
        <f t="shared" si="26"/>
        <v>3.7288099333291698E-2</v>
      </c>
      <c r="R182" s="269">
        <f t="shared" si="26"/>
        <v>3.9670061092198942E-2</v>
      </c>
      <c r="S182" s="269">
        <f t="shared" si="26"/>
        <v>4.0691014592880305E-2</v>
      </c>
      <c r="T182" s="269">
        <f t="shared" si="26"/>
        <v>4.255677259367141E-2</v>
      </c>
      <c r="U182" s="269">
        <f t="shared" si="26"/>
        <v>4.6505287753619715E-2</v>
      </c>
      <c r="V182" s="269">
        <f t="shared" si="26"/>
        <v>4.8059546449349254E-2</v>
      </c>
      <c r="W182" s="269">
        <f t="shared" si="26"/>
        <v>4.4690232551200033E-2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3.8966097181373283E-2</v>
      </c>
      <c r="C183" s="270">
        <f t="shared" si="27"/>
        <v>3.6638216396038495E-2</v>
      </c>
      <c r="D183" s="270">
        <f t="shared" si="27"/>
        <v>3.5439997905747346E-2</v>
      </c>
      <c r="E183" s="270">
        <f t="shared" si="27"/>
        <v>3.0600135570437604E-2</v>
      </c>
      <c r="F183" s="270">
        <f t="shared" si="27"/>
        <v>3.1702974632781523E-2</v>
      </c>
      <c r="G183" s="270">
        <f t="shared" si="27"/>
        <v>3.282944804912339E-2</v>
      </c>
      <c r="H183" s="270">
        <f t="shared" si="27"/>
        <v>3.2376597284846771E-2</v>
      </c>
      <c r="I183" s="270">
        <f t="shared" si="27"/>
        <v>3.1396422964480655E-2</v>
      </c>
      <c r="J183" s="270">
        <f t="shared" si="27"/>
        <v>3.0913376990762655E-2</v>
      </c>
      <c r="K183" s="270">
        <f t="shared" si="27"/>
        <v>2.6192416934492566E-2</v>
      </c>
      <c r="L183" s="270">
        <f t="shared" si="27"/>
        <v>2.9973231761404831E-2</v>
      </c>
      <c r="M183" s="270">
        <f t="shared" si="27"/>
        <v>3.2311863647670865E-2</v>
      </c>
      <c r="N183" s="270">
        <f t="shared" si="27"/>
        <v>3.0152786032902407E-2</v>
      </c>
      <c r="O183" s="270">
        <f t="shared" si="27"/>
        <v>3.0143181726692884E-2</v>
      </c>
      <c r="P183" s="270">
        <f t="shared" si="27"/>
        <v>3.0208775548925933E-2</v>
      </c>
      <c r="Q183" s="270">
        <f t="shared" si="27"/>
        <v>3.3756235530635406E-2</v>
      </c>
      <c r="R183" s="270">
        <f t="shared" si="27"/>
        <v>3.4478650305498092E-2</v>
      </c>
      <c r="S183" s="270">
        <f t="shared" si="27"/>
        <v>3.5036075300591343E-2</v>
      </c>
      <c r="T183" s="270">
        <f t="shared" si="27"/>
        <v>3.6814431007042805E-2</v>
      </c>
      <c r="U183" s="270">
        <f t="shared" si="27"/>
        <v>3.3824703606340233E-2</v>
      </c>
      <c r="V183" s="270">
        <f t="shared" si="27"/>
        <v>3.4592093934970487E-2</v>
      </c>
      <c r="W183" s="270">
        <f t="shared" si="27"/>
        <v>3.4792277793231727E-2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0.64892299247324192</v>
      </c>
      <c r="C184" s="271">
        <f t="shared" si="28"/>
        <v>0.66088286177849354</v>
      </c>
      <c r="D184" s="271">
        <f t="shared" si="28"/>
        <v>0.6629407326082295</v>
      </c>
      <c r="E184" s="271">
        <f t="shared" si="28"/>
        <v>0.70457704997783932</v>
      </c>
      <c r="F184" s="271">
        <f t="shared" si="28"/>
        <v>0.69562118573198539</v>
      </c>
      <c r="G184" s="271">
        <f t="shared" si="28"/>
        <v>0.68345330877088883</v>
      </c>
      <c r="H184" s="271">
        <f t="shared" si="28"/>
        <v>0.6778309524645042</v>
      </c>
      <c r="I184" s="271">
        <f t="shared" si="28"/>
        <v>0.68437781074147253</v>
      </c>
      <c r="J184" s="271">
        <f t="shared" si="28"/>
        <v>0.69007945269172588</v>
      </c>
      <c r="K184" s="271">
        <f t="shared" si="28"/>
        <v>0.71024624789370061</v>
      </c>
      <c r="L184" s="271">
        <f t="shared" si="28"/>
        <v>0.72180142845367512</v>
      </c>
      <c r="M184" s="271">
        <f t="shared" si="28"/>
        <v>0.71339078451310567</v>
      </c>
      <c r="N184" s="271">
        <f t="shared" si="28"/>
        <v>0.70793168416118046</v>
      </c>
      <c r="O184" s="271">
        <f t="shared" si="28"/>
        <v>0.69201197815521653</v>
      </c>
      <c r="P184" s="271">
        <f t="shared" si="28"/>
        <v>0.69809723072901197</v>
      </c>
      <c r="Q184" s="271">
        <f t="shared" si="28"/>
        <v>0.67078222271131216</v>
      </c>
      <c r="R184" s="271">
        <f t="shared" si="28"/>
        <v>0.66062715817487405</v>
      </c>
      <c r="S184" s="271">
        <f t="shared" si="28"/>
        <v>0.65345264278247051</v>
      </c>
      <c r="T184" s="271">
        <f t="shared" si="28"/>
        <v>0.63619440137165839</v>
      </c>
      <c r="U184" s="271">
        <f t="shared" si="28"/>
        <v>0.64364215966233906</v>
      </c>
      <c r="V184" s="271">
        <f t="shared" si="28"/>
        <v>0.63583009470101692</v>
      </c>
      <c r="W184" s="271">
        <f t="shared" si="28"/>
        <v>0.64156991862268398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0.64879768524722425</v>
      </c>
      <c r="C185" s="320">
        <f t="shared" si="29"/>
        <v>0.66075704736592655</v>
      </c>
      <c r="D185" s="320">
        <f t="shared" si="29"/>
        <v>0.66280983678886118</v>
      </c>
      <c r="E185" s="320">
        <f t="shared" si="29"/>
        <v>0.7044613821231972</v>
      </c>
      <c r="F185" s="320">
        <f t="shared" si="29"/>
        <v>0.69550193332146037</v>
      </c>
      <c r="G185" s="320">
        <f t="shared" si="29"/>
        <v>0.68332475015359473</v>
      </c>
      <c r="H185" s="320">
        <f t="shared" si="29"/>
        <v>0.67768970143986329</v>
      </c>
      <c r="I185" s="320">
        <f t="shared" si="29"/>
        <v>0.68423741338225408</v>
      </c>
      <c r="J185" s="320">
        <f t="shared" si="29"/>
        <v>0.68994324953760944</v>
      </c>
      <c r="K185" s="320">
        <f t="shared" si="29"/>
        <v>0.71009922339548426</v>
      </c>
      <c r="L185" s="320">
        <f t="shared" si="29"/>
        <v>0.72170771508070908</v>
      </c>
      <c r="M185" s="320">
        <f t="shared" si="29"/>
        <v>0.71330198245531184</v>
      </c>
      <c r="N185" s="320">
        <f t="shared" si="29"/>
        <v>0.7078175514987527</v>
      </c>
      <c r="O185" s="320">
        <f t="shared" si="29"/>
        <v>0.69187258268060903</v>
      </c>
      <c r="P185" s="320">
        <f t="shared" si="29"/>
        <v>0.69796861296485146</v>
      </c>
      <c r="Q185" s="320">
        <f t="shared" si="29"/>
        <v>0.67064305330598106</v>
      </c>
      <c r="R185" s="320">
        <f t="shared" si="29"/>
        <v>0.66047909863549381</v>
      </c>
      <c r="S185" s="320">
        <f t="shared" si="29"/>
        <v>0.65330077276483856</v>
      </c>
      <c r="T185" s="320">
        <f t="shared" si="29"/>
        <v>0.63603556783386572</v>
      </c>
      <c r="U185" s="320">
        <f t="shared" si="29"/>
        <v>0.64346858918389838</v>
      </c>
      <c r="V185" s="320">
        <f t="shared" si="29"/>
        <v>0.63565072330318673</v>
      </c>
      <c r="W185" s="320">
        <f t="shared" si="29"/>
        <v>0.64140312242766562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1.2530722601766781E-4</v>
      </c>
      <c r="C186" s="320">
        <f t="shared" si="30"/>
        <v>1.2581441256695903E-4</v>
      </c>
      <c r="D186" s="320">
        <f t="shared" si="30"/>
        <v>1.3089581936829173E-4</v>
      </c>
      <c r="E186" s="320">
        <f t="shared" si="30"/>
        <v>1.1566785464213166E-4</v>
      </c>
      <c r="F186" s="320">
        <f t="shared" si="30"/>
        <v>1.1925241052500787E-4</v>
      </c>
      <c r="G186" s="320">
        <f t="shared" si="30"/>
        <v>1.2855861729407797E-4</v>
      </c>
      <c r="H186" s="320">
        <f t="shared" si="30"/>
        <v>1.4125102464099129E-4</v>
      </c>
      <c r="I186" s="320">
        <f t="shared" si="30"/>
        <v>1.4039735921856275E-4</v>
      </c>
      <c r="J186" s="320">
        <f t="shared" si="30"/>
        <v>1.3620315411638523E-4</v>
      </c>
      <c r="K186" s="320">
        <f t="shared" si="30"/>
        <v>1.470244982164127E-4</v>
      </c>
      <c r="L186" s="320">
        <f t="shared" si="30"/>
        <v>9.3713372966101053E-5</v>
      </c>
      <c r="M186" s="320">
        <f t="shared" si="30"/>
        <v>8.8802057793861352E-5</v>
      </c>
      <c r="N186" s="320">
        <f t="shared" si="30"/>
        <v>1.1413266242782081E-4</v>
      </c>
      <c r="O186" s="320">
        <f t="shared" si="30"/>
        <v>1.3939547460758186E-4</v>
      </c>
      <c r="P186" s="320">
        <f t="shared" si="30"/>
        <v>1.28617764160532E-4</v>
      </c>
      <c r="Q186" s="320">
        <f t="shared" si="30"/>
        <v>1.3916940533113841E-4</v>
      </c>
      <c r="R186" s="320">
        <f t="shared" si="30"/>
        <v>1.4805953938022543E-4</v>
      </c>
      <c r="S186" s="320">
        <f t="shared" si="30"/>
        <v>1.5187001763202821E-4</v>
      </c>
      <c r="T186" s="320">
        <f t="shared" si="30"/>
        <v>1.5883353779273769E-4</v>
      </c>
      <c r="U186" s="320">
        <f t="shared" si="30"/>
        <v>1.735704784407253E-4</v>
      </c>
      <c r="V186" s="320">
        <f t="shared" si="30"/>
        <v>1.7937139783010038E-4</v>
      </c>
      <c r="W186" s="320">
        <f t="shared" si="30"/>
        <v>1.6679619501838941E-4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0.18540169526126571</v>
      </c>
      <c r="C187" s="271">
        <f t="shared" si="31"/>
        <v>0.17747450854532218</v>
      </c>
      <c r="D187" s="271">
        <f t="shared" si="31"/>
        <v>0.17453781409884936</v>
      </c>
      <c r="E187" s="271">
        <f t="shared" si="31"/>
        <v>0.1511760479085956</v>
      </c>
      <c r="F187" s="271">
        <f t="shared" si="31"/>
        <v>0.1559071952666318</v>
      </c>
      <c r="G187" s="271">
        <f t="shared" si="31"/>
        <v>0.16026378557785878</v>
      </c>
      <c r="H187" s="271">
        <f t="shared" si="31"/>
        <v>0.15892094512300539</v>
      </c>
      <c r="I187" s="271">
        <f t="shared" si="31"/>
        <v>0.15471281714073071</v>
      </c>
      <c r="J187" s="271">
        <f t="shared" si="31"/>
        <v>0.1524927046448335</v>
      </c>
      <c r="K187" s="271">
        <f t="shared" si="31"/>
        <v>0.13504013908608889</v>
      </c>
      <c r="L187" s="271">
        <f t="shared" si="31"/>
        <v>0.14858104819893603</v>
      </c>
      <c r="M187" s="271">
        <f t="shared" si="31"/>
        <v>0.15562133792297023</v>
      </c>
      <c r="N187" s="271">
        <f t="shared" si="31"/>
        <v>0.14959706810588347</v>
      </c>
      <c r="O187" s="271">
        <f t="shared" si="31"/>
        <v>0.14999509179488743</v>
      </c>
      <c r="P187" s="271">
        <f t="shared" si="31"/>
        <v>0.15042022884918013</v>
      </c>
      <c r="Q187" s="271">
        <f t="shared" si="31"/>
        <v>0.16470045215418627</v>
      </c>
      <c r="R187" s="271">
        <f t="shared" si="31"/>
        <v>0.16805592177786094</v>
      </c>
      <c r="S187" s="271">
        <f t="shared" si="31"/>
        <v>0.17187270211213793</v>
      </c>
      <c r="T187" s="271">
        <f t="shared" si="31"/>
        <v>0.18158835358184344</v>
      </c>
      <c r="U187" s="271">
        <f t="shared" si="31"/>
        <v>0.17057528110775594</v>
      </c>
      <c r="V187" s="271">
        <f t="shared" si="31"/>
        <v>0.1733960806544412</v>
      </c>
      <c r="W187" s="271">
        <f t="shared" si="31"/>
        <v>0.17504645732383936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0.18521662703765779</v>
      </c>
      <c r="C188" s="320">
        <f t="shared" si="32"/>
        <v>0.17726090837466343</v>
      </c>
      <c r="D188" s="320">
        <f t="shared" si="32"/>
        <v>0.17428542462244834</v>
      </c>
      <c r="E188" s="320">
        <f t="shared" si="32"/>
        <v>0.15087472898989981</v>
      </c>
      <c r="F188" s="320">
        <f t="shared" si="32"/>
        <v>0.15560714831228289</v>
      </c>
      <c r="G188" s="320">
        <f t="shared" si="32"/>
        <v>0.15992147470707149</v>
      </c>
      <c r="H188" s="320">
        <f t="shared" si="32"/>
        <v>0.15846888408418922</v>
      </c>
      <c r="I188" s="320">
        <f t="shared" si="32"/>
        <v>0.15422619162716139</v>
      </c>
      <c r="J188" s="320">
        <f t="shared" si="32"/>
        <v>0.15204098283179113</v>
      </c>
      <c r="K188" s="320">
        <f t="shared" si="32"/>
        <v>0.13418367832776115</v>
      </c>
      <c r="L188" s="320">
        <f t="shared" si="32"/>
        <v>0.14839432312321177</v>
      </c>
      <c r="M188" s="320">
        <f t="shared" si="32"/>
        <v>0.15549116442885896</v>
      </c>
      <c r="N188" s="320">
        <f t="shared" si="32"/>
        <v>0.14930523512767505</v>
      </c>
      <c r="O188" s="320">
        <f t="shared" si="32"/>
        <v>0.14951688934839713</v>
      </c>
      <c r="P188" s="320">
        <f t="shared" si="32"/>
        <v>0.15003592919890743</v>
      </c>
      <c r="Q188" s="320">
        <f t="shared" si="32"/>
        <v>0.16432314140528129</v>
      </c>
      <c r="R188" s="320">
        <f t="shared" si="32"/>
        <v>0.16763218207393854</v>
      </c>
      <c r="S188" s="320">
        <f t="shared" si="32"/>
        <v>0.17144834610610241</v>
      </c>
      <c r="T188" s="320">
        <f t="shared" si="32"/>
        <v>0.18117974961246089</v>
      </c>
      <c r="U188" s="320">
        <f t="shared" si="32"/>
        <v>0.16994235161300478</v>
      </c>
      <c r="V188" s="320">
        <f t="shared" si="32"/>
        <v>0.17274760972685932</v>
      </c>
      <c r="W188" s="320">
        <f t="shared" si="32"/>
        <v>0.17455682032788072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1.8506822360790889E-4</v>
      </c>
      <c r="C189" s="320">
        <f t="shared" si="33"/>
        <v>2.1360017065872992E-4</v>
      </c>
      <c r="D189" s="320">
        <f t="shared" si="33"/>
        <v>2.5238947640104258E-4</v>
      </c>
      <c r="E189" s="320">
        <f t="shared" si="33"/>
        <v>3.0131891869576249E-4</v>
      </c>
      <c r="F189" s="320">
        <f t="shared" si="33"/>
        <v>3.0004695434888556E-4</v>
      </c>
      <c r="G189" s="320">
        <f t="shared" si="33"/>
        <v>3.423108707872725E-4</v>
      </c>
      <c r="H189" s="320">
        <f t="shared" si="33"/>
        <v>4.5206103881619469E-4</v>
      </c>
      <c r="I189" s="320">
        <f t="shared" si="33"/>
        <v>4.8662551356932273E-4</v>
      </c>
      <c r="J189" s="320">
        <f t="shared" si="33"/>
        <v>4.517218130423776E-4</v>
      </c>
      <c r="K189" s="320">
        <f t="shared" si="33"/>
        <v>8.5646075832775538E-4</v>
      </c>
      <c r="L189" s="320">
        <f t="shared" si="33"/>
        <v>1.8672507572430898E-4</v>
      </c>
      <c r="M189" s="320">
        <f t="shared" si="33"/>
        <v>1.3017349411123208E-4</v>
      </c>
      <c r="N189" s="320">
        <f t="shared" si="33"/>
        <v>2.9183297820842041E-4</v>
      </c>
      <c r="O189" s="320">
        <f t="shared" si="33"/>
        <v>4.7820244649029488E-4</v>
      </c>
      <c r="P189" s="320">
        <f t="shared" si="33"/>
        <v>3.8429965027271805E-4</v>
      </c>
      <c r="Q189" s="320">
        <f t="shared" si="33"/>
        <v>3.7731074890500464E-4</v>
      </c>
      <c r="R189" s="320">
        <f t="shared" si="33"/>
        <v>4.2373970392239961E-4</v>
      </c>
      <c r="S189" s="320">
        <f t="shared" si="33"/>
        <v>4.2435600603552752E-4</v>
      </c>
      <c r="T189" s="320">
        <f t="shared" si="33"/>
        <v>4.0860396938253589E-4</v>
      </c>
      <c r="U189" s="320">
        <f t="shared" si="33"/>
        <v>6.3292949475118984E-4</v>
      </c>
      <c r="V189" s="320">
        <f t="shared" si="33"/>
        <v>6.4847092758184711E-4</v>
      </c>
      <c r="W189" s="320">
        <f t="shared" si="33"/>
        <v>4.8963699595863457E-4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4.8936427101717195E-2</v>
      </c>
      <c r="C190" s="271">
        <f t="shared" si="34"/>
        <v>4.6916836492508301E-2</v>
      </c>
      <c r="D190" s="271">
        <f t="shared" si="34"/>
        <v>4.5840068668761308E-2</v>
      </c>
      <c r="E190" s="271">
        <f t="shared" si="34"/>
        <v>4.185672041926404E-2</v>
      </c>
      <c r="F190" s="271">
        <f t="shared" si="34"/>
        <v>4.2753819087543346E-2</v>
      </c>
      <c r="G190" s="271">
        <f t="shared" si="34"/>
        <v>4.3662671357182124E-2</v>
      </c>
      <c r="H190" s="271">
        <f t="shared" si="34"/>
        <v>4.3203089340098415E-2</v>
      </c>
      <c r="I190" s="271">
        <f t="shared" si="34"/>
        <v>4.2374366656446984E-2</v>
      </c>
      <c r="J190" s="271">
        <f t="shared" si="34"/>
        <v>4.1979045296087543E-2</v>
      </c>
      <c r="K190" s="271">
        <f t="shared" si="34"/>
        <v>3.8023897002302874E-2</v>
      </c>
      <c r="L190" s="271">
        <f t="shared" si="34"/>
        <v>4.1480444867514149E-2</v>
      </c>
      <c r="M190" s="271">
        <f t="shared" si="34"/>
        <v>4.3560408594105461E-2</v>
      </c>
      <c r="N190" s="271">
        <f t="shared" si="34"/>
        <v>4.148124313759903E-2</v>
      </c>
      <c r="O190" s="271">
        <f t="shared" si="34"/>
        <v>4.1332992371449981E-2</v>
      </c>
      <c r="P190" s="271">
        <f t="shared" si="34"/>
        <v>4.1446268720208436E-2</v>
      </c>
      <c r="Q190" s="271">
        <f t="shared" si="34"/>
        <v>4.4384645096751968E-2</v>
      </c>
      <c r="R190" s="271">
        <f t="shared" si="34"/>
        <v>4.4944102653854574E-2</v>
      </c>
      <c r="S190" s="271">
        <f t="shared" si="34"/>
        <v>4.5379413294211995E-2</v>
      </c>
      <c r="T190" s="271">
        <f t="shared" si="34"/>
        <v>4.6821691052121438E-2</v>
      </c>
      <c r="U190" s="271">
        <f t="shared" si="34"/>
        <v>4.4230149498530796E-2</v>
      </c>
      <c r="V190" s="271">
        <f t="shared" si="34"/>
        <v>4.4853644238481316E-2</v>
      </c>
      <c r="W190" s="271">
        <f t="shared" si="34"/>
        <v>4.5068145534314881E-2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3.7119667243295691E-2</v>
      </c>
      <c r="C191" s="320">
        <f t="shared" si="35"/>
        <v>3.4732984415973847E-2</v>
      </c>
      <c r="D191" s="320">
        <f t="shared" si="35"/>
        <v>3.3416598380807065E-2</v>
      </c>
      <c r="E191" s="320">
        <f t="shared" si="35"/>
        <v>2.8810369548506541E-2</v>
      </c>
      <c r="F191" s="320">
        <f t="shared" si="35"/>
        <v>2.9851899262780653E-2</v>
      </c>
      <c r="G191" s="320">
        <f t="shared" si="35"/>
        <v>3.0915866977382318E-2</v>
      </c>
      <c r="H191" s="320">
        <f t="shared" si="35"/>
        <v>3.0235872533219483E-2</v>
      </c>
      <c r="I191" s="320">
        <f t="shared" si="35"/>
        <v>2.9238306525563154E-2</v>
      </c>
      <c r="J191" s="320">
        <f t="shared" si="35"/>
        <v>2.8774685514540908E-2</v>
      </c>
      <c r="K191" s="320">
        <f t="shared" si="35"/>
        <v>2.32730738805502E-2</v>
      </c>
      <c r="L191" s="320">
        <f t="shared" si="35"/>
        <v>2.8459801807028413E-2</v>
      </c>
      <c r="M191" s="320">
        <f t="shared" si="35"/>
        <v>3.0891051648890985E-2</v>
      </c>
      <c r="N191" s="320">
        <f t="shared" si="35"/>
        <v>2.83451136545914E-2</v>
      </c>
      <c r="O191" s="320">
        <f t="shared" si="35"/>
        <v>2.7874175970810388E-2</v>
      </c>
      <c r="P191" s="320">
        <f t="shared" si="35"/>
        <v>2.8144057744227426E-2</v>
      </c>
      <c r="Q191" s="320">
        <f t="shared" si="35"/>
        <v>3.1652387164531899E-2</v>
      </c>
      <c r="R191" s="320">
        <f t="shared" si="35"/>
        <v>3.2248939112349467E-2</v>
      </c>
      <c r="S191" s="320">
        <f t="shared" si="35"/>
        <v>3.2668853184628172E-2</v>
      </c>
      <c r="T191" s="320">
        <f t="shared" si="35"/>
        <v>3.427596706238651E-2</v>
      </c>
      <c r="U191" s="320">
        <f t="shared" si="35"/>
        <v>3.0713693110657431E-2</v>
      </c>
      <c r="V191" s="320">
        <f t="shared" si="35"/>
        <v>3.14224024904729E-2</v>
      </c>
      <c r="W191" s="320">
        <f t="shared" si="35"/>
        <v>3.1901843572572565E-2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1.1124353160558336E-2</v>
      </c>
      <c r="C192" s="320">
        <f t="shared" si="36"/>
        <v>1.1329409637806317E-2</v>
      </c>
      <c r="D192" s="320">
        <f t="shared" si="36"/>
        <v>1.1364606980559295E-2</v>
      </c>
      <c r="E192" s="320">
        <f t="shared" si="36"/>
        <v>1.2078768745494703E-2</v>
      </c>
      <c r="F192" s="320">
        <f t="shared" si="36"/>
        <v>1.1925149096626066E-2</v>
      </c>
      <c r="G192" s="320">
        <f t="shared" si="36"/>
        <v>1.1716357836822898E-2</v>
      </c>
      <c r="H192" s="320">
        <f t="shared" si="36"/>
        <v>1.1619738700543747E-2</v>
      </c>
      <c r="I192" s="320">
        <f t="shared" si="36"/>
        <v>1.173200645626641E-2</v>
      </c>
      <c r="J192" s="320">
        <f t="shared" si="36"/>
        <v>1.1829839321444206E-2</v>
      </c>
      <c r="K192" s="320">
        <f t="shared" si="36"/>
        <v>1.2175435763275745E-2</v>
      </c>
      <c r="L192" s="320">
        <f t="shared" si="36"/>
        <v>1.2374476179270196E-2</v>
      </c>
      <c r="M192" s="320">
        <f t="shared" si="36"/>
        <v>1.223035060603774E-2</v>
      </c>
      <c r="N192" s="320">
        <f t="shared" si="36"/>
        <v>1.213631397762065E-2</v>
      </c>
      <c r="O192" s="320">
        <f t="shared" si="36"/>
        <v>1.1862919869872672E-2</v>
      </c>
      <c r="P192" s="320">
        <f t="shared" si="36"/>
        <v>1.1967443044509963E-2</v>
      </c>
      <c r="Q192" s="320">
        <f t="shared" si="36"/>
        <v>1.1498916132550724E-2</v>
      </c>
      <c r="R192" s="320">
        <f t="shared" si="36"/>
        <v>1.13246438997216E-2</v>
      </c>
      <c r="S192" s="320">
        <f t="shared" si="36"/>
        <v>1.1201563571442814E-2</v>
      </c>
      <c r="T192" s="320">
        <f t="shared" si="36"/>
        <v>1.0905532556830971E-2</v>
      </c>
      <c r="U192" s="320">
        <f t="shared" si="36"/>
        <v>1.1032979920512954E-2</v>
      </c>
      <c r="V192" s="320">
        <f t="shared" si="36"/>
        <v>1.0898933972143433E-2</v>
      </c>
      <c r="W192" s="320">
        <f t="shared" si="36"/>
        <v>1.0997565210873582E-2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6.9240669786316462E-4</v>
      </c>
      <c r="C193" s="320">
        <f t="shared" si="37"/>
        <v>8.544424387281356E-4</v>
      </c>
      <c r="D193" s="320">
        <f t="shared" si="37"/>
        <v>1.0588633073949508E-3</v>
      </c>
      <c r="E193" s="320">
        <f t="shared" si="37"/>
        <v>9.6758212526279464E-4</v>
      </c>
      <c r="F193" s="320">
        <f t="shared" si="37"/>
        <v>9.7677072813662702E-4</v>
      </c>
      <c r="G193" s="320">
        <f t="shared" si="37"/>
        <v>1.0304465429769075E-3</v>
      </c>
      <c r="H193" s="320">
        <f t="shared" si="37"/>
        <v>1.3474781063351842E-3</v>
      </c>
      <c r="I193" s="320">
        <f t="shared" si="37"/>
        <v>1.4040536746174146E-3</v>
      </c>
      <c r="J193" s="320">
        <f t="shared" si="37"/>
        <v>1.3745204601024327E-3</v>
      </c>
      <c r="K193" s="320">
        <f t="shared" si="37"/>
        <v>2.5753873584769328E-3</v>
      </c>
      <c r="L193" s="320">
        <f t="shared" si="37"/>
        <v>6.4616688121553923E-4</v>
      </c>
      <c r="M193" s="320">
        <f t="shared" si="37"/>
        <v>4.3900633917673279E-4</v>
      </c>
      <c r="N193" s="320">
        <f t="shared" si="37"/>
        <v>9.9981550538697883E-4</v>
      </c>
      <c r="O193" s="320">
        <f t="shared" si="37"/>
        <v>1.5958965307669199E-3</v>
      </c>
      <c r="P193" s="320">
        <f t="shared" si="37"/>
        <v>1.3347679314710502E-3</v>
      </c>
      <c r="Q193" s="320">
        <f t="shared" si="37"/>
        <v>1.2333417996693392E-3</v>
      </c>
      <c r="R193" s="320">
        <f t="shared" si="37"/>
        <v>1.3705196417835024E-3</v>
      </c>
      <c r="S193" s="320">
        <f t="shared" si="37"/>
        <v>1.5089965381410147E-3</v>
      </c>
      <c r="T193" s="320">
        <f t="shared" si="37"/>
        <v>1.6401914329039658E-3</v>
      </c>
      <c r="U193" s="320">
        <f t="shared" si="37"/>
        <v>2.4834764673604126E-3</v>
      </c>
      <c r="V193" s="320">
        <f t="shared" si="37"/>
        <v>2.5323077758649844E-3</v>
      </c>
      <c r="W193" s="320">
        <f t="shared" si="37"/>
        <v>2.1687367508687375E-3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8.8068630171093797E-3</v>
      </c>
      <c r="C194" s="321">
        <f t="shared" si="38"/>
        <v>8.8425091853766308E-3</v>
      </c>
      <c r="D194" s="321">
        <f t="shared" si="38"/>
        <v>9.1996414518529038E-3</v>
      </c>
      <c r="E194" s="321">
        <f t="shared" si="38"/>
        <v>8.129387136640822E-3</v>
      </c>
      <c r="F194" s="321">
        <f t="shared" si="38"/>
        <v>8.3813174812900071E-3</v>
      </c>
      <c r="G194" s="321">
        <f t="shared" si="38"/>
        <v>9.0353778322273173E-3</v>
      </c>
      <c r="H194" s="321">
        <f t="shared" si="38"/>
        <v>9.9274276877229384E-3</v>
      </c>
      <c r="I194" s="321">
        <f t="shared" si="38"/>
        <v>9.8674302344498935E-3</v>
      </c>
      <c r="J194" s="321">
        <f t="shared" si="38"/>
        <v>9.5726524233495872E-3</v>
      </c>
      <c r="K194" s="321">
        <f t="shared" si="38"/>
        <v>1.0179604598264636E-2</v>
      </c>
      <c r="L194" s="321">
        <f t="shared" si="38"/>
        <v>6.5863786535931045E-3</v>
      </c>
      <c r="M194" s="321">
        <f t="shared" si="38"/>
        <v>6.2412007948982823E-3</v>
      </c>
      <c r="N194" s="321">
        <f t="shared" si="38"/>
        <v>8.0214905055681473E-3</v>
      </c>
      <c r="O194" s="321">
        <f t="shared" si="38"/>
        <v>9.7970156158498807E-3</v>
      </c>
      <c r="P194" s="321">
        <f t="shared" si="38"/>
        <v>9.039534801999179E-3</v>
      </c>
      <c r="Q194" s="321">
        <f t="shared" si="38"/>
        <v>9.7811269778735454E-3</v>
      </c>
      <c r="R194" s="321">
        <f t="shared" si="38"/>
        <v>1.0405944837643333E-2</v>
      </c>
      <c r="S194" s="321">
        <f t="shared" si="38"/>
        <v>1.0673753495290664E-2</v>
      </c>
      <c r="T194" s="321">
        <f t="shared" si="38"/>
        <v>1.1163164761673656E-2</v>
      </c>
      <c r="U194" s="321">
        <f t="shared" si="38"/>
        <v>1.2198908842065311E-2</v>
      </c>
      <c r="V194" s="321">
        <f t="shared" si="38"/>
        <v>1.260661001029895E-2</v>
      </c>
      <c r="W194" s="321">
        <f t="shared" si="38"/>
        <v>1.1722797543175211E-2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1.0000000000000004</v>
      </c>
      <c r="C197" s="234">
        <f t="shared" si="39"/>
        <v>1</v>
      </c>
      <c r="D197" s="234">
        <f t="shared" si="39"/>
        <v>0.99999999999999967</v>
      </c>
      <c r="E197" s="234">
        <f t="shared" si="39"/>
        <v>0.99999999999999989</v>
      </c>
      <c r="F197" s="234">
        <f t="shared" si="39"/>
        <v>0.99999999999999967</v>
      </c>
      <c r="G197" s="234">
        <f t="shared" si="39"/>
        <v>0.99999999999999978</v>
      </c>
      <c r="H197" s="234">
        <f t="shared" si="39"/>
        <v>0.99999999999999989</v>
      </c>
      <c r="I197" s="234">
        <f t="shared" si="39"/>
        <v>0.99999999999999989</v>
      </c>
      <c r="J197" s="234">
        <f t="shared" si="39"/>
        <v>0.99999999999999967</v>
      </c>
      <c r="K197" s="234">
        <f t="shared" si="39"/>
        <v>1.0000000000000002</v>
      </c>
      <c r="L197" s="234">
        <f t="shared" si="39"/>
        <v>0.99999999999999989</v>
      </c>
      <c r="M197" s="234">
        <f t="shared" si="39"/>
        <v>0.99999999999999967</v>
      </c>
      <c r="N197" s="234">
        <f t="shared" si="39"/>
        <v>1.0000000000000002</v>
      </c>
      <c r="O197" s="234">
        <f t="shared" si="39"/>
        <v>0.99999999999999989</v>
      </c>
      <c r="P197" s="234">
        <f t="shared" si="39"/>
        <v>0.99999999999999989</v>
      </c>
      <c r="Q197" s="234">
        <f t="shared" si="39"/>
        <v>1</v>
      </c>
      <c r="R197" s="234">
        <f t="shared" si="39"/>
        <v>0.99999999999999967</v>
      </c>
      <c r="S197" s="234">
        <f t="shared" si="39"/>
        <v>0.99999999999999989</v>
      </c>
      <c r="T197" s="234">
        <f t="shared" si="39"/>
        <v>0.99999999999999989</v>
      </c>
      <c r="U197" s="234">
        <f t="shared" si="39"/>
        <v>1.0000000000000004</v>
      </c>
      <c r="V197" s="234">
        <f t="shared" si="39"/>
        <v>0.99999999999999989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2.0396058644829946E-3</v>
      </c>
      <c r="C198" s="268">
        <f t="shared" si="40"/>
        <v>2.0612833282534671E-3</v>
      </c>
      <c r="D198" s="268">
        <f t="shared" si="40"/>
        <v>2.146597028913429E-3</v>
      </c>
      <c r="E198" s="268">
        <f t="shared" si="40"/>
        <v>1.9388989043036945E-3</v>
      </c>
      <c r="F198" s="268">
        <f t="shared" si="40"/>
        <v>1.9889132011585201E-3</v>
      </c>
      <c r="G198" s="268">
        <f t="shared" si="40"/>
        <v>2.1270085290534032E-3</v>
      </c>
      <c r="H198" s="268">
        <f t="shared" si="40"/>
        <v>2.3252230343467715E-3</v>
      </c>
      <c r="I198" s="268">
        <f t="shared" si="40"/>
        <v>2.3188083753763258E-3</v>
      </c>
      <c r="J198" s="268">
        <f t="shared" si="40"/>
        <v>2.2575962505809741E-3</v>
      </c>
      <c r="K198" s="268">
        <f t="shared" si="40"/>
        <v>2.4312639572156122E-3</v>
      </c>
      <c r="L198" s="268">
        <f t="shared" si="40"/>
        <v>1.5916671880216236E-3</v>
      </c>
      <c r="M198" s="268">
        <f t="shared" si="40"/>
        <v>1.5013706368090306E-3</v>
      </c>
      <c r="N198" s="268">
        <f t="shared" si="40"/>
        <v>1.9173589808130331E-3</v>
      </c>
      <c r="O198" s="268">
        <f t="shared" si="40"/>
        <v>2.311913249896044E-3</v>
      </c>
      <c r="P198" s="268">
        <f t="shared" si="40"/>
        <v>2.1444126758900155E-3</v>
      </c>
      <c r="Q198" s="268">
        <f t="shared" si="40"/>
        <v>2.4990316430231361E-3</v>
      </c>
      <c r="R198" s="268">
        <f t="shared" si="40"/>
        <v>2.7292473551559231E-3</v>
      </c>
      <c r="S198" s="268">
        <f t="shared" si="40"/>
        <v>2.4098429279424119E-3</v>
      </c>
      <c r="T198" s="268">
        <f t="shared" si="40"/>
        <v>2.8046637828553459E-3</v>
      </c>
      <c r="U198" s="268">
        <f t="shared" si="40"/>
        <v>2.4559877521823721E-3</v>
      </c>
      <c r="V198" s="268">
        <f t="shared" si="40"/>
        <v>2.5348534669900435E-3</v>
      </c>
      <c r="W198" s="268">
        <f t="shared" si="40"/>
        <v>2.3665017975001315E-3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4.3863561498266763E-3</v>
      </c>
      <c r="C199" s="269">
        <f t="shared" si="41"/>
        <v>4.4329754884832422E-3</v>
      </c>
      <c r="D199" s="269">
        <f t="shared" si="41"/>
        <v>4.6164502872523437E-3</v>
      </c>
      <c r="E199" s="269">
        <f t="shared" si="41"/>
        <v>4.169776759756722E-3</v>
      </c>
      <c r="F199" s="269">
        <f t="shared" si="41"/>
        <v>4.2773370106898275E-3</v>
      </c>
      <c r="G199" s="269">
        <f t="shared" si="41"/>
        <v>4.5743234536698768E-3</v>
      </c>
      <c r="H199" s="269">
        <f t="shared" si="41"/>
        <v>5.0006016034921255E-3</v>
      </c>
      <c r="I199" s="269">
        <f t="shared" si="41"/>
        <v>4.9868063015104901E-3</v>
      </c>
      <c r="J199" s="269">
        <f t="shared" si="41"/>
        <v>4.8551641128329681E-3</v>
      </c>
      <c r="K199" s="269">
        <f t="shared" si="41"/>
        <v>5.2658902629587707E-3</v>
      </c>
      <c r="L199" s="269">
        <f t="shared" si="41"/>
        <v>3.423023673461392E-3</v>
      </c>
      <c r="M199" s="269">
        <f t="shared" si="41"/>
        <v>3.2288328056978835E-3</v>
      </c>
      <c r="N199" s="269">
        <f t="shared" si="41"/>
        <v>4.1234532138622283E-3</v>
      </c>
      <c r="O199" s="269">
        <f t="shared" si="41"/>
        <v>4.9719777130165415E-3</v>
      </c>
      <c r="P199" s="269">
        <f t="shared" si="41"/>
        <v>4.6117526392976654E-3</v>
      </c>
      <c r="Q199" s="269">
        <f t="shared" si="41"/>
        <v>5.3743926740299815E-3</v>
      </c>
      <c r="R199" s="269">
        <f t="shared" si="41"/>
        <v>5.8694923019947942E-3</v>
      </c>
      <c r="S199" s="269">
        <f t="shared" si="41"/>
        <v>5.1825843076676696E-3</v>
      </c>
      <c r="T199" s="269">
        <f t="shared" si="41"/>
        <v>6.0316821236646662E-3</v>
      </c>
      <c r="U199" s="269">
        <f t="shared" si="41"/>
        <v>5.28182290916038E-3</v>
      </c>
      <c r="V199" s="269">
        <f t="shared" si="41"/>
        <v>5.4514307334861808E-3</v>
      </c>
      <c r="W199" s="269">
        <f t="shared" si="41"/>
        <v>5.0893753022581223E-3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2.821462802699419E-2</v>
      </c>
      <c r="C200" s="269">
        <f t="shared" si="42"/>
        <v>2.8514500461910709E-2</v>
      </c>
      <c r="D200" s="269">
        <f t="shared" si="42"/>
        <v>2.969467667715087E-2</v>
      </c>
      <c r="E200" s="269">
        <f t="shared" si="42"/>
        <v>2.6821511116189217E-2</v>
      </c>
      <c r="F200" s="269">
        <f t="shared" si="42"/>
        <v>2.7513377523500356E-2</v>
      </c>
      <c r="G200" s="269">
        <f t="shared" si="42"/>
        <v>2.9423701658505497E-2</v>
      </c>
      <c r="H200" s="269">
        <f t="shared" si="42"/>
        <v>3.2165676779186331E-2</v>
      </c>
      <c r="I200" s="269">
        <f t="shared" si="42"/>
        <v>3.2076940411085601E-2</v>
      </c>
      <c r="J200" s="269">
        <f t="shared" si="42"/>
        <v>3.1230170276758399E-2</v>
      </c>
      <c r="K200" s="269">
        <f t="shared" si="42"/>
        <v>3.3562410064408868E-2</v>
      </c>
      <c r="L200" s="269">
        <f t="shared" si="42"/>
        <v>2.2018125381388535E-2</v>
      </c>
      <c r="M200" s="269">
        <f t="shared" si="42"/>
        <v>2.0769019537485934E-2</v>
      </c>
      <c r="N200" s="269">
        <f t="shared" si="42"/>
        <v>2.6523541327220707E-2</v>
      </c>
      <c r="O200" s="269">
        <f t="shared" si="42"/>
        <v>3.198155757069801E-2</v>
      </c>
      <c r="P200" s="269">
        <f t="shared" si="42"/>
        <v>2.9664459707731218E-2</v>
      </c>
      <c r="Q200" s="269">
        <f t="shared" si="42"/>
        <v>3.457003603657454E-2</v>
      </c>
      <c r="R200" s="269">
        <f t="shared" si="42"/>
        <v>3.7754695777412597E-2</v>
      </c>
      <c r="S200" s="269">
        <f t="shared" si="42"/>
        <v>3.3336255302743367E-2</v>
      </c>
      <c r="T200" s="269">
        <f t="shared" si="42"/>
        <v>3.8797959327355011E-2</v>
      </c>
      <c r="U200" s="269">
        <f t="shared" si="42"/>
        <v>3.3974593853329731E-2</v>
      </c>
      <c r="V200" s="269">
        <f t="shared" si="42"/>
        <v>3.5065572677292614E-2</v>
      </c>
      <c r="W200" s="269">
        <f t="shared" si="42"/>
        <v>3.2736701293317953E-2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3.9348951830391235E-2</v>
      </c>
      <c r="C201" s="269">
        <f t="shared" si="43"/>
        <v>3.976716276641714E-2</v>
      </c>
      <c r="D201" s="269">
        <f t="shared" si="43"/>
        <v>4.1413071300119161E-2</v>
      </c>
      <c r="E201" s="269">
        <f t="shared" si="43"/>
        <v>3.7406069926546104E-2</v>
      </c>
      <c r="F201" s="269">
        <f t="shared" si="43"/>
        <v>3.8370967209909367E-2</v>
      </c>
      <c r="G201" s="269">
        <f t="shared" si="43"/>
        <v>4.1035161552533117E-2</v>
      </c>
      <c r="H201" s="269">
        <f t="shared" si="43"/>
        <v>4.485920087144863E-2</v>
      </c>
      <c r="I201" s="269">
        <f t="shared" si="43"/>
        <v>4.4735446517123655E-2</v>
      </c>
      <c r="J201" s="269">
        <f t="shared" si="43"/>
        <v>4.3554515930508207E-2</v>
      </c>
      <c r="K201" s="269">
        <f t="shared" si="43"/>
        <v>4.723904198009056E-2</v>
      </c>
      <c r="L201" s="269">
        <f t="shared" si="43"/>
        <v>3.0707126608185573E-2</v>
      </c>
      <c r="M201" s="269">
        <f t="shared" si="43"/>
        <v>2.8965086782753231E-2</v>
      </c>
      <c r="N201" s="269">
        <f t="shared" si="43"/>
        <v>3.6990512476636941E-2</v>
      </c>
      <c r="O201" s="269">
        <f t="shared" si="43"/>
        <v>4.4602422796652615E-2</v>
      </c>
      <c r="P201" s="269">
        <f t="shared" si="43"/>
        <v>4.1370929823966562E-2</v>
      </c>
      <c r="Q201" s="269">
        <f t="shared" si="43"/>
        <v>4.821239115669388E-2</v>
      </c>
      <c r="R201" s="269">
        <f t="shared" si="43"/>
        <v>5.2653811494347426E-2</v>
      </c>
      <c r="S201" s="269">
        <f t="shared" si="43"/>
        <v>4.6491724181451796E-2</v>
      </c>
      <c r="T201" s="269">
        <f t="shared" si="43"/>
        <v>5.4108777589729297E-2</v>
      </c>
      <c r="U201" s="269">
        <f t="shared" si="43"/>
        <v>4.7381969938173188E-2</v>
      </c>
      <c r="V201" s="269">
        <f t="shared" si="43"/>
        <v>4.8903481161040291E-2</v>
      </c>
      <c r="W201" s="269">
        <f t="shared" si="43"/>
        <v>4.5655568488949763E-2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6.1010498034121605E-2</v>
      </c>
      <c r="C202" s="270">
        <f t="shared" si="44"/>
        <v>5.7741643977779943E-2</v>
      </c>
      <c r="D202" s="270">
        <f t="shared" si="44"/>
        <v>5.5906970626820936E-2</v>
      </c>
      <c r="E202" s="270">
        <f t="shared" si="44"/>
        <v>4.9341614969924182E-2</v>
      </c>
      <c r="F202" s="270">
        <f t="shared" si="44"/>
        <v>5.0862324206791751E-2</v>
      </c>
      <c r="G202" s="270">
        <f t="shared" si="44"/>
        <v>5.2249139759696743E-2</v>
      </c>
      <c r="H202" s="270">
        <f t="shared" si="44"/>
        <v>5.1268632996674071E-2</v>
      </c>
      <c r="I202" s="270">
        <f t="shared" si="44"/>
        <v>4.9880823775234832E-2</v>
      </c>
      <c r="J202" s="270">
        <f t="shared" si="44"/>
        <v>4.9289349349245032E-2</v>
      </c>
      <c r="K202" s="270">
        <f t="shared" si="44"/>
        <v>4.1961167135076687E-2</v>
      </c>
      <c r="L202" s="270">
        <f t="shared" si="44"/>
        <v>4.8970190170973794E-2</v>
      </c>
      <c r="M202" s="270">
        <f t="shared" si="44"/>
        <v>5.2550205705600476E-2</v>
      </c>
      <c r="N202" s="270">
        <f t="shared" si="44"/>
        <v>4.8726863179990594E-2</v>
      </c>
      <c r="O202" s="270">
        <f t="shared" si="44"/>
        <v>4.8090520287667769E-2</v>
      </c>
      <c r="P202" s="270">
        <f t="shared" si="44"/>
        <v>4.8449361409271197E-2</v>
      </c>
      <c r="Q202" s="270">
        <f t="shared" si="44"/>
        <v>5.2481858046829519E-2</v>
      </c>
      <c r="R202" s="270">
        <f t="shared" si="44"/>
        <v>5.2859476472999552E-2</v>
      </c>
      <c r="S202" s="270">
        <f t="shared" si="44"/>
        <v>5.4990359448260737E-2</v>
      </c>
      <c r="T202" s="270">
        <f t="shared" si="44"/>
        <v>5.6032343679491017E-2</v>
      </c>
      <c r="U202" s="270">
        <f t="shared" si="44"/>
        <v>5.3811640391690889E-2</v>
      </c>
      <c r="V202" s="270">
        <f t="shared" si="44"/>
        <v>5.4765379155396247E-2</v>
      </c>
      <c r="W202" s="270">
        <f t="shared" si="44"/>
        <v>5.530102008666847E-2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0.50103750888519927</v>
      </c>
      <c r="C203" s="271">
        <f t="shared" si="45"/>
        <v>0.51360869208333515</v>
      </c>
      <c r="D203" s="271">
        <f t="shared" si="45"/>
        <v>0.51569822626252126</v>
      </c>
      <c r="E203" s="271">
        <f t="shared" si="45"/>
        <v>0.56022965124408586</v>
      </c>
      <c r="F203" s="271">
        <f t="shared" si="45"/>
        <v>0.55032237882059387</v>
      </c>
      <c r="G203" s="271">
        <f t="shared" si="45"/>
        <v>0.53637734274468585</v>
      </c>
      <c r="H203" s="271">
        <f t="shared" si="45"/>
        <v>0.52928562871276441</v>
      </c>
      <c r="I203" s="271">
        <f t="shared" si="45"/>
        <v>0.53616521325561828</v>
      </c>
      <c r="J203" s="271">
        <f t="shared" si="45"/>
        <v>0.5425486592726374</v>
      </c>
      <c r="K203" s="271">
        <f t="shared" si="45"/>
        <v>0.56446519633986758</v>
      </c>
      <c r="L203" s="271">
        <f t="shared" si="45"/>
        <v>0.58143868476000082</v>
      </c>
      <c r="M203" s="271">
        <f t="shared" si="45"/>
        <v>0.57204603740606752</v>
      </c>
      <c r="N203" s="271">
        <f t="shared" si="45"/>
        <v>0.56406212979691484</v>
      </c>
      <c r="O203" s="271">
        <f t="shared" si="45"/>
        <v>0.54436499487212819</v>
      </c>
      <c r="P203" s="271">
        <f t="shared" si="45"/>
        <v>0.55204534713972175</v>
      </c>
      <c r="Q203" s="271">
        <f t="shared" si="45"/>
        <v>0.51423137281970577</v>
      </c>
      <c r="R203" s="271">
        <f t="shared" si="45"/>
        <v>0.4994150735853351</v>
      </c>
      <c r="S203" s="271">
        <f t="shared" si="45"/>
        <v>0.50576702356717618</v>
      </c>
      <c r="T203" s="271">
        <f t="shared" si="45"/>
        <v>0.47754513095381573</v>
      </c>
      <c r="U203" s="271">
        <f t="shared" si="45"/>
        <v>0.50499881373817657</v>
      </c>
      <c r="V203" s="271">
        <f t="shared" si="45"/>
        <v>0.49644923200317914</v>
      </c>
      <c r="W203" s="271">
        <f t="shared" si="45"/>
        <v>0.50291634967826482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0.5009020262834708</v>
      </c>
      <c r="C204" s="320">
        <f t="shared" si="46"/>
        <v>0.51347176953713436</v>
      </c>
      <c r="D204" s="320">
        <f t="shared" si="46"/>
        <v>0.51555563667920812</v>
      </c>
      <c r="E204" s="320">
        <f t="shared" si="46"/>
        <v>0.56010085819018363</v>
      </c>
      <c r="F204" s="320">
        <f t="shared" si="46"/>
        <v>0.55019026352332134</v>
      </c>
      <c r="G204" s="320">
        <f t="shared" si="46"/>
        <v>0.53623605434459209</v>
      </c>
      <c r="H204" s="320">
        <f t="shared" si="46"/>
        <v>0.5291311737409593</v>
      </c>
      <c r="I204" s="320">
        <f t="shared" si="46"/>
        <v>0.53601118438314033</v>
      </c>
      <c r="J204" s="320">
        <f t="shared" si="46"/>
        <v>0.54239869646903527</v>
      </c>
      <c r="K204" s="320">
        <f t="shared" si="46"/>
        <v>0.56430254732349194</v>
      </c>
      <c r="L204" s="320">
        <f t="shared" si="46"/>
        <v>0.58133295687625908</v>
      </c>
      <c r="M204" s="320">
        <f t="shared" si="46"/>
        <v>0.57194630754963993</v>
      </c>
      <c r="N204" s="320">
        <f t="shared" si="46"/>
        <v>0.56393476755125171</v>
      </c>
      <c r="O204" s="320">
        <f t="shared" si="46"/>
        <v>0.54421142401438516</v>
      </c>
      <c r="P204" s="320">
        <f t="shared" si="46"/>
        <v>0.5519029026539668</v>
      </c>
      <c r="Q204" s="320">
        <f t="shared" si="46"/>
        <v>0.51408195970596082</v>
      </c>
      <c r="R204" s="320">
        <f t="shared" si="46"/>
        <v>0.49925832676276394</v>
      </c>
      <c r="S204" s="320">
        <f t="shared" si="46"/>
        <v>0.50560242240320508</v>
      </c>
      <c r="T204" s="320">
        <f t="shared" si="46"/>
        <v>0.47737819393399339</v>
      </c>
      <c r="U204" s="320">
        <f t="shared" si="46"/>
        <v>0.50480813255268808</v>
      </c>
      <c r="V204" s="320">
        <f t="shared" si="46"/>
        <v>0.49625313444269831</v>
      </c>
      <c r="W204" s="320">
        <f t="shared" si="46"/>
        <v>0.5027332758890275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1.3548260172846103E-4</v>
      </c>
      <c r="C205" s="320">
        <f t="shared" si="47"/>
        <v>1.3692254620089095E-4</v>
      </c>
      <c r="D205" s="320">
        <f t="shared" si="47"/>
        <v>1.4258958331319339E-4</v>
      </c>
      <c r="E205" s="320">
        <f t="shared" si="47"/>
        <v>1.287930539021634E-4</v>
      </c>
      <c r="F205" s="320">
        <f t="shared" si="47"/>
        <v>1.3211529727256527E-4</v>
      </c>
      <c r="G205" s="320">
        <f t="shared" si="47"/>
        <v>1.4128840009382333E-4</v>
      </c>
      <c r="H205" s="320">
        <f t="shared" si="47"/>
        <v>1.5445497180510475E-4</v>
      </c>
      <c r="I205" s="320">
        <f t="shared" si="47"/>
        <v>1.5402887247795014E-4</v>
      </c>
      <c r="J205" s="320">
        <f t="shared" si="47"/>
        <v>1.4996280360208731E-4</v>
      </c>
      <c r="K205" s="320">
        <f t="shared" si="47"/>
        <v>1.6264901637556603E-4</v>
      </c>
      <c r="L205" s="320">
        <f t="shared" si="47"/>
        <v>1.057278837417223E-4</v>
      </c>
      <c r="M205" s="320">
        <f t="shared" si="47"/>
        <v>9.9729856427513617E-5</v>
      </c>
      <c r="N205" s="320">
        <f t="shared" si="47"/>
        <v>1.2736224566300069E-4</v>
      </c>
      <c r="O205" s="320">
        <f t="shared" si="47"/>
        <v>1.5357085774305452E-4</v>
      </c>
      <c r="P205" s="320">
        <f t="shared" si="47"/>
        <v>1.4244448575495488E-4</v>
      </c>
      <c r="Q205" s="320">
        <f t="shared" si="47"/>
        <v>1.4941311374494474E-4</v>
      </c>
      <c r="R205" s="320">
        <f t="shared" si="47"/>
        <v>1.5674682257119438E-4</v>
      </c>
      <c r="S205" s="320">
        <f t="shared" si="47"/>
        <v>1.6460116397113336E-4</v>
      </c>
      <c r="T205" s="320">
        <f t="shared" si="47"/>
        <v>1.6693701982228924E-4</v>
      </c>
      <c r="U205" s="320">
        <f t="shared" si="47"/>
        <v>1.9068118548849639E-4</v>
      </c>
      <c r="V205" s="320">
        <f t="shared" si="47"/>
        <v>1.9609756048080801E-4</v>
      </c>
      <c r="W205" s="320">
        <f t="shared" si="47"/>
        <v>1.8307378923731904E-4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0.15181482398853074</v>
      </c>
      <c r="C206" s="271">
        <f t="shared" si="48"/>
        <v>0.14627618399914866</v>
      </c>
      <c r="D206" s="271">
        <f t="shared" si="48"/>
        <v>0.14399407552504631</v>
      </c>
      <c r="E206" s="271">
        <f t="shared" si="48"/>
        <v>0.12748403936733727</v>
      </c>
      <c r="F206" s="271">
        <f t="shared" si="48"/>
        <v>0.13081127118645294</v>
      </c>
      <c r="G206" s="271">
        <f t="shared" si="48"/>
        <v>0.13339322700565501</v>
      </c>
      <c r="H206" s="271">
        <f t="shared" si="48"/>
        <v>0.13160866756601317</v>
      </c>
      <c r="I206" s="271">
        <f t="shared" si="48"/>
        <v>0.12854718150988251</v>
      </c>
      <c r="J206" s="271">
        <f t="shared" si="48"/>
        <v>0.12715648698139118</v>
      </c>
      <c r="K206" s="271">
        <f t="shared" si="48"/>
        <v>0.11314039206877594</v>
      </c>
      <c r="L206" s="271">
        <f t="shared" si="48"/>
        <v>0.12695343474147744</v>
      </c>
      <c r="M206" s="271">
        <f t="shared" si="48"/>
        <v>0.1323623217002014</v>
      </c>
      <c r="N206" s="271">
        <f t="shared" si="48"/>
        <v>0.12642906003233131</v>
      </c>
      <c r="O206" s="271">
        <f t="shared" si="48"/>
        <v>0.12514982614330708</v>
      </c>
      <c r="P206" s="271">
        <f t="shared" si="48"/>
        <v>0.12616648346561798</v>
      </c>
      <c r="Q206" s="271">
        <f t="shared" si="48"/>
        <v>0.13391610334345208</v>
      </c>
      <c r="R206" s="271">
        <f t="shared" si="48"/>
        <v>0.13474393922463057</v>
      </c>
      <c r="S206" s="271">
        <f t="shared" si="48"/>
        <v>0.14107849916827092</v>
      </c>
      <c r="T206" s="271">
        <f t="shared" si="48"/>
        <v>0.14454114985594166</v>
      </c>
      <c r="U206" s="271">
        <f t="shared" si="48"/>
        <v>0.14191919721440402</v>
      </c>
      <c r="V206" s="271">
        <f t="shared" si="48"/>
        <v>0.14356591476098565</v>
      </c>
      <c r="W206" s="271">
        <f t="shared" si="48"/>
        <v>0.14550785028355831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0.15166328222536982</v>
      </c>
      <c r="C207" s="320">
        <f t="shared" si="49"/>
        <v>0.14610013269960359</v>
      </c>
      <c r="D207" s="320">
        <f t="shared" si="49"/>
        <v>0.14378585365911856</v>
      </c>
      <c r="E207" s="320">
        <f t="shared" si="49"/>
        <v>0.12722994254826736</v>
      </c>
      <c r="F207" s="320">
        <f t="shared" si="49"/>
        <v>0.13055952191056563</v>
      </c>
      <c r="G207" s="320">
        <f t="shared" si="49"/>
        <v>0.13310830953956126</v>
      </c>
      <c r="H207" s="320">
        <f t="shared" si="49"/>
        <v>0.13123429808984971</v>
      </c>
      <c r="I207" s="320">
        <f t="shared" si="49"/>
        <v>0.12814285600294517</v>
      </c>
      <c r="J207" s="320">
        <f t="shared" si="49"/>
        <v>0.12677981742875188</v>
      </c>
      <c r="K207" s="320">
        <f t="shared" si="49"/>
        <v>0.11242282537605391</v>
      </c>
      <c r="L207" s="320">
        <f t="shared" si="49"/>
        <v>0.12679388956392679</v>
      </c>
      <c r="M207" s="320">
        <f t="shared" si="49"/>
        <v>0.13225160381193263</v>
      </c>
      <c r="N207" s="320">
        <f t="shared" si="49"/>
        <v>0.12618242305215191</v>
      </c>
      <c r="O207" s="320">
        <f t="shared" si="49"/>
        <v>0.12475083340078856</v>
      </c>
      <c r="P207" s="320">
        <f t="shared" si="49"/>
        <v>0.12584414825948964</v>
      </c>
      <c r="Q207" s="320">
        <f t="shared" si="49"/>
        <v>0.13360931617570551</v>
      </c>
      <c r="R207" s="320">
        <f t="shared" si="49"/>
        <v>0.13440419304783202</v>
      </c>
      <c r="S207" s="320">
        <f t="shared" si="49"/>
        <v>0.14073017446220173</v>
      </c>
      <c r="T207" s="320">
        <f t="shared" si="49"/>
        <v>0.14421590825093072</v>
      </c>
      <c r="U207" s="320">
        <f t="shared" si="49"/>
        <v>0.14139259778449209</v>
      </c>
      <c r="V207" s="320">
        <f t="shared" si="49"/>
        <v>0.14302900342156658</v>
      </c>
      <c r="W207" s="320">
        <f t="shared" si="49"/>
        <v>0.1451008381806545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1.515417631608604E-4</v>
      </c>
      <c r="C208" s="320">
        <f t="shared" si="50"/>
        <v>1.7605129954506623E-4</v>
      </c>
      <c r="D208" s="320">
        <f t="shared" si="50"/>
        <v>2.0822186592778138E-4</v>
      </c>
      <c r="E208" s="320">
        <f t="shared" si="50"/>
        <v>2.5409681906990737E-4</v>
      </c>
      <c r="F208" s="320">
        <f t="shared" si="50"/>
        <v>2.5174927588734428E-4</v>
      </c>
      <c r="G208" s="320">
        <f t="shared" si="50"/>
        <v>2.8491746609371563E-4</v>
      </c>
      <c r="H208" s="320">
        <f t="shared" si="50"/>
        <v>3.7436947616349572E-4</v>
      </c>
      <c r="I208" s="320">
        <f t="shared" si="50"/>
        <v>4.0432550693737617E-4</v>
      </c>
      <c r="J208" s="320">
        <f t="shared" si="50"/>
        <v>3.7666955263934688E-4</v>
      </c>
      <c r="K208" s="320">
        <f t="shared" si="50"/>
        <v>7.1756669272199781E-4</v>
      </c>
      <c r="L208" s="320">
        <f t="shared" si="50"/>
        <v>1.5954517755066715E-4</v>
      </c>
      <c r="M208" s="320">
        <f t="shared" si="50"/>
        <v>1.1071788826875883E-4</v>
      </c>
      <c r="N208" s="320">
        <f t="shared" si="50"/>
        <v>2.4663698017939522E-4</v>
      </c>
      <c r="O208" s="320">
        <f t="shared" si="50"/>
        <v>3.9899274251855465E-4</v>
      </c>
      <c r="P208" s="320">
        <f t="shared" si="50"/>
        <v>3.2233520612836057E-4</v>
      </c>
      <c r="Q208" s="320">
        <f t="shared" si="50"/>
        <v>3.0678716774654337E-4</v>
      </c>
      <c r="R208" s="320">
        <f t="shared" si="50"/>
        <v>3.397461767985402E-4</v>
      </c>
      <c r="S208" s="320">
        <f t="shared" si="50"/>
        <v>3.4832470606922545E-4</v>
      </c>
      <c r="T208" s="320">
        <f t="shared" si="50"/>
        <v>3.2524160501094481E-4</v>
      </c>
      <c r="U208" s="320">
        <f t="shared" si="50"/>
        <v>5.2659942991190479E-4</v>
      </c>
      <c r="V208" s="320">
        <f t="shared" si="50"/>
        <v>5.3691133941906821E-4</v>
      </c>
      <c r="W208" s="320">
        <f t="shared" si="50"/>
        <v>4.070121029038237E-4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0.16134082231176297</v>
      </c>
      <c r="C209" s="271">
        <f t="shared" si="51"/>
        <v>0.15625076499522242</v>
      </c>
      <c r="D209" s="271">
        <f t="shared" si="51"/>
        <v>0.15305796578887013</v>
      </c>
      <c r="E209" s="271">
        <f t="shared" si="51"/>
        <v>0.14431025418334362</v>
      </c>
      <c r="F209" s="271">
        <f t="shared" si="51"/>
        <v>0.14630938571373586</v>
      </c>
      <c r="G209" s="271">
        <f t="shared" si="51"/>
        <v>0.14783608046442778</v>
      </c>
      <c r="H209" s="271">
        <f t="shared" si="51"/>
        <v>0.14556480862275425</v>
      </c>
      <c r="I209" s="271">
        <f t="shared" si="51"/>
        <v>0.14352700989659548</v>
      </c>
      <c r="J209" s="271">
        <f t="shared" si="51"/>
        <v>0.14287108858447414</v>
      </c>
      <c r="K209" s="271">
        <f t="shared" si="51"/>
        <v>0.13156469241880381</v>
      </c>
      <c r="L209" s="271">
        <f t="shared" si="51"/>
        <v>0.14524914393519961</v>
      </c>
      <c r="M209" s="271">
        <f t="shared" si="51"/>
        <v>0.15117781883958539</v>
      </c>
      <c r="N209" s="271">
        <f t="shared" si="51"/>
        <v>0.14346545931107951</v>
      </c>
      <c r="O209" s="271">
        <f t="shared" si="51"/>
        <v>0.14093677573805868</v>
      </c>
      <c r="P209" s="271">
        <f t="shared" si="51"/>
        <v>0.14212969910764939</v>
      </c>
      <c r="Q209" s="271">
        <f t="shared" si="51"/>
        <v>0.14646366303586728</v>
      </c>
      <c r="R209" s="271">
        <f t="shared" si="51"/>
        <v>0.14598841400429005</v>
      </c>
      <c r="S209" s="271">
        <f t="shared" si="51"/>
        <v>0.15071426048908065</v>
      </c>
      <c r="T209" s="271">
        <f t="shared" si="51"/>
        <v>0.15027381145016971</v>
      </c>
      <c r="U209" s="271">
        <f t="shared" si="51"/>
        <v>0.14899705098239477</v>
      </c>
      <c r="V209" s="271">
        <f t="shared" si="51"/>
        <v>0.15012065924930032</v>
      </c>
      <c r="W209" s="271">
        <f t="shared" si="51"/>
        <v>0.15147681475635841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0.11537342926820515</v>
      </c>
      <c r="C210" s="320">
        <f t="shared" si="52"/>
        <v>0.10866282433879419</v>
      </c>
      <c r="D210" s="320">
        <f t="shared" si="52"/>
        <v>0.10464502305365811</v>
      </c>
      <c r="E210" s="320">
        <f t="shared" si="52"/>
        <v>9.2219530028736521E-2</v>
      </c>
      <c r="F210" s="320">
        <f t="shared" si="52"/>
        <v>9.5071910711065896E-2</v>
      </c>
      <c r="G210" s="320">
        <f t="shared" si="52"/>
        <v>9.7674469155731428E-2</v>
      </c>
      <c r="H210" s="320">
        <f t="shared" si="52"/>
        <v>9.5044525408809685E-2</v>
      </c>
      <c r="I210" s="320">
        <f t="shared" si="52"/>
        <v>9.2212485259884056E-2</v>
      </c>
      <c r="J210" s="320">
        <f t="shared" si="52"/>
        <v>9.1075441892719988E-2</v>
      </c>
      <c r="K210" s="320">
        <f t="shared" si="52"/>
        <v>7.4013305148310324E-2</v>
      </c>
      <c r="L210" s="320">
        <f t="shared" si="52"/>
        <v>9.2302647147547906E-2</v>
      </c>
      <c r="M210" s="320">
        <f t="shared" si="52"/>
        <v>9.9730770128216184E-2</v>
      </c>
      <c r="N210" s="320">
        <f t="shared" si="52"/>
        <v>9.0929180563160183E-2</v>
      </c>
      <c r="O210" s="320">
        <f t="shared" si="52"/>
        <v>8.8278813515351898E-2</v>
      </c>
      <c r="P210" s="320">
        <f t="shared" si="52"/>
        <v>8.9603652720173677E-2</v>
      </c>
      <c r="Q210" s="320">
        <f t="shared" si="52"/>
        <v>9.7689014690761328E-2</v>
      </c>
      <c r="R210" s="320">
        <f t="shared" si="52"/>
        <v>9.8145885871469274E-2</v>
      </c>
      <c r="S210" s="320">
        <f t="shared" si="52"/>
        <v>0.10178623790062295</v>
      </c>
      <c r="T210" s="320">
        <f t="shared" si="52"/>
        <v>0.10356058110235931</v>
      </c>
      <c r="U210" s="320">
        <f t="shared" si="52"/>
        <v>9.6997008040004454E-2</v>
      </c>
      <c r="V210" s="320">
        <f t="shared" si="52"/>
        <v>9.8753546349732754E-2</v>
      </c>
      <c r="W210" s="320">
        <f t="shared" si="52"/>
        <v>0.10065842427302717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4.3815290368252303E-2</v>
      </c>
      <c r="C211" s="320">
        <f t="shared" si="53"/>
        <v>4.4914800694852514E-2</v>
      </c>
      <c r="D211" s="320">
        <f t="shared" si="53"/>
        <v>4.5097082337025668E-2</v>
      </c>
      <c r="E211" s="320">
        <f t="shared" si="53"/>
        <v>4.899357648679574E-2</v>
      </c>
      <c r="F211" s="320">
        <f t="shared" si="53"/>
        <v>4.8126669266889847E-2</v>
      </c>
      <c r="G211" s="320">
        <f t="shared" si="53"/>
        <v>4.6906055863582638E-2</v>
      </c>
      <c r="H211" s="320">
        <f t="shared" si="53"/>
        <v>4.6284572239350369E-2</v>
      </c>
      <c r="I211" s="320">
        <f t="shared" si="53"/>
        <v>4.68863858639837E-2</v>
      </c>
      <c r="J211" s="320">
        <f t="shared" si="53"/>
        <v>4.7445119273091176E-2</v>
      </c>
      <c r="K211" s="320">
        <f t="shared" si="53"/>
        <v>4.936110989603143E-2</v>
      </c>
      <c r="L211" s="320">
        <f t="shared" si="53"/>
        <v>5.0850807083286285E-2</v>
      </c>
      <c r="M211" s="320">
        <f t="shared" si="53"/>
        <v>5.0029730816371749E-2</v>
      </c>
      <c r="N211" s="320">
        <f t="shared" si="53"/>
        <v>4.9328939178672149E-2</v>
      </c>
      <c r="O211" s="320">
        <f t="shared" si="53"/>
        <v>4.7603683582258263E-2</v>
      </c>
      <c r="P211" s="320">
        <f t="shared" si="53"/>
        <v>4.8276478564652191E-2</v>
      </c>
      <c r="Q211" s="320">
        <f t="shared" si="53"/>
        <v>4.4968175722351102E-2</v>
      </c>
      <c r="R211" s="320">
        <f t="shared" si="53"/>
        <v>4.3671511409496065E-2</v>
      </c>
      <c r="S211" s="320">
        <f t="shared" si="53"/>
        <v>4.4226447061628101E-2</v>
      </c>
      <c r="T211" s="320">
        <f t="shared" si="53"/>
        <v>4.1757595468086023E-2</v>
      </c>
      <c r="U211" s="320">
        <f t="shared" si="53"/>
        <v>4.4156968324049063E-2</v>
      </c>
      <c r="V211" s="320">
        <f t="shared" si="53"/>
        <v>4.3408638897094579E-2</v>
      </c>
      <c r="W211" s="320">
        <f t="shared" si="53"/>
        <v>4.397547485342905E-2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2.1521026753055206E-3</v>
      </c>
      <c r="C212" s="320">
        <f t="shared" si="54"/>
        <v>2.6731399615757176E-3</v>
      </c>
      <c r="D212" s="320">
        <f t="shared" si="54"/>
        <v>3.31586039818638E-3</v>
      </c>
      <c r="E212" s="320">
        <f t="shared" si="54"/>
        <v>3.097147667811378E-3</v>
      </c>
      <c r="F212" s="320">
        <f t="shared" si="54"/>
        <v>3.1108057357801164E-3</v>
      </c>
      <c r="G212" s="320">
        <f t="shared" si="54"/>
        <v>3.2555554451137074E-3</v>
      </c>
      <c r="H212" s="320">
        <f t="shared" si="54"/>
        <v>4.2357109745941998E-3</v>
      </c>
      <c r="I212" s="320">
        <f t="shared" si="54"/>
        <v>4.428138772727728E-3</v>
      </c>
      <c r="J212" s="320">
        <f t="shared" si="54"/>
        <v>4.3505274186629514E-3</v>
      </c>
      <c r="K212" s="320">
        <f t="shared" si="54"/>
        <v>8.1902773744620492E-3</v>
      </c>
      <c r="L212" s="320">
        <f t="shared" si="54"/>
        <v>2.0956897043654058E-3</v>
      </c>
      <c r="M212" s="320">
        <f t="shared" si="54"/>
        <v>1.4173178949974745E-3</v>
      </c>
      <c r="N212" s="320">
        <f t="shared" si="54"/>
        <v>3.2073395692471902E-3</v>
      </c>
      <c r="O212" s="320">
        <f t="shared" si="54"/>
        <v>5.0542786404485082E-3</v>
      </c>
      <c r="P212" s="320">
        <f t="shared" si="54"/>
        <v>4.2495678228235394E-3</v>
      </c>
      <c r="Q212" s="320">
        <f t="shared" si="54"/>
        <v>3.8064726227548607E-3</v>
      </c>
      <c r="R212" s="320">
        <f t="shared" si="54"/>
        <v>4.1710167233247313E-3</v>
      </c>
      <c r="S212" s="320">
        <f t="shared" si="54"/>
        <v>4.7015755268296237E-3</v>
      </c>
      <c r="T212" s="320">
        <f t="shared" si="54"/>
        <v>4.9556348797243641E-3</v>
      </c>
      <c r="U212" s="320">
        <f t="shared" si="54"/>
        <v>7.84307461834125E-3</v>
      </c>
      <c r="V212" s="320">
        <f t="shared" si="54"/>
        <v>7.9584740024729993E-3</v>
      </c>
      <c r="W212" s="320">
        <f t="shared" si="54"/>
        <v>6.8429156299021987E-3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5.0806804908690606E-2</v>
      </c>
      <c r="C213" s="321">
        <f t="shared" si="55"/>
        <v>5.1346792899449184E-2</v>
      </c>
      <c r="D213" s="321">
        <f t="shared" si="55"/>
        <v>5.3471966503305164E-2</v>
      </c>
      <c r="E213" s="321">
        <f t="shared" si="55"/>
        <v>4.8298183528513325E-2</v>
      </c>
      <c r="F213" s="321">
        <f t="shared" si="55"/>
        <v>4.9544045127167133E-2</v>
      </c>
      <c r="G213" s="321">
        <f t="shared" si="55"/>
        <v>5.2984014831772522E-2</v>
      </c>
      <c r="H213" s="321">
        <f t="shared" si="55"/>
        <v>5.7921559813320013E-2</v>
      </c>
      <c r="I213" s="321">
        <f t="shared" si="55"/>
        <v>5.776176995757263E-2</v>
      </c>
      <c r="J213" s="321">
        <f t="shared" si="55"/>
        <v>5.6236969241571434E-2</v>
      </c>
      <c r="K213" s="321">
        <f t="shared" si="55"/>
        <v>6.03699457728024E-2</v>
      </c>
      <c r="L213" s="321">
        <f t="shared" si="55"/>
        <v>3.964860354129119E-2</v>
      </c>
      <c r="M213" s="321">
        <f t="shared" si="55"/>
        <v>3.7399306585798937E-2</v>
      </c>
      <c r="N213" s="321">
        <f t="shared" si="55"/>
        <v>4.7761621681150966E-2</v>
      </c>
      <c r="O213" s="321">
        <f t="shared" si="55"/>
        <v>5.759001162857489E-2</v>
      </c>
      <c r="P213" s="321">
        <f t="shared" si="55"/>
        <v>5.3417554030854103E-2</v>
      </c>
      <c r="Q213" s="321">
        <f t="shared" si="55"/>
        <v>6.2251151243823862E-2</v>
      </c>
      <c r="R213" s="321">
        <f t="shared" si="55"/>
        <v>6.7985849783833527E-2</v>
      </c>
      <c r="S213" s="321">
        <f t="shared" si="55"/>
        <v>6.0029450607406165E-2</v>
      </c>
      <c r="T213" s="321">
        <f t="shared" si="55"/>
        <v>6.9864481236977624E-2</v>
      </c>
      <c r="U213" s="321">
        <f t="shared" si="55"/>
        <v>6.1178923220488575E-2</v>
      </c>
      <c r="V213" s="321">
        <f t="shared" si="55"/>
        <v>6.3143476792329525E-2</v>
      </c>
      <c r="W213" s="321">
        <f t="shared" si="55"/>
        <v>5.8949818313124028E-2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0.47333566192619309</v>
      </c>
      <c r="C217" s="324">
        <f>IF(C$5=0,0,(C$5-C$16)/(CHI_fec!C$5-CHI_fec!C$16))</f>
        <v>0.47304448832379925</v>
      </c>
      <c r="D217" s="324">
        <f>IF(D$5=0,0,(D$5-D$16)/(CHI_fec!D$5-CHI_fec!D$16))</f>
        <v>0.47431081971402228</v>
      </c>
      <c r="E217" s="324">
        <f>IF(E$5=0,0,(E$5-E$16)/(CHI_fec!E$5-CHI_fec!E$16))</f>
        <v>0.47998369845321714</v>
      </c>
      <c r="F217" s="324">
        <f>IF(F$5=0,0,(F$5-F$16)/(CHI_fec!F$5-CHI_fec!F$16))</f>
        <v>0.48464417374197016</v>
      </c>
      <c r="G217" s="324">
        <f>IF(G$5=0,0,(G$5-G$16)/(CHI_fec!G$5-CHI_fec!G$16))</f>
        <v>0.48806728880392986</v>
      </c>
      <c r="H217" s="324">
        <f>IF(H$5=0,0,(H$5-H$16)/(CHI_fec!H$5-CHI_fec!H$16))</f>
        <v>0.48789294452850579</v>
      </c>
      <c r="I217" s="324">
        <f>IF(I$5=0,0,(I$5-I$16)/(CHI_fec!I$5-CHI_fec!I$16))</f>
        <v>0.49410583793674656</v>
      </c>
      <c r="J217" s="324">
        <f>IF(J$5=0,0,(J$5-J$16)/(CHI_fec!J$5-CHI_fec!J$16))</f>
        <v>0.50111477534013993</v>
      </c>
      <c r="K217" s="324">
        <f>IF(K$5=0,0,(K$5-K$16)/(CHI_fec!K$5-CHI_fec!K$16))</f>
        <v>0.5179494772716432</v>
      </c>
      <c r="L217" s="324">
        <f>IF(L$5=0,0,(L$5-L$16)/(CHI_fec!L$5-CHI_fec!L$16))</f>
        <v>0.51880030211694927</v>
      </c>
      <c r="M217" s="324">
        <f>IF(M$5=0,0,(M$5-M$16)/(CHI_fec!M$5-CHI_fec!M$16))</f>
        <v>0.53021708786404653</v>
      </c>
      <c r="N217" s="324">
        <f>IF(N$5=0,0,(N$5-N$16)/(CHI_fec!N$5-CHI_fec!N$16))</f>
        <v>0.52911266740391316</v>
      </c>
      <c r="O217" s="324">
        <f>IF(O$5=0,0,(O$5-O$16)/(CHI_fec!O$5-CHI_fec!O$16))</f>
        <v>0.52348092932326007</v>
      </c>
      <c r="P217" s="324">
        <f>IF(P$5=0,0,(P$5-P$16)/(CHI_fec!P$5-CHI_fec!P$16))</f>
        <v>0.53297382167800278</v>
      </c>
      <c r="Q217" s="324">
        <f>IF(Q$5=0,0,(Q$5-Q$16)/(CHI_fec!Q$5-CHI_fec!Q$16))</f>
        <v>0.54461040812536177</v>
      </c>
      <c r="R217" s="324">
        <f>IF(R$5=0,0,(R$5-R$16)/(CHI_fec!R$5-CHI_fec!R$16))</f>
        <v>0.54502365632842686</v>
      </c>
      <c r="S217" s="324">
        <f>IF(S$5=0,0,(S$5-S$16)/(CHI_fec!S$5-CHI_fec!S$16))</f>
        <v>0.53203541212463001</v>
      </c>
      <c r="T217" s="324">
        <f>IF(T$5=0,0,(T$5-T$16)/(CHI_fec!T$5-CHI_fec!T$16))</f>
        <v>0.51046584797749317</v>
      </c>
      <c r="U217" s="324">
        <f>IF(U$5=0,0,(U$5-U$16)/(CHI_fec!U$5-CHI_fec!U$16))</f>
        <v>0.51165922603054537</v>
      </c>
      <c r="V217" s="324">
        <f>IF(V$5=0,0,(V$5-V$16)/(CHI_fec!V$5-CHI_fec!V$16))</f>
        <v>0.51299561957417383</v>
      </c>
      <c r="W217" s="324">
        <f>IF(W$5=0,0,(W$5-W$16)/(CHI_fec!W$5-CHI_fec!W$16))</f>
        <v>0.51051467422278207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0.38628132279852523</v>
      </c>
      <c r="C218" s="307">
        <f>IF(C$6=0,0,C$6/CHI_fec!C$6)</f>
        <v>0.38628132279852534</v>
      </c>
      <c r="D218" s="307">
        <f>IF(D$6=0,0,D$6/CHI_fec!D$6)</f>
        <v>0.38628132279852528</v>
      </c>
      <c r="E218" s="307">
        <f>IF(E$6=0,0,E$6/CHI_fec!E$6)</f>
        <v>0.38628132279852539</v>
      </c>
      <c r="F218" s="307">
        <f>IF(F$6=0,0,F$6/CHI_fec!F$6)</f>
        <v>0.3904861457977063</v>
      </c>
      <c r="G218" s="307">
        <f>IF(G$6=0,0,G$6/CHI_fec!G$6)</f>
        <v>0.39048614579770635</v>
      </c>
      <c r="H218" s="307">
        <f>IF(H$6=0,0,H$6/CHI_fec!H$6)</f>
        <v>0.39048614579770635</v>
      </c>
      <c r="I218" s="307">
        <f>IF(I$6=0,0,I$6/CHI_fec!I$6)</f>
        <v>0.39420879975578893</v>
      </c>
      <c r="J218" s="307">
        <f>IF(J$6=0,0,J$6/CHI_fec!J$6)</f>
        <v>0.39420879975578887</v>
      </c>
      <c r="K218" s="307">
        <f>IF(K$6=0,0,K$6/CHI_fec!K$6)</f>
        <v>0.39420879975578871</v>
      </c>
      <c r="L218" s="307">
        <f>IF(L$6=0,0,L$6/CHI_fec!L$6)</f>
        <v>0.39420879975578893</v>
      </c>
      <c r="M218" s="307">
        <f>IF(M$6=0,0,M$6/CHI_fec!M$6)</f>
        <v>0.40606297651382622</v>
      </c>
      <c r="N218" s="307">
        <f>IF(N$6=0,0,N$6/CHI_fec!N$6)</f>
        <v>0.40606297651382622</v>
      </c>
      <c r="O218" s="307">
        <f>IF(O$6=0,0,O$6/CHI_fec!O$6)</f>
        <v>0.40606297651382606</v>
      </c>
      <c r="P218" s="307">
        <f>IF(P$6=0,0,P$6/CHI_fec!P$6)</f>
        <v>0.41360180628048104</v>
      </c>
      <c r="Q218" s="307">
        <f>IF(Q$6=0,0,Q$6/CHI_fec!Q$6)</f>
        <v>0.42724162565243307</v>
      </c>
      <c r="R218" s="307">
        <f>IF(R$6=0,0,R$6/CHI_fec!R$6)</f>
        <v>0.43219704717911717</v>
      </c>
      <c r="S218" s="307">
        <f>IF(S$6=0,0,S$6/CHI_fec!S$6)</f>
        <v>0.43807020014482845</v>
      </c>
      <c r="T218" s="307">
        <f>IF(T$6=0,0,T$6/CHI_fec!T$6)</f>
        <v>0.43807020014482845</v>
      </c>
      <c r="U218" s="307">
        <f>IF(U$6=0,0,U$6/CHI_fec!U$6)</f>
        <v>0.43807020014482845</v>
      </c>
      <c r="V218" s="307">
        <f>IF(V$6=0,0,V$6/CHI_fec!V$6)</f>
        <v>0.43807020014482867</v>
      </c>
      <c r="W218" s="307">
        <f>IF(W$6=0,0,W$6/CHI_fec!W$6)</f>
        <v>0.43807020014482856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0.10121302432509337</v>
      </c>
      <c r="C219" s="308">
        <f>IF(C$7=0,0,C$7/CHI_fec!C$7)</f>
        <v>0.1012130243250933</v>
      </c>
      <c r="D219" s="308">
        <f>IF(D$7=0,0,D$7/CHI_fec!D$7)</f>
        <v>0.10121302432509333</v>
      </c>
      <c r="E219" s="308">
        <f>IF(E$7=0,0,E$7/CHI_fec!E$7)</f>
        <v>0.10121302432509341</v>
      </c>
      <c r="F219" s="308">
        <f>IF(F$7=0,0,F$7/CHI_fec!F$7)</f>
        <v>0.1023147676074647</v>
      </c>
      <c r="G219" s="308">
        <f>IF(G$7=0,0,G$7/CHI_fec!G$7)</f>
        <v>0.10231476760746482</v>
      </c>
      <c r="H219" s="308">
        <f>IF(H$7=0,0,H$7/CHI_fec!H$7)</f>
        <v>0.10231476760746484</v>
      </c>
      <c r="I219" s="308">
        <f>IF(I$7=0,0,I$7/CHI_fec!I$7)</f>
        <v>0.10329017346680994</v>
      </c>
      <c r="J219" s="308">
        <f>IF(J$7=0,0,J$7/CHI_fec!J$7)</f>
        <v>0.10329017346681001</v>
      </c>
      <c r="K219" s="308">
        <f>IF(K$7=0,0,K$7/CHI_fec!K$7)</f>
        <v>0.10329017346680999</v>
      </c>
      <c r="L219" s="308">
        <f>IF(L$7=0,0,L$7/CHI_fec!L$7)</f>
        <v>0.10329017346680999</v>
      </c>
      <c r="M219" s="308">
        <f>IF(M$7=0,0,M$7/CHI_fec!M$7)</f>
        <v>0.10639619234412177</v>
      </c>
      <c r="N219" s="308">
        <f>IF(N$7=0,0,N$7/CHI_fec!N$7)</f>
        <v>0.10639619234412177</v>
      </c>
      <c r="O219" s="308">
        <f>IF(O$7=0,0,O$7/CHI_fec!O$7)</f>
        <v>0.1063961923441218</v>
      </c>
      <c r="P219" s="308">
        <f>IF(P$7=0,0,P$7/CHI_fec!P$7)</f>
        <v>0.10837150855932785</v>
      </c>
      <c r="Q219" s="308">
        <f>IF(Q$7=0,0,Q$7/CHI_fec!Q$7)</f>
        <v>0.1132438139448675</v>
      </c>
      <c r="R219" s="308">
        <f>IF(R$7=0,0,R$7/CHI_fec!R$7)</f>
        <v>0.11324381394486753</v>
      </c>
      <c r="S219" s="308">
        <f>IF(S$7=0,0,S$7/CHI_fec!S$7)</f>
        <v>0.11478269128347902</v>
      </c>
      <c r="T219" s="308">
        <f>IF(T$7=0,0,T$7/CHI_fec!T$7)</f>
        <v>0.11478269128347901</v>
      </c>
      <c r="U219" s="308">
        <f>IF(U$7=0,0,U$7/CHI_fec!U$7)</f>
        <v>0.11478269128347897</v>
      </c>
      <c r="V219" s="308">
        <f>IF(V$7=0,0,V$7/CHI_fec!V$7)</f>
        <v>0.114782691283479</v>
      </c>
      <c r="W219" s="308">
        <f>IF(W$7=0,0,W$7/CHI_fec!W$7)</f>
        <v>0.11478269128347904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0.54858650075905779</v>
      </c>
      <c r="C220" s="308">
        <f>IF(C$8=0,0,C$8/CHI_fec!C$8)</f>
        <v>0.54858650075905779</v>
      </c>
      <c r="D220" s="308">
        <f>IF(D$8=0,0,D$8/CHI_fec!D$8)</f>
        <v>0.54858650075905802</v>
      </c>
      <c r="E220" s="308">
        <f>IF(E$8=0,0,E$8/CHI_fec!E$8)</f>
        <v>0.54858650075905768</v>
      </c>
      <c r="F220" s="308">
        <f>IF(F$8=0,0,F$8/CHI_fec!F$8)</f>
        <v>0.55455807898272258</v>
      </c>
      <c r="G220" s="308">
        <f>IF(G$8=0,0,G$8/CHI_fec!G$8)</f>
        <v>0.55455807898272225</v>
      </c>
      <c r="H220" s="308">
        <f>IF(H$8=0,0,H$8/CHI_fec!H$8)</f>
        <v>0.55455807898272236</v>
      </c>
      <c r="I220" s="308">
        <f>IF(I$8=0,0,I$8/CHI_fec!I$8)</f>
        <v>0.55984489350848321</v>
      </c>
      <c r="J220" s="308">
        <f>IF(J$8=0,0,J$8/CHI_fec!J$8)</f>
        <v>0.55984489350848321</v>
      </c>
      <c r="K220" s="308">
        <f>IF(K$8=0,0,K$8/CHI_fec!K$8)</f>
        <v>0.5598448935084831</v>
      </c>
      <c r="L220" s="308">
        <f>IF(L$8=0,0,L$8/CHI_fec!L$8)</f>
        <v>0.55984489350848299</v>
      </c>
      <c r="M220" s="308">
        <f>IF(M$8=0,0,M$8/CHI_fec!M$8)</f>
        <v>0.57667988128360481</v>
      </c>
      <c r="N220" s="308">
        <f>IF(N$8=0,0,N$8/CHI_fec!N$8)</f>
        <v>0.57667988128360492</v>
      </c>
      <c r="O220" s="308">
        <f>IF(O$8=0,0,O$8/CHI_fec!O$8)</f>
        <v>0.5766798812836047</v>
      </c>
      <c r="P220" s="308">
        <f>IF(P$8=0,0,P$8/CHI_fec!P$8)</f>
        <v>0.58738632758948661</v>
      </c>
      <c r="Q220" s="308">
        <f>IF(Q$8=0,0,Q$8/CHI_fec!Q$8)</f>
        <v>0.60526369674627123</v>
      </c>
      <c r="R220" s="308">
        <f>IF(R$8=0,0,R$8/CHI_fec!R$8)</f>
        <v>0.61379479606383547</v>
      </c>
      <c r="S220" s="308">
        <f>IF(S$8=0,0,S$8/CHI_fec!S$8)</f>
        <v>0.6221356923063458</v>
      </c>
      <c r="T220" s="308">
        <f>IF(T$8=0,0,T$8/CHI_fec!T$8)</f>
        <v>0.62213569230634602</v>
      </c>
      <c r="U220" s="308">
        <f>IF(U$8=0,0,U$8/CHI_fec!U$8)</f>
        <v>0.62213569230634591</v>
      </c>
      <c r="V220" s="308">
        <f>IF(V$8=0,0,V$8/CHI_fec!V$8)</f>
        <v>0.62213569230634569</v>
      </c>
      <c r="W220" s="308">
        <f>IF(W$8=0,0,W$8/CHI_fec!W$8)</f>
        <v>0.62213569230634591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0.38941536791318115</v>
      </c>
      <c r="C221" s="308">
        <f>IF(C$9=0,0,C$9/CHI_fec!C$9)</f>
        <v>0.38941536791318104</v>
      </c>
      <c r="D221" s="308">
        <f>IF(D$9=0,0,D$9/CHI_fec!D$9)</f>
        <v>0.38941536791318115</v>
      </c>
      <c r="E221" s="308">
        <f>IF(E$9=0,0,E$9/CHI_fec!E$9)</f>
        <v>0.3894153679131811</v>
      </c>
      <c r="F221" s="308">
        <f>IF(F$9=0,0,F$9/CHI_fec!F$9)</f>
        <v>0.39365430621693631</v>
      </c>
      <c r="G221" s="308">
        <f>IF(G$9=0,0,G$9/CHI_fec!G$9)</f>
        <v>0.39365430621693626</v>
      </c>
      <c r="H221" s="308">
        <f>IF(H$9=0,0,H$9/CHI_fec!H$9)</f>
        <v>0.39365430621693637</v>
      </c>
      <c r="I221" s="308">
        <f>IF(I$9=0,0,I$9/CHI_fec!I$9)</f>
        <v>0.39740716346148991</v>
      </c>
      <c r="J221" s="308">
        <f>IF(J$9=0,0,J$9/CHI_fec!J$9)</f>
        <v>0.39740716346148991</v>
      </c>
      <c r="K221" s="308">
        <f>IF(K$9=0,0,K$9/CHI_fec!K$9)</f>
        <v>0.39740716346148985</v>
      </c>
      <c r="L221" s="308">
        <f>IF(L$9=0,0,L$9/CHI_fec!L$9)</f>
        <v>0.3974071634614898</v>
      </c>
      <c r="M221" s="308">
        <f>IF(M$9=0,0,M$9/CHI_fec!M$9)</f>
        <v>0.40935751759742262</v>
      </c>
      <c r="N221" s="308">
        <f>IF(N$9=0,0,N$9/CHI_fec!N$9)</f>
        <v>0.40935751759742284</v>
      </c>
      <c r="O221" s="308">
        <f>IF(O$9=0,0,O$9/CHI_fec!O$9)</f>
        <v>0.40935751759742273</v>
      </c>
      <c r="P221" s="308">
        <f>IF(P$9=0,0,P$9/CHI_fec!P$9)</f>
        <v>0.41695751271483622</v>
      </c>
      <c r="Q221" s="308">
        <f>IF(Q$9=0,0,Q$9/CHI_fec!Q$9)</f>
        <v>0.43570362377067273</v>
      </c>
      <c r="R221" s="308">
        <f>IF(R$9=0,0,R$9/CHI_fec!R$9)</f>
        <v>0.43570362377067284</v>
      </c>
      <c r="S221" s="308">
        <f>IF(S$9=0,0,S$9/CHI_fec!S$9)</f>
        <v>0.44162442782711359</v>
      </c>
      <c r="T221" s="308">
        <f>IF(T$9=0,0,T$9/CHI_fec!T$9)</f>
        <v>0.44162442782711359</v>
      </c>
      <c r="U221" s="308">
        <f>IF(U$9=0,0,U$9/CHI_fec!U$9)</f>
        <v>0.44162442782711359</v>
      </c>
      <c r="V221" s="308">
        <f>IF(V$9=0,0,V$9/CHI_fec!V$9)</f>
        <v>0.4416244278271137</v>
      </c>
      <c r="W221" s="308">
        <f>IF(W$9=0,0,W$9/CHI_fec!W$9)</f>
        <v>0.4416244278271137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0.54949131379058236</v>
      </c>
      <c r="C222" s="309">
        <f>IF(C$10=0,0,C$10/CHI_fec!C$10)</f>
        <v>0.54989550426706124</v>
      </c>
      <c r="D222" s="309">
        <f>IF(D$10=0,0,D$10/CHI_fec!D$10)</f>
        <v>0.55065346046845065</v>
      </c>
      <c r="E222" s="309">
        <f>IF(E$10=0,0,E$10/CHI_fec!E$10)</f>
        <v>0.55079358394244604</v>
      </c>
      <c r="F222" s="309">
        <f>IF(F$10=0,0,F$10/CHI_fec!F$10)</f>
        <v>0.5562037189286364</v>
      </c>
      <c r="G222" s="309">
        <f>IF(G$10=0,0,G$10/CHI_fec!G$10)</f>
        <v>0.55668541205196942</v>
      </c>
      <c r="H222" s="309">
        <f>IF(H$10=0,0,H$10/CHI_fec!H$10)</f>
        <v>0.55791624862226619</v>
      </c>
      <c r="I222" s="309">
        <f>IF(I$10=0,0,I$10/CHI_fec!I$10)</f>
        <v>0.56335604192682442</v>
      </c>
      <c r="J222" s="309">
        <f>IF(J$10=0,0,J$10/CHI_fec!J$10)</f>
        <v>0.56273569479189622</v>
      </c>
      <c r="K222" s="309">
        <f>IF(K$10=0,0,K$10/CHI_fec!K$10)</f>
        <v>0.56822851320952317</v>
      </c>
      <c r="L222" s="309">
        <f>IF(L$10=0,0,L$10/CHI_fec!L$10)</f>
        <v>0.56125319788236838</v>
      </c>
      <c r="M222" s="309">
        <f>IF(M$10=0,0,M$10/CHI_fec!M$10)</f>
        <v>0.57748058538669667</v>
      </c>
      <c r="N222" s="309">
        <f>IF(N$10=0,0,N$10/CHI_fec!N$10)</f>
        <v>0.57898625966261286</v>
      </c>
      <c r="O222" s="309">
        <f>IF(O$10=0,0,O$10/CHI_fec!O$10)</f>
        <v>0.58112030225706113</v>
      </c>
      <c r="P222" s="309">
        <f>IF(P$10=0,0,P$10/CHI_fec!P$10)</f>
        <v>0.59107250521387522</v>
      </c>
      <c r="Q222" s="309">
        <f>IF(Q$10=0,0,Q$10/CHI_fec!Q$10)</f>
        <v>0.6167479252597563</v>
      </c>
      <c r="R222" s="309">
        <f>IF(R$10=0,0,R$10/CHI_fec!R$10)</f>
        <v>0.61728811877028456</v>
      </c>
      <c r="S222" s="309">
        <f>IF(S$10=0,0,S$10/CHI_fec!S$10)</f>
        <v>0.62577364148694181</v>
      </c>
      <c r="T222" s="309">
        <f>IF(T$10=0,0,T$10/CHI_fec!T$10)</f>
        <v>0.62578317488980062</v>
      </c>
      <c r="U222" s="309">
        <f>IF(U$10=0,0,U$10/CHI_fec!U$10)</f>
        <v>0.62868449376735502</v>
      </c>
      <c r="V222" s="309">
        <f>IF(V$10=0,0,V$10/CHI_fec!V$10)</f>
        <v>0.62877252375711712</v>
      </c>
      <c r="W222" s="309">
        <f>IF(W$10=0,0,W$10/CHI_fec!W$10)</f>
        <v>0.6276443835308444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0.54327548959177152</v>
      </c>
      <c r="C224" s="310">
        <f>IF(C$25=0,0,C$25/CHI_fec!C$25)</f>
        <v>0.54116626525502387</v>
      </c>
      <c r="D224" s="310">
        <f>IF(D$25=0,0,D$25/CHI_fec!D$25)</f>
        <v>0.54385366285830528</v>
      </c>
      <c r="E224" s="310">
        <f>IF(E$25=0,0,E$25/CHI_fec!E$25)</f>
        <v>0.53544971022481913</v>
      </c>
      <c r="F224" s="310">
        <f>IF(F$25=0,0,F$25/CHI_fec!F$25)</f>
        <v>0.54333711997580658</v>
      </c>
      <c r="G224" s="310">
        <f>IF(G$25=0,0,G$25/CHI_fec!G$25)</f>
        <v>0.55131713525726278</v>
      </c>
      <c r="H224" s="310">
        <f>IF(H$25=0,0,H$25/CHI_fec!H$25)</f>
        <v>0.55314952689182373</v>
      </c>
      <c r="I224" s="310">
        <f>IF(I$25=0,0,I$25/CHI_fec!I$25)</f>
        <v>0.5582411503212813</v>
      </c>
      <c r="J224" s="310">
        <f>IF(J$25=0,0,J$25/CHI_fec!J$25)</f>
        <v>0.57161456620648721</v>
      </c>
      <c r="K224" s="310">
        <f>IF(K$25=0,0,K$25/CHI_fec!K$25)</f>
        <v>0.58952521162735527</v>
      </c>
      <c r="L224" s="310">
        <f>IF(L$25=0,0,L$25/CHI_fec!L$25)</f>
        <v>0.59222116609569797</v>
      </c>
      <c r="M224" s="310">
        <f>IF(M$25=0,0,M$25/CHI_fec!M$25)</f>
        <v>0.60873750110951119</v>
      </c>
      <c r="N224" s="310">
        <f>IF(N$25=0,0,N$25/CHI_fec!N$25)</f>
        <v>0.60937304184367069</v>
      </c>
      <c r="O224" s="310">
        <f>IF(O$25=0,0,O$25/CHI_fec!O$25)</f>
        <v>0.60641949081125979</v>
      </c>
      <c r="P224" s="310">
        <f>IF(P$25=0,0,P$25/CHI_fec!P$25)</f>
        <v>0.61578433496981688</v>
      </c>
      <c r="Q224" s="310">
        <f>IF(Q$25=0,0,Q$25/CHI_fec!Q$25)</f>
        <v>0.63016634844685571</v>
      </c>
      <c r="R224" s="310">
        <f>IF(R$25=0,0,R$25/CHI_fec!R$25)</f>
        <v>0.6330950118103239</v>
      </c>
      <c r="S224" s="310">
        <f>IF(S$25=0,0,S$25/CHI_fec!S$25)</f>
        <v>0.60583071678830169</v>
      </c>
      <c r="T224" s="310">
        <f>IF(T$25=0,0,T$25/CHI_fec!T$25)</f>
        <v>0.57147542167334853</v>
      </c>
      <c r="U224" s="310">
        <f>IF(U$25=0,0,U$25/CHI_fec!U$25)</f>
        <v>0.57179575790348225</v>
      </c>
      <c r="V224" s="310">
        <f>IF(V$25=0,0,V$25/CHI_fec!V$25)</f>
        <v>0.5766814141661103</v>
      </c>
      <c r="W224" s="310">
        <f>IF(W$25=0,0,W$25/CHI_fec!W$25)</f>
        <v>0.5732346844219367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0.34347941527026798</v>
      </c>
      <c r="C225" s="310">
        <f>IF(C$36=0,0,C$36/CHI_fec!C$36)</f>
        <v>0.33997481437416283</v>
      </c>
      <c r="D225" s="310">
        <f>IF(D$36=0,0,D$36/CHI_fec!D$36)</f>
        <v>0.33837234103647279</v>
      </c>
      <c r="E225" s="310">
        <f>IF(E$36=0,0,E$36/CHI_fec!E$36)</f>
        <v>0.34693076159873137</v>
      </c>
      <c r="F225" s="310">
        <f>IF(F$36=0,0,F$36/CHI_fec!F$36)</f>
        <v>0.35031697213898094</v>
      </c>
      <c r="G225" s="310">
        <f>IF(G$36=0,0,G$36/CHI_fec!G$36)</f>
        <v>0.35464644624452135</v>
      </c>
      <c r="H225" s="310">
        <f>IF(H$36=0,0,H$36/CHI_fec!H$36)</f>
        <v>0.35427825644887873</v>
      </c>
      <c r="I225" s="310">
        <f>IF(I$36=0,0,I$36/CHI_fec!I$36)</f>
        <v>0.35915900123546929</v>
      </c>
      <c r="J225" s="310">
        <f>IF(J$36=0,0,J$36/CHI_fec!J$36)</f>
        <v>0.35631485382107897</v>
      </c>
      <c r="K225" s="310">
        <f>IF(K$36=0,0,K$36/CHI_fec!K$36)</f>
        <v>0.35256851817301255</v>
      </c>
      <c r="L225" s="310">
        <f>IF(L$36=0,0,L$36/CHI_fec!L$36)</f>
        <v>0.35012736179959364</v>
      </c>
      <c r="M225" s="310">
        <f>IF(M$36=0,0,M$36/CHI_fec!M$36)</f>
        <v>0.3635166472446722</v>
      </c>
      <c r="N225" s="310">
        <f>IF(N$36=0,0,N$36/CHI_fec!N$36)</f>
        <v>0.36070395007512268</v>
      </c>
      <c r="O225" s="310">
        <f>IF(O$36=0,0,O$36/CHI_fec!O$36)</f>
        <v>0.36112399627542713</v>
      </c>
      <c r="P225" s="310">
        <f>IF(P$36=0,0,P$36/CHI_fec!P$36)</f>
        <v>0.36608236881127482</v>
      </c>
      <c r="Q225" s="310">
        <f>IF(Q$36=0,0,Q$36/CHI_fec!Q$36)</f>
        <v>0.387109875984535</v>
      </c>
      <c r="R225" s="310">
        <f>IF(R$36=0,0,R$36/CHI_fec!R$36)</f>
        <v>0.38757778348878369</v>
      </c>
      <c r="S225" s="310">
        <f>IF(S$36=0,0,S$36/CHI_fec!S$36)</f>
        <v>0.38743637586774998</v>
      </c>
      <c r="T225" s="310">
        <f>IF(T$36=0,0,T$36/CHI_fec!T$36)</f>
        <v>0.38152999031302332</v>
      </c>
      <c r="U225" s="310">
        <f>IF(U$36=0,0,U$36/CHI_fec!U$36)</f>
        <v>0.38075561036831795</v>
      </c>
      <c r="V225" s="310">
        <f>IF(V$36=0,0,V$36/CHI_fec!V$36)</f>
        <v>0.38114554461636524</v>
      </c>
      <c r="W225" s="310">
        <f>IF(W$36=0,0,W$36/CHI_fec!W$36)</f>
        <v>0.37648696284312383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0.4650755080314547</v>
      </c>
      <c r="C226" s="310">
        <f>IF(C$44=0,0,C$44/CHI_fec!C$44)</f>
        <v>0.46430561626826217</v>
      </c>
      <c r="D226" s="310">
        <f>IF(D$44=0,0,D$44/CHI_fec!D$44)</f>
        <v>0.46546534938291051</v>
      </c>
      <c r="E226" s="310">
        <f>IF(E$44=0,0,E$44/CHI_fec!E$44)</f>
        <v>0.46045683193360393</v>
      </c>
      <c r="F226" s="310">
        <f>IF(F$44=0,0,F$44/CHI_fec!F$44)</f>
        <v>0.46670195549357568</v>
      </c>
      <c r="G226" s="310">
        <f>IF(G$44=0,0,G$44/CHI_fec!G$44)</f>
        <v>0.46997215913872303</v>
      </c>
      <c r="H226" s="310">
        <f>IF(H$44=0,0,H$44/CHI_fec!H$44)</f>
        <v>0.47165951044344107</v>
      </c>
      <c r="I226" s="310">
        <f>IF(I$44=0,0,I$44/CHI_fec!I$44)</f>
        <v>0.475980633788817</v>
      </c>
      <c r="J226" s="310">
        <f>IF(J$44=0,0,J$44/CHI_fec!J$44)</f>
        <v>0.47997380971655501</v>
      </c>
      <c r="K226" s="310">
        <f>IF(K$44=0,0,K$44/CHI_fec!K$44)</f>
        <v>0.49010402396289526</v>
      </c>
      <c r="L226" s="310">
        <f>IF(L$44=0,0,L$44/CHI_fec!L$44)</f>
        <v>0.4833473719805626</v>
      </c>
      <c r="M226" s="310">
        <f>IF(M$44=0,0,M$44/CHI_fec!M$44)</f>
        <v>0.49693503599869299</v>
      </c>
      <c r="N226" s="310">
        <f>IF(N$44=0,0,N$44/CHI_fec!N$44)</f>
        <v>0.49916345625210057</v>
      </c>
      <c r="O226" s="310">
        <f>IF(O$44=0,0,O$44/CHI_fec!O$44)</f>
        <v>0.50072611010498569</v>
      </c>
      <c r="P226" s="310">
        <f>IF(P$44=0,0,P$44/CHI_fec!P$44)</f>
        <v>0.50832855860568193</v>
      </c>
      <c r="Q226" s="310">
        <f>IF(Q$44=0,0,Q$44/CHI_fec!Q$44)</f>
        <v>0.52747355272398389</v>
      </c>
      <c r="R226" s="310">
        <f>IF(R$44=0,0,R$44/CHI_fec!R$44)</f>
        <v>0.52895769714868779</v>
      </c>
      <c r="S226" s="310">
        <f>IF(S$44=0,0,S$44/CHI_fec!S$44)</f>
        <v>0.5264051022483337</v>
      </c>
      <c r="T226" s="310">
        <f>IF(T$44=0,0,T$44/CHI_fec!T$44)</f>
        <v>0.51741372154262777</v>
      </c>
      <c r="U226" s="310">
        <f>IF(U$44=0,0,U$44/CHI_fec!U$44)</f>
        <v>0.51914242633597352</v>
      </c>
      <c r="V226" s="310">
        <f>IF(V$44=0,0,V$44/CHI_fec!V$44)</f>
        <v>0.52150831430702949</v>
      </c>
      <c r="W226" s="310">
        <f>IF(W$44=0,0,W$44/CHI_fec!W$44)</f>
        <v>0.51890003889003899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0.55096883523580786</v>
      </c>
      <c r="C227" s="311">
        <f>IF(C$58=0,0,C$58/CHI_fec!C$58)</f>
        <v>0.55096883523580786</v>
      </c>
      <c r="D227" s="311">
        <f>IF(D$58=0,0,D$58/CHI_fec!D$58)</f>
        <v>0.55096883523580797</v>
      </c>
      <c r="E227" s="311">
        <f>IF(E$58=0,0,E$58/CHI_fec!E$58)</f>
        <v>0.55096883523580786</v>
      </c>
      <c r="F227" s="311">
        <f>IF(F$58=0,0,F$58/CHI_fec!F$58)</f>
        <v>0.55696634610029216</v>
      </c>
      <c r="G227" s="311">
        <f>IF(G$58=0,0,G$58/CHI_fec!G$58)</f>
        <v>0.55696634610029239</v>
      </c>
      <c r="H227" s="311">
        <f>IF(H$58=0,0,H$58/CHI_fec!H$58)</f>
        <v>0.55696634610029216</v>
      </c>
      <c r="I227" s="311">
        <f>IF(I$58=0,0,I$58/CHI_fec!I$58)</f>
        <v>0.56227611955869083</v>
      </c>
      <c r="J227" s="311">
        <f>IF(J$58=0,0,J$58/CHI_fec!J$58)</f>
        <v>0.56227611955869072</v>
      </c>
      <c r="K227" s="311">
        <f>IF(K$58=0,0,K$58/CHI_fec!K$58)</f>
        <v>0.56227611955869083</v>
      </c>
      <c r="L227" s="311">
        <f>IF(L$58=0,0,L$58/CHI_fec!L$58)</f>
        <v>0.5622761195586905</v>
      </c>
      <c r="M227" s="311">
        <f>IF(M$58=0,0,M$58/CHI_fec!M$58)</f>
        <v>0.57918421626328276</v>
      </c>
      <c r="N227" s="311">
        <f>IF(N$58=0,0,N$58/CHI_fec!N$58)</f>
        <v>0.57918421626328276</v>
      </c>
      <c r="O227" s="311">
        <f>IF(O$58=0,0,O$58/CHI_fec!O$58)</f>
        <v>0.57918421626328287</v>
      </c>
      <c r="P227" s="311">
        <f>IF(P$58=0,0,P$58/CHI_fec!P$58)</f>
        <v>0.58993715721699647</v>
      </c>
      <c r="Q227" s="311">
        <f>IF(Q$58=0,0,Q$58/CHI_fec!Q$58)</f>
        <v>0.61003094149529646</v>
      </c>
      <c r="R227" s="311">
        <f>IF(R$58=0,0,R$58/CHI_fec!R$58)</f>
        <v>0.61646030916393757</v>
      </c>
      <c r="S227" s="311">
        <f>IF(S$58=0,0,S$58/CHI_fec!S$58)</f>
        <v>0.62483742723228242</v>
      </c>
      <c r="T227" s="311">
        <f>IF(T$58=0,0,T$58/CHI_fec!T$58)</f>
        <v>0.62483742723228264</v>
      </c>
      <c r="U227" s="311">
        <f>IF(U$58=0,0,U$58/CHI_fec!U$58)</f>
        <v>0.62483742723228219</v>
      </c>
      <c r="V227" s="311">
        <f>IF(V$58=0,0,V$58/CHI_fec!V$58)</f>
        <v>0.62483742723228219</v>
      </c>
      <c r="W227" s="311">
        <f>IF(W$58=0,0,W$58/CHI_fec!W$58)</f>
        <v>0.62483742723228231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0.49096734008641563</v>
      </c>
      <c r="C229" s="324">
        <f>IF(C$61=0,0,C$61/CHI_fec!C$61)</f>
        <v>0.49212003981149999</v>
      </c>
      <c r="D229" s="324">
        <f>IF(D$61=0,0,D$61/CHI_fec!D$61)</f>
        <v>0.49343083440263197</v>
      </c>
      <c r="E229" s="324">
        <f>IF(E$61=0,0,E$61/CHI_fec!E$61)</f>
        <v>0.49936851058897735</v>
      </c>
      <c r="F229" s="324">
        <f>IF(F$61=0,0,F$61/CHI_fec!F$61)</f>
        <v>0.49880745670591081</v>
      </c>
      <c r="G229" s="324">
        <f>IF(G$61=0,0,G$61/CHI_fec!G$61)</f>
        <v>0.50255108315263086</v>
      </c>
      <c r="H229" s="324">
        <f>IF(H$61=0,0,H$61/CHI_fec!H$61)</f>
        <v>0.50226435264414626</v>
      </c>
      <c r="I229" s="324">
        <f>IF(I$61=0,0,I$61/CHI_fec!I$61)</f>
        <v>0.50907106395517432</v>
      </c>
      <c r="J229" s="324">
        <f>IF(J$61=0,0,J$61/CHI_fec!J$61)</f>
        <v>0.51744994162744473</v>
      </c>
      <c r="K229" s="324">
        <f>IF(K$61=0,0,K$61/CHI_fec!K$61)</f>
        <v>0.55633774232867261</v>
      </c>
      <c r="L229" s="324">
        <f>IF(L$61=0,0,L$61/CHI_fec!L$61)</f>
        <v>0.56640452810646069</v>
      </c>
      <c r="M229" s="324">
        <f>IF(M$61=0,0,M$61/CHI_fec!M$61)</f>
        <v>0.56451928906023119</v>
      </c>
      <c r="N229" s="324">
        <f>IF(N$61=0,0,N$61/CHI_fec!N$61)</f>
        <v>0.56206204334597587</v>
      </c>
      <c r="O229" s="324">
        <f>IF(O$61=0,0,O$61/CHI_fec!O$61)</f>
        <v>0.55597861503531032</v>
      </c>
      <c r="P229" s="324">
        <f>IF(P$61=0,0,P$61/CHI_fec!P$61)</f>
        <v>0.55595197254117712</v>
      </c>
      <c r="Q229" s="324">
        <f>IF(Q$61=0,0,Q$61/CHI_fec!Q$61)</f>
        <v>0.54645261502239451</v>
      </c>
      <c r="R229" s="324">
        <f>IF(R$61=0,0,R$61/CHI_fec!R$61)</f>
        <v>0.54214842880465641</v>
      </c>
      <c r="S229" s="324">
        <f>IF(S$61=0,0,S$61/CHI_fec!S$61)</f>
        <v>0.51992489939444109</v>
      </c>
      <c r="T229" s="324">
        <f>IF(T$61=0,0,T$61/CHI_fec!T$61)</f>
        <v>0.49652202816630192</v>
      </c>
      <c r="U229" s="324">
        <f>IF(U$61=0,0,U$61/CHI_fec!U$61)</f>
        <v>0.49768932760296541</v>
      </c>
      <c r="V229" s="324">
        <f>IF(V$61=0,0,V$61/CHI_fec!V$61)</f>
        <v>0.49910571160835909</v>
      </c>
      <c r="W229" s="324">
        <f>IF(W$61=0,0,W$61/CHI_fec!W$61)</f>
        <v>0.49675725162992046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0.38698182987399937</v>
      </c>
      <c r="C230" s="307">
        <f>IF(C$62=0,0,C$62/CHI_fec!C$62)</f>
        <v>0.38793330367683282</v>
      </c>
      <c r="D230" s="307">
        <f>IF(D$62=0,0,D$62/CHI_fec!D$62)</f>
        <v>0.38793330367683287</v>
      </c>
      <c r="E230" s="307">
        <f>IF(E$62=0,0,E$62/CHI_fec!E$62)</f>
        <v>0.38793330367683271</v>
      </c>
      <c r="F230" s="307">
        <f>IF(F$62=0,0,F$62/CHI_fec!F$62)</f>
        <v>0.38793330367683265</v>
      </c>
      <c r="G230" s="307">
        <f>IF(G$62=0,0,G$62/CHI_fec!G$62)</f>
        <v>0.38793330367683287</v>
      </c>
      <c r="H230" s="307">
        <f>IF(H$62=0,0,H$62/CHI_fec!H$62)</f>
        <v>0.38793330367683265</v>
      </c>
      <c r="I230" s="307">
        <f>IF(I$62=0,0,I$62/CHI_fec!I$62)</f>
        <v>0.39199916515095051</v>
      </c>
      <c r="J230" s="307">
        <f>IF(J$62=0,0,J$62/CHI_fec!J$62)</f>
        <v>0.39199916515095046</v>
      </c>
      <c r="K230" s="307">
        <f>IF(K$62=0,0,K$62/CHI_fec!K$62)</f>
        <v>0.40779924863585548</v>
      </c>
      <c r="L230" s="307">
        <f>IF(L$62=0,0,L$62/CHI_fec!L$62)</f>
        <v>0.41394186651057546</v>
      </c>
      <c r="M230" s="307">
        <f>IF(M$62=0,0,M$62/CHI_fec!M$62)</f>
        <v>0.41394186651057524</v>
      </c>
      <c r="N230" s="307">
        <f>IF(N$62=0,0,N$62/CHI_fec!N$62)</f>
        <v>0.41394186651057541</v>
      </c>
      <c r="O230" s="307">
        <f>IF(O$62=0,0,O$62/CHI_fec!O$62)</f>
        <v>0.41394186651057535</v>
      </c>
      <c r="P230" s="307">
        <f>IF(P$62=0,0,P$62/CHI_fec!P$62)</f>
        <v>0.41394186651057518</v>
      </c>
      <c r="Q230" s="307">
        <f>IF(Q$62=0,0,Q$62/CHI_fec!Q$62)</f>
        <v>0.41394186651057524</v>
      </c>
      <c r="R230" s="307">
        <f>IF(R$62=0,0,R$62/CHI_fec!R$62)</f>
        <v>0.41394186651057524</v>
      </c>
      <c r="S230" s="307">
        <f>IF(S$62=0,0,S$62/CHI_fec!S$62)</f>
        <v>0.4139418665105753</v>
      </c>
      <c r="T230" s="307">
        <f>IF(T$62=0,0,T$62/CHI_fec!T$62)</f>
        <v>0.41394186651057535</v>
      </c>
      <c r="U230" s="307">
        <f>IF(U$62=0,0,U$62/CHI_fec!U$62)</f>
        <v>0.4139418665105753</v>
      </c>
      <c r="V230" s="307">
        <f>IF(V$62=0,0,V$62/CHI_fec!V$62)</f>
        <v>0.41394186651057535</v>
      </c>
      <c r="W230" s="307">
        <f>IF(W$62=0,0,W$62/CHI_fec!W$62)</f>
        <v>0.4139418665105753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0.1029373876775703</v>
      </c>
      <c r="C231" s="308">
        <f>IF(C$63=0,0,C$63/CHI_fec!C$63)</f>
        <v>0.10319048025232815</v>
      </c>
      <c r="D231" s="308">
        <f>IF(D$63=0,0,D$63/CHI_fec!D$63)</f>
        <v>0.10319048025232816</v>
      </c>
      <c r="E231" s="308">
        <f>IF(E$63=0,0,E$63/CHI_fec!E$63)</f>
        <v>0.10319048025232816</v>
      </c>
      <c r="F231" s="308">
        <f>IF(F$63=0,0,F$63/CHI_fec!F$63)</f>
        <v>0.10319048025232819</v>
      </c>
      <c r="G231" s="308">
        <f>IF(G$63=0,0,G$63/CHI_fec!G$63)</f>
        <v>0.10319048025232819</v>
      </c>
      <c r="H231" s="308">
        <f>IF(H$63=0,0,H$63/CHI_fec!H$63)</f>
        <v>0.10319048025232815</v>
      </c>
      <c r="I231" s="308">
        <f>IF(I$63=0,0,I$63/CHI_fec!I$63)</f>
        <v>0.10427200172567702</v>
      </c>
      <c r="J231" s="308">
        <f>IF(J$63=0,0,J$63/CHI_fec!J$63)</f>
        <v>0.10427200172567701</v>
      </c>
      <c r="K231" s="308">
        <f>IF(K$63=0,0,K$63/CHI_fec!K$63)</f>
        <v>0.11010877281460463</v>
      </c>
      <c r="L231" s="308">
        <f>IF(L$63=0,0,L$63/CHI_fec!L$63)</f>
        <v>0.11010877281460456</v>
      </c>
      <c r="M231" s="308">
        <f>IF(M$63=0,0,M$63/CHI_fec!M$63)</f>
        <v>0.11010877281460459</v>
      </c>
      <c r="N231" s="308">
        <f>IF(N$63=0,0,N$63/CHI_fec!N$63)</f>
        <v>0.11010877281460459</v>
      </c>
      <c r="O231" s="308">
        <f>IF(O$63=0,0,O$63/CHI_fec!O$63)</f>
        <v>0.1101087728146046</v>
      </c>
      <c r="P231" s="308">
        <f>IF(P$63=0,0,P$63/CHI_fec!P$63)</f>
        <v>0.11010877281460459</v>
      </c>
      <c r="Q231" s="308">
        <f>IF(Q$63=0,0,Q$63/CHI_fec!Q$63)</f>
        <v>0.11010877281460456</v>
      </c>
      <c r="R231" s="308">
        <f>IF(R$63=0,0,R$63/CHI_fec!R$63)</f>
        <v>0.11010877281460459</v>
      </c>
      <c r="S231" s="308">
        <f>IF(S$63=0,0,S$63/CHI_fec!S$63)</f>
        <v>0.11010877281460459</v>
      </c>
      <c r="T231" s="308">
        <f>IF(T$63=0,0,T$63/CHI_fec!T$63)</f>
        <v>0.11010877281460463</v>
      </c>
      <c r="U231" s="308">
        <f>IF(U$63=0,0,U$63/CHI_fec!U$63)</f>
        <v>0.11010877281460459</v>
      </c>
      <c r="V231" s="308">
        <f>IF(V$63=0,0,V$63/CHI_fec!V$63)</f>
        <v>0.11010877281460459</v>
      </c>
      <c r="W231" s="308">
        <f>IF(W$63=0,0,W$63/CHI_fec!W$63)</f>
        <v>0.11010877281460463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0.54744331254708745</v>
      </c>
      <c r="C232" s="308">
        <f>IF(C$64=0,0,C$64/CHI_fec!C$64)</f>
        <v>0.54878931365156924</v>
      </c>
      <c r="D232" s="308">
        <f>IF(D$64=0,0,D$64/CHI_fec!D$64)</f>
        <v>0.54878931365156958</v>
      </c>
      <c r="E232" s="308">
        <f>IF(E$64=0,0,E$64/CHI_fec!E$64)</f>
        <v>0.54878931365156947</v>
      </c>
      <c r="F232" s="308">
        <f>IF(F$64=0,0,F$64/CHI_fec!F$64)</f>
        <v>0.54878931365156947</v>
      </c>
      <c r="G232" s="308">
        <f>IF(G$64=0,0,G$64/CHI_fec!G$64)</f>
        <v>0.54878931365156947</v>
      </c>
      <c r="H232" s="308">
        <f>IF(H$64=0,0,H$64/CHI_fec!H$64)</f>
        <v>0.54878931365156947</v>
      </c>
      <c r="I232" s="308">
        <f>IF(I$64=0,0,I$64/CHI_fec!I$64)</f>
        <v>0.55454107898503047</v>
      </c>
      <c r="J232" s="308">
        <f>IF(J$64=0,0,J$64/CHI_fec!J$64)</f>
        <v>0.55454107898503069</v>
      </c>
      <c r="K232" s="308">
        <f>IF(K$64=0,0,K$64/CHI_fec!K$64)</f>
        <v>0.57570297300226048</v>
      </c>
      <c r="L232" s="308">
        <f>IF(L$64=0,0,L$64/CHI_fec!L$64)</f>
        <v>0.58558229123640604</v>
      </c>
      <c r="M232" s="308">
        <f>IF(M$64=0,0,M$64/CHI_fec!M$64)</f>
        <v>0.58558229123640593</v>
      </c>
      <c r="N232" s="308">
        <f>IF(N$64=0,0,N$64/CHI_fec!N$64)</f>
        <v>0.58558229123640604</v>
      </c>
      <c r="O232" s="308">
        <f>IF(O$64=0,0,O$64/CHI_fec!O$64)</f>
        <v>0.58558229123640582</v>
      </c>
      <c r="P232" s="308">
        <f>IF(P$64=0,0,P$64/CHI_fec!P$64)</f>
        <v>0.58558229123640604</v>
      </c>
      <c r="Q232" s="308">
        <f>IF(Q$64=0,0,Q$64/CHI_fec!Q$64)</f>
        <v>0.58558229123640604</v>
      </c>
      <c r="R232" s="308">
        <f>IF(R$64=0,0,R$64/CHI_fec!R$64)</f>
        <v>0.58558229123640593</v>
      </c>
      <c r="S232" s="308">
        <f>IF(S$64=0,0,S$64/CHI_fec!S$64)</f>
        <v>0.58558229123640593</v>
      </c>
      <c r="T232" s="308">
        <f>IF(T$64=0,0,T$64/CHI_fec!T$64)</f>
        <v>0.58558229123640593</v>
      </c>
      <c r="U232" s="308">
        <f>IF(U$64=0,0,U$64/CHI_fec!U$64)</f>
        <v>0.58558229123640604</v>
      </c>
      <c r="V232" s="308">
        <f>IF(V$64=0,0,V$64/CHI_fec!V$64)</f>
        <v>0.58558229123640604</v>
      </c>
      <c r="W232" s="308">
        <f>IF(W$64=0,0,W$64/CHI_fec!W$64)</f>
        <v>0.58558229123640604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0.40243244246456794</v>
      </c>
      <c r="C233" s="308">
        <f>IF(C$65=0,0,C$65/CHI_fec!C$65)</f>
        <v>0.40342190475156992</v>
      </c>
      <c r="D233" s="308">
        <f>IF(D$65=0,0,D$65/CHI_fec!D$65)</f>
        <v>0.40342190475156992</v>
      </c>
      <c r="E233" s="308">
        <f>IF(E$65=0,0,E$65/CHI_fec!E$65)</f>
        <v>0.40342190475157003</v>
      </c>
      <c r="F233" s="308">
        <f>IF(F$65=0,0,F$65/CHI_fec!F$65)</f>
        <v>0.40342190475157008</v>
      </c>
      <c r="G233" s="308">
        <f>IF(G$65=0,0,G$65/CHI_fec!G$65)</f>
        <v>0.4034219047515698</v>
      </c>
      <c r="H233" s="308">
        <f>IF(H$65=0,0,H$65/CHI_fec!H$65)</f>
        <v>0.40342190475157025</v>
      </c>
      <c r="I233" s="308">
        <f>IF(I$65=0,0,I$65/CHI_fec!I$65)</f>
        <v>0.40765009955928105</v>
      </c>
      <c r="J233" s="308">
        <f>IF(J$65=0,0,J$65/CHI_fec!J$65)</f>
        <v>0.407650099559281</v>
      </c>
      <c r="K233" s="308">
        <f>IF(K$65=0,0,K$65/CHI_fec!K$65)</f>
        <v>0.43046888385543147</v>
      </c>
      <c r="L233" s="308">
        <f>IF(L$65=0,0,L$65/CHI_fec!L$65)</f>
        <v>0.43046888385543136</v>
      </c>
      <c r="M233" s="308">
        <f>IF(M$65=0,0,M$65/CHI_fec!M$65)</f>
        <v>0.43046888385543175</v>
      </c>
      <c r="N233" s="308">
        <f>IF(N$65=0,0,N$65/CHI_fec!N$65)</f>
        <v>0.43046888385543164</v>
      </c>
      <c r="O233" s="308">
        <f>IF(O$65=0,0,O$65/CHI_fec!O$65)</f>
        <v>0.43046888385543142</v>
      </c>
      <c r="P233" s="308">
        <f>IF(P$65=0,0,P$65/CHI_fec!P$65)</f>
        <v>0.43046888385543158</v>
      </c>
      <c r="Q233" s="308">
        <f>IF(Q$65=0,0,Q$65/CHI_fec!Q$65)</f>
        <v>0.43046888385543164</v>
      </c>
      <c r="R233" s="308">
        <f>IF(R$65=0,0,R$65/CHI_fec!R$65)</f>
        <v>0.43046888385543158</v>
      </c>
      <c r="S233" s="308">
        <f>IF(S$65=0,0,S$65/CHI_fec!S$65)</f>
        <v>0.43046888385543153</v>
      </c>
      <c r="T233" s="308">
        <f>IF(T$65=0,0,T$65/CHI_fec!T$65)</f>
        <v>0.43046888385543153</v>
      </c>
      <c r="U233" s="308">
        <f>IF(U$65=0,0,U$65/CHI_fec!U$65)</f>
        <v>0.43046888385543169</v>
      </c>
      <c r="V233" s="308">
        <f>IF(V$65=0,0,V$65/CHI_fec!V$65)</f>
        <v>0.43046888385543158</v>
      </c>
      <c r="W233" s="308">
        <f>IF(W$65=0,0,W$65/CHI_fec!W$65)</f>
        <v>0.43046888385543136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0.54884644439164676</v>
      </c>
      <c r="C234" s="309">
        <f>IF(C$66=0,0,C$66/CHI_fec!C$66)</f>
        <v>0.55060060412915157</v>
      </c>
      <c r="D234" s="309">
        <f>IF(D$66=0,0,D$66/CHI_fec!D$66)</f>
        <v>0.55135953221485168</v>
      </c>
      <c r="E234" s="309">
        <f>IF(E$66=0,0,E$66/CHI_fec!E$66)</f>
        <v>0.5514998353612417</v>
      </c>
      <c r="F234" s="309">
        <f>IF(F$66=0,0,F$66/CHI_fec!F$66)</f>
        <v>0.55091992895658259</v>
      </c>
      <c r="G234" s="309">
        <f>IF(G$66=0,0,G$66/CHI_fec!G$66)</f>
        <v>0.55139704612112905</v>
      </c>
      <c r="H234" s="309">
        <f>IF(H$66=0,0,H$66/CHI_fec!H$66)</f>
        <v>0.55261619006567353</v>
      </c>
      <c r="I234" s="309">
        <f>IF(I$66=0,0,I$66/CHI_fec!I$66)</f>
        <v>0.55852799160567934</v>
      </c>
      <c r="J234" s="309">
        <f>IF(J$66=0,0,J$66/CHI_fec!J$66)</f>
        <v>0.55791296094374709</v>
      </c>
      <c r="K234" s="309">
        <f>IF(K$66=0,0,K$66/CHI_fec!K$66)</f>
        <v>0.59489349623786714</v>
      </c>
      <c r="L234" s="309">
        <f>IF(L$66=0,0,L$66/CHI_fec!L$66)</f>
        <v>0.58759085368145125</v>
      </c>
      <c r="M234" s="309">
        <f>IF(M$66=0,0,M$66/CHI_fec!M$66)</f>
        <v>0.58693026902899514</v>
      </c>
      <c r="N234" s="309">
        <f>IF(N$66=0,0,N$66/CHI_fec!N$66)</f>
        <v>0.58846058161472781</v>
      </c>
      <c r="O234" s="309">
        <f>IF(O$66=0,0,O$66/CHI_fec!O$66)</f>
        <v>0.59062954491111352</v>
      </c>
      <c r="P234" s="309">
        <f>IF(P$66=0,0,P$66/CHI_fec!P$66)</f>
        <v>0.58979467100417771</v>
      </c>
      <c r="Q234" s="309">
        <f>IF(Q$66=0,0,Q$66/CHI_fec!Q$66)</f>
        <v>0.58893642390170908</v>
      </c>
      <c r="R234" s="309">
        <f>IF(R$66=0,0,R$66/CHI_fec!R$66)</f>
        <v>0.58945225803957246</v>
      </c>
      <c r="S234" s="309">
        <f>IF(S$66=0,0,S$66/CHI_fec!S$66)</f>
        <v>0.58954378860690071</v>
      </c>
      <c r="T234" s="309">
        <f>IF(T$66=0,0,T$66/CHI_fec!T$66)</f>
        <v>0.58955277006292151</v>
      </c>
      <c r="U234" s="309">
        <f>IF(U$66=0,0,U$66/CHI_fec!U$66)</f>
        <v>0.5922861138946709</v>
      </c>
      <c r="V234" s="309">
        <f>IF(V$66=0,0,V$66/CHI_fec!V$66)</f>
        <v>0.5923690472914056</v>
      </c>
      <c r="W234" s="309">
        <f>IF(W$66=0,0,W$66/CHI_fec!W$66)</f>
        <v>0.59130622198368521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0.56702014493469133</v>
      </c>
      <c r="C235" s="310">
        <f>IF(C$72=0,0,C$72/CHI_fec!C$72)</f>
        <v>0.56662229823308208</v>
      </c>
      <c r="D235" s="310">
        <f>IF(D$72=0,0,D$72/CHI_fec!D$72)</f>
        <v>0.56983308719555992</v>
      </c>
      <c r="E235" s="310">
        <f>IF(E$72=0,0,E$72/CHI_fec!E$72)</f>
        <v>0.56070286310600548</v>
      </c>
      <c r="F235" s="310">
        <f>IF(F$72=0,0,F$72/CHI_fec!F$72)</f>
        <v>0.56288143618784836</v>
      </c>
      <c r="G235" s="310">
        <f>IF(G$72=0,0,G$72/CHI_fec!G$72)</f>
        <v>0.57150596125231501</v>
      </c>
      <c r="H235" s="310">
        <f>IF(H$72=0,0,H$72/CHI_fec!H$72)</f>
        <v>0.5735010530343041</v>
      </c>
      <c r="I235" s="310">
        <f>IF(I$72=0,0,I$72/CHI_fec!I$72)</f>
        <v>0.5792039412111617</v>
      </c>
      <c r="J235" s="310">
        <f>IF(J$72=0,0,J$72/CHI_fec!J$72)</f>
        <v>0.59418153465256129</v>
      </c>
      <c r="K235" s="310">
        <f>IF(K$72=0,0,K$72/CHI_fec!K$72)</f>
        <v>0.64039528284099423</v>
      </c>
      <c r="L235" s="310">
        <f>IF(L$72=0,0,L$72/CHI_fec!L$72)</f>
        <v>0.65276739094590241</v>
      </c>
      <c r="M235" s="310">
        <f>IF(M$72=0,0,M$72/CHI_fec!M$72)</f>
        <v>0.65105676026093151</v>
      </c>
      <c r="N235" s="310">
        <f>IF(N$72=0,0,N$72/CHI_fec!N$72)</f>
        <v>0.65196635358302202</v>
      </c>
      <c r="O235" s="310">
        <f>IF(O$72=0,0,O$72/CHI_fec!O$72)</f>
        <v>0.64842772744505717</v>
      </c>
      <c r="P235" s="310">
        <f>IF(P$72=0,0,P$72/CHI_fec!P$72)</f>
        <v>0.64638574595311449</v>
      </c>
      <c r="Q235" s="310">
        <f>IF(Q$72=0,0,Q$72/CHI_fec!Q$72)</f>
        <v>0.6382425857049866</v>
      </c>
      <c r="R235" s="310">
        <f>IF(R$72=0,0,R$72/CHI_fec!R$72)</f>
        <v>0.63423570956086162</v>
      </c>
      <c r="S235" s="310">
        <f>IF(S$72=0,0,S$72/CHI_fec!S$72)</f>
        <v>0.59647264959731428</v>
      </c>
      <c r="T235" s="310">
        <f>IF(T$72=0,0,T$72/CHI_fec!T$72)</f>
        <v>0.56017961166943686</v>
      </c>
      <c r="U235" s="310">
        <f>IF(U$72=0,0,U$72/CHI_fec!U$72)</f>
        <v>0.56075088942157936</v>
      </c>
      <c r="V235" s="310">
        <f>IF(V$72=0,0,V$72/CHI_fec!V$72)</f>
        <v>0.56563068552228835</v>
      </c>
      <c r="W235" s="310">
        <f>IF(W$72=0,0,W$72/CHI_fec!W$72)</f>
        <v>0.56219501711621667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0.35861961196154879</v>
      </c>
      <c r="C236" s="310">
        <f>IF(C$85=0,0,C$85/CHI_fec!C$85)</f>
        <v>0.35583327500111445</v>
      </c>
      <c r="D236" s="310">
        <f>IF(D$85=0,0,D$85/CHI_fec!D$85)</f>
        <v>0.35415605271362877</v>
      </c>
      <c r="E236" s="310">
        <f>IF(E$85=0,0,E$85/CHI_fec!E$85)</f>
        <v>0.3631136892465327</v>
      </c>
      <c r="F236" s="310">
        <f>IF(F$85=0,0,F$85/CHI_fec!F$85)</f>
        <v>0.36270961713729055</v>
      </c>
      <c r="G236" s="310">
        <f>IF(G$85=0,0,G$85/CHI_fec!G$85)</f>
        <v>0.36719224863994981</v>
      </c>
      <c r="H236" s="310">
        <f>IF(H$85=0,0,H$85/CHI_fec!H$85)</f>
        <v>0.36681103393888626</v>
      </c>
      <c r="I236" s="310">
        <f>IF(I$85=0,0,I$85/CHI_fec!I$85)</f>
        <v>0.37221343092363063</v>
      </c>
      <c r="J236" s="310">
        <f>IF(J$85=0,0,J$85/CHI_fec!J$85)</f>
        <v>0.36926590666968934</v>
      </c>
      <c r="K236" s="310">
        <f>IF(K$85=0,0,K$85/CHI_fec!K$85)</f>
        <v>0.3858362489635252</v>
      </c>
      <c r="L236" s="310">
        <f>IF(L$85=0,0,L$85/CHI_fec!L$85)</f>
        <v>0.38316474946852175</v>
      </c>
      <c r="M236" s="310">
        <f>IF(M$85=0,0,M$85/CHI_fec!M$85)</f>
        <v>0.38620395905128496</v>
      </c>
      <c r="N236" s="310">
        <f>IF(N$85=0,0,N$85/CHI_fec!N$85)</f>
        <v>0.3832157196110117</v>
      </c>
      <c r="O236" s="310">
        <f>IF(O$85=0,0,O$85/CHI_fec!O$85)</f>
        <v>0.38366198116951705</v>
      </c>
      <c r="P236" s="310">
        <f>IF(P$85=0,0,P$85/CHI_fec!P$85)</f>
        <v>0.38184068224819212</v>
      </c>
      <c r="Q236" s="310">
        <f>IF(Q$85=0,0,Q$85/CHI_fec!Q$85)</f>
        <v>0.38640102243325314</v>
      </c>
      <c r="R236" s="310">
        <f>IF(R$85=0,0,R$85/CHI_fec!R$85)</f>
        <v>0.3868680731319365</v>
      </c>
      <c r="S236" s="310">
        <f>IF(S$85=0,0,S$85/CHI_fec!S$85)</f>
        <v>0.38154212442671853</v>
      </c>
      <c r="T236" s="310">
        <f>IF(T$85=0,0,T$85/CHI_fec!T$85)</f>
        <v>0.3757255954877764</v>
      </c>
      <c r="U236" s="310">
        <f>IF(U$85=0,0,U$85/CHI_fec!U$85)</f>
        <v>0.37496299654864812</v>
      </c>
      <c r="V236" s="310">
        <f>IF(V$85=0,0,V$85/CHI_fec!V$85)</f>
        <v>0.37534699854395265</v>
      </c>
      <c r="W236" s="310">
        <f>IF(W$85=0,0,W$85/CHI_fec!W$85)</f>
        <v>0.37075928996187346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0.48371641679418187</v>
      </c>
      <c r="C237" s="310">
        <f>IF(C$93=0,0,C$93/CHI_fec!C$93)</f>
        <v>0.48444030783316605</v>
      </c>
      <c r="D237" s="310">
        <f>IF(D$93=0,0,D$93/CHI_fec!D$93)</f>
        <v>0.4856708887471437</v>
      </c>
      <c r="E237" s="310">
        <f>IF(E$93=0,0,E$93/CHI_fec!E$93)</f>
        <v>0.48107560952482303</v>
      </c>
      <c r="F237" s="310">
        <f>IF(F$93=0,0,F$93/CHI_fec!F$93)</f>
        <v>0.48218526154659119</v>
      </c>
      <c r="G237" s="310">
        <f>IF(G$93=0,0,G$93/CHI_fec!G$93)</f>
        <v>0.48509324083786859</v>
      </c>
      <c r="H237" s="310">
        <f>IF(H$93=0,0,H$93/CHI_fec!H$93)</f>
        <v>0.48687804328000939</v>
      </c>
      <c r="I237" s="310">
        <f>IF(I$93=0,0,I$93/CHI_fec!I$93)</f>
        <v>0.49184763645776192</v>
      </c>
      <c r="J237" s="310">
        <f>IF(J$93=0,0,J$93/CHI_fec!J$93)</f>
        <v>0.49534941324493059</v>
      </c>
      <c r="K237" s="310">
        <f>IF(K$93=0,0,K$93/CHI_fec!K$93)</f>
        <v>0.53192622374178489</v>
      </c>
      <c r="L237" s="310">
        <f>IF(L$93=0,0,L$93/CHI_fec!L$93)</f>
        <v>0.52564350273782512</v>
      </c>
      <c r="M237" s="310">
        <f>IF(M$93=0,0,M$93/CHI_fec!M$93)</f>
        <v>0.52451754971243247</v>
      </c>
      <c r="N237" s="310">
        <f>IF(N$93=0,0,N$93/CHI_fec!N$93)</f>
        <v>0.52718708803765257</v>
      </c>
      <c r="O237" s="310">
        <f>IF(O$93=0,0,O$93/CHI_fec!O$93)</f>
        <v>0.5292341232586304</v>
      </c>
      <c r="P237" s="310">
        <f>IF(P$93=0,0,P$93/CHI_fec!P$93)</f>
        <v>0.52745711377079241</v>
      </c>
      <c r="Q237" s="310">
        <f>IF(Q$93=0,0,Q$93/CHI_fec!Q$93)</f>
        <v>0.52550184918751486</v>
      </c>
      <c r="R237" s="310">
        <f>IF(R$93=0,0,R$93/CHI_fec!R$93)</f>
        <v>0.52535472495608937</v>
      </c>
      <c r="S237" s="310">
        <f>IF(S$93=0,0,S$93/CHI_fec!S$93)</f>
        <v>0.51747417085750158</v>
      </c>
      <c r="T237" s="310">
        <f>IF(T$93=0,0,T$93/CHI_fec!T$93)</f>
        <v>0.51017595801191096</v>
      </c>
      <c r="U237" s="310">
        <f>IF(U$93=0,0,U$93/CHI_fec!U$93)</f>
        <v>0.51245671068854637</v>
      </c>
      <c r="V237" s="310">
        <f>IF(V$93=0,0,V$93/CHI_fec!V$93)</f>
        <v>0.51443408677592517</v>
      </c>
      <c r="W237" s="310">
        <f>IF(W$93=0,0,W$93/CHI_fec!W$93)</f>
        <v>0.51192863410464495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0.55656670441449374</v>
      </c>
      <c r="C238" s="311">
        <f>IF(C$107=0,0,C$107/CHI_fec!C$107)</f>
        <v>0.55793513723975618</v>
      </c>
      <c r="D238" s="311">
        <f>IF(D$107=0,0,D$107/CHI_fec!D$107)</f>
        <v>0.55793513723975618</v>
      </c>
      <c r="E238" s="311">
        <f>IF(E$107=0,0,E$107/CHI_fec!E$107)</f>
        <v>0.55793513723975618</v>
      </c>
      <c r="F238" s="311">
        <f>IF(F$107=0,0,F$107/CHI_fec!F$107)</f>
        <v>0.5579351372397563</v>
      </c>
      <c r="G238" s="311">
        <f>IF(G$107=0,0,G$107/CHI_fec!G$107)</f>
        <v>0.55793513723975618</v>
      </c>
      <c r="H238" s="311">
        <f>IF(H$107=0,0,H$107/CHI_fec!H$107)</f>
        <v>0.5579351372397563</v>
      </c>
      <c r="I238" s="311">
        <f>IF(I$107=0,0,I$107/CHI_fec!I$107)</f>
        <v>0.56378275835931202</v>
      </c>
      <c r="J238" s="311">
        <f>IF(J$107=0,0,J$107/CHI_fec!J$107)</f>
        <v>0.56378275835931202</v>
      </c>
      <c r="K238" s="311">
        <f>IF(K$107=0,0,K$107/CHI_fec!K$107)</f>
        <v>0.58649198252338075</v>
      </c>
      <c r="L238" s="311">
        <f>IF(L$107=0,0,L$107/CHI_fec!L$107)</f>
        <v>0.59534128653530982</v>
      </c>
      <c r="M238" s="311">
        <f>IF(M$107=0,0,M$107/CHI_fec!M$107)</f>
        <v>0.59534128653530971</v>
      </c>
      <c r="N238" s="311">
        <f>IF(N$107=0,0,N$107/CHI_fec!N$107)</f>
        <v>0.59534128653530993</v>
      </c>
      <c r="O238" s="311">
        <f>IF(O$107=0,0,O$107/CHI_fec!O$107)</f>
        <v>0.5953412865353096</v>
      </c>
      <c r="P238" s="311">
        <f>IF(P$107=0,0,P$107/CHI_fec!P$107)</f>
        <v>0.5953412865353096</v>
      </c>
      <c r="Q238" s="311">
        <f>IF(Q$107=0,0,Q$107/CHI_fec!Q$107)</f>
        <v>0.59534128653530993</v>
      </c>
      <c r="R238" s="311">
        <f>IF(R$107=0,0,R$107/CHI_fec!R$107)</f>
        <v>0.5953412865353096</v>
      </c>
      <c r="S238" s="311">
        <f>IF(S$107=0,0,S$107/CHI_fec!S$107)</f>
        <v>0.59534128653530971</v>
      </c>
      <c r="T238" s="311">
        <f>IF(T$107=0,0,T$107/CHI_fec!T$107)</f>
        <v>0.59534128653530949</v>
      </c>
      <c r="U238" s="311">
        <f>IF(U$107=0,0,U$107/CHI_fec!U$107)</f>
        <v>0.59534128653530971</v>
      </c>
      <c r="V238" s="311">
        <f>IF(V$107=0,0,V$107/CHI_fec!V$107)</f>
        <v>0.59534128653530949</v>
      </c>
      <c r="W238" s="311">
        <f>IF(W$107=0,0,W$107/CHI_fec!W$107)</f>
        <v>0.5953412865353096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0.45928584649484427</v>
      </c>
      <c r="C240" s="324">
        <f>IF(C$110=0,0,C$110/CHI_fec!C$110)</f>
        <v>0.46033253015106679</v>
      </c>
      <c r="D240" s="324">
        <f>IF(D$110=0,0,D$110/CHI_fec!D$110)</f>
        <v>0.46146521070249996</v>
      </c>
      <c r="E240" s="324">
        <f>IF(E$110=0,0,E$110/CHI_fec!E$110)</f>
        <v>0.46629554847054427</v>
      </c>
      <c r="F240" s="324">
        <f>IF(F$110=0,0,F$110/CHI_fec!F$110)</f>
        <v>0.46581355461514484</v>
      </c>
      <c r="G240" s="324">
        <f>IF(G$110=0,0,G$110/CHI_fec!G$110)</f>
        <v>0.4718692100878108</v>
      </c>
      <c r="H240" s="324">
        <f>IF(H$110=0,0,H$110/CHI_fec!H$110)</f>
        <v>0.47186643761152114</v>
      </c>
      <c r="I240" s="324">
        <f>IF(I$110=0,0,I$110/CHI_fec!I$110)</f>
        <v>0.48371791809811415</v>
      </c>
      <c r="J240" s="324">
        <f>IF(J$110=0,0,J$110/CHI_fec!J$110)</f>
        <v>0.49033143771585502</v>
      </c>
      <c r="K240" s="324">
        <f>IF(K$110=0,0,K$110/CHI_fec!K$110)</f>
        <v>0.52853938303994796</v>
      </c>
      <c r="L240" s="324">
        <f>IF(L$110=0,0,L$110/CHI_fec!L$110)</f>
        <v>0.5335595456524771</v>
      </c>
      <c r="M240" s="324">
        <f>IF(M$110=0,0,M$110/CHI_fec!M$110)</f>
        <v>0.53174182627461586</v>
      </c>
      <c r="N240" s="324">
        <f>IF(N$110=0,0,N$110/CHI_fec!N$110)</f>
        <v>0.53012995413892527</v>
      </c>
      <c r="O240" s="324">
        <f>IF(O$110=0,0,O$110/CHI_fec!O$110)</f>
        <v>0.52553536916761867</v>
      </c>
      <c r="P240" s="324">
        <f>IF(P$110=0,0,P$110/CHI_fec!P$110)</f>
        <v>0.52538019926144808</v>
      </c>
      <c r="Q240" s="324">
        <f>IF(Q$110=0,0,Q$110/CHI_fec!Q$110)</f>
        <v>0.51624813152078863</v>
      </c>
      <c r="R240" s="324">
        <f>IF(R$110=0,0,R$110/CHI_fec!R$110)</f>
        <v>0.51239610525277868</v>
      </c>
      <c r="S240" s="324">
        <f>IF(S$110=0,0,S$110/CHI_fec!S$110)</f>
        <v>0.49702689510814402</v>
      </c>
      <c r="T240" s="324">
        <f>IF(T$110=0,0,T$110/CHI_fec!T$110)</f>
        <v>0.47767981006412719</v>
      </c>
      <c r="U240" s="324">
        <f>IF(U$110=0,0,U$110/CHI_fec!U$110)</f>
        <v>0.48074864188716371</v>
      </c>
      <c r="V240" s="324">
        <f>IF(V$110=0,0,V$110/CHI_fec!V$110)</f>
        <v>0.48207687167776758</v>
      </c>
      <c r="W240" s="324">
        <f>IF(W$110=0,0,W$110/CHI_fec!W$110)</f>
        <v>0.47964596194354375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0.35871957057574005</v>
      </c>
      <c r="C241" s="307">
        <f>IF(C$111=0,0,C$111/CHI_fec!C$111)</f>
        <v>0.35951744447077522</v>
      </c>
      <c r="D241" s="307">
        <f>IF(D$111=0,0,D$111/CHI_fec!D$111)</f>
        <v>0.35951744447077516</v>
      </c>
      <c r="E241" s="307">
        <f>IF(E$111=0,0,E$111/CHI_fec!E$111)</f>
        <v>0.35951744447077527</v>
      </c>
      <c r="F241" s="307">
        <f>IF(F$111=0,0,F$111/CHI_fec!F$111)</f>
        <v>0.35951744447077516</v>
      </c>
      <c r="G241" s="307">
        <f>IF(G$111=0,0,G$111/CHI_fec!G$111)</f>
        <v>0.36185729901118485</v>
      </c>
      <c r="H241" s="307">
        <f>IF(H$111=0,0,H$111/CHI_fec!H$111)</f>
        <v>0.36185729901118474</v>
      </c>
      <c r="I241" s="307">
        <f>IF(I$111=0,0,I$111/CHI_fec!I$111)</f>
        <v>0.36994014116287083</v>
      </c>
      <c r="J241" s="307">
        <f>IF(J$111=0,0,J$111/CHI_fec!J$111)</f>
        <v>0.36994014116287077</v>
      </c>
      <c r="K241" s="307">
        <f>IF(K$111=0,0,K$111/CHI_fec!K$111)</f>
        <v>0.3879461270465836</v>
      </c>
      <c r="L241" s="307">
        <f>IF(L$111=0,0,L$111/CHI_fec!L$111)</f>
        <v>0.39070905275905399</v>
      </c>
      <c r="M241" s="307">
        <f>IF(M$111=0,0,M$111/CHI_fec!M$111)</f>
        <v>0.39070905275905404</v>
      </c>
      <c r="N241" s="307">
        <f>IF(N$111=0,0,N$111/CHI_fec!N$111)</f>
        <v>0.39070905275905415</v>
      </c>
      <c r="O241" s="307">
        <f>IF(O$111=0,0,O$111/CHI_fec!O$111)</f>
        <v>0.39070905275905415</v>
      </c>
      <c r="P241" s="307">
        <f>IF(P$111=0,0,P$111/CHI_fec!P$111)</f>
        <v>0.3907090527590541</v>
      </c>
      <c r="Q241" s="307">
        <f>IF(Q$111=0,0,Q$111/CHI_fec!Q$111)</f>
        <v>0.39070905275905415</v>
      </c>
      <c r="R241" s="307">
        <f>IF(R$111=0,0,R$111/CHI_fec!R$111)</f>
        <v>0.39070905275905415</v>
      </c>
      <c r="S241" s="307">
        <f>IF(S$111=0,0,S$111/CHI_fec!S$111)</f>
        <v>0.39070905275905415</v>
      </c>
      <c r="T241" s="307">
        <f>IF(T$111=0,0,T$111/CHI_fec!T$111)</f>
        <v>0.3907090527590541</v>
      </c>
      <c r="U241" s="307">
        <f>IF(U$111=0,0,U$111/CHI_fec!U$111)</f>
        <v>0.3907090527590541</v>
      </c>
      <c r="V241" s="307">
        <f>IF(V$111=0,0,V$111/CHI_fec!V$111)</f>
        <v>0.39070905275905399</v>
      </c>
      <c r="W241" s="307">
        <f>IF(W$111=0,0,W$111/CHI_fec!W$111)</f>
        <v>0.3907090527590541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9.6672526576849979E-2</v>
      </c>
      <c r="C242" s="308">
        <f>IF(C$112=0,0,C$112/CHI_fec!C$112)</f>
        <v>9.6887548258546771E-2</v>
      </c>
      <c r="D242" s="308">
        <f>IF(D$112=0,0,D$112/CHI_fec!D$112)</f>
        <v>9.6887548258546771E-2</v>
      </c>
      <c r="E242" s="308">
        <f>IF(E$112=0,0,E$112/CHI_fec!E$112)</f>
        <v>9.6887548258546757E-2</v>
      </c>
      <c r="F242" s="308">
        <f>IF(F$112=0,0,F$112/CHI_fec!F$112)</f>
        <v>9.6887548258546771E-2</v>
      </c>
      <c r="G242" s="308">
        <f>IF(G$112=0,0,G$112/CHI_fec!G$112)</f>
        <v>9.7518123417523098E-2</v>
      </c>
      <c r="H242" s="308">
        <f>IF(H$112=0,0,H$112/CHI_fec!H$112)</f>
        <v>9.751812341752307E-2</v>
      </c>
      <c r="I242" s="308">
        <f>IF(I$112=0,0,I$112/CHI_fec!I$112)</f>
        <v>9.9696395351421843E-2</v>
      </c>
      <c r="J242" s="308">
        <f>IF(J$112=0,0,J$112/CHI_fec!J$112)</f>
        <v>9.9696395351421829E-2</v>
      </c>
      <c r="K242" s="308">
        <f>IF(K$112=0,0,K$112/CHI_fec!K$112)</f>
        <v>0.1052934782065106</v>
      </c>
      <c r="L242" s="308">
        <f>IF(L$112=0,0,L$112/CHI_fec!L$112)</f>
        <v>0.1052934782065106</v>
      </c>
      <c r="M242" s="308">
        <f>IF(M$112=0,0,M$112/CHI_fec!M$112)</f>
        <v>0.10529347820651061</v>
      </c>
      <c r="N242" s="308">
        <f>IF(N$112=0,0,N$112/CHI_fec!N$112)</f>
        <v>0.10529347820651064</v>
      </c>
      <c r="O242" s="308">
        <f>IF(O$112=0,0,O$112/CHI_fec!O$112)</f>
        <v>0.10529347820651061</v>
      </c>
      <c r="P242" s="308">
        <f>IF(P$112=0,0,P$112/CHI_fec!P$112)</f>
        <v>0.10529347820651058</v>
      </c>
      <c r="Q242" s="308">
        <f>IF(Q$112=0,0,Q$112/CHI_fec!Q$112)</f>
        <v>0.10529347820651058</v>
      </c>
      <c r="R242" s="308">
        <f>IF(R$112=0,0,R$112/CHI_fec!R$112)</f>
        <v>0.10529347820651062</v>
      </c>
      <c r="S242" s="308">
        <f>IF(S$112=0,0,S$112/CHI_fec!S$112)</f>
        <v>0.10529347820651061</v>
      </c>
      <c r="T242" s="308">
        <f>IF(T$112=0,0,T$112/CHI_fec!T$112)</f>
        <v>0.10529347820651058</v>
      </c>
      <c r="U242" s="308">
        <f>IF(U$112=0,0,U$112/CHI_fec!U$112)</f>
        <v>0.10529347820651058</v>
      </c>
      <c r="V242" s="308">
        <f>IF(V$112=0,0,V$112/CHI_fec!V$112)</f>
        <v>0.10529347820651058</v>
      </c>
      <c r="W242" s="308">
        <f>IF(W$112=0,0,W$112/CHI_fec!W$112)</f>
        <v>0.1052934782065106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0.50716656965250595</v>
      </c>
      <c r="C243" s="308">
        <f>IF(C$113=0,0,C$113/CHI_fec!C$113)</f>
        <v>0.50829462342919518</v>
      </c>
      <c r="D243" s="308">
        <f>IF(D$113=0,0,D$113/CHI_fec!D$113)</f>
        <v>0.50829462342919518</v>
      </c>
      <c r="E243" s="308">
        <f>IF(E$113=0,0,E$113/CHI_fec!E$113)</f>
        <v>0.50829462342919529</v>
      </c>
      <c r="F243" s="308">
        <f>IF(F$113=0,0,F$113/CHI_fec!F$113)</f>
        <v>0.50829462342919529</v>
      </c>
      <c r="G243" s="308">
        <f>IF(G$113=0,0,G$113/CHI_fec!G$113)</f>
        <v>0.5116027674449809</v>
      </c>
      <c r="H243" s="308">
        <f>IF(H$113=0,0,H$113/CHI_fec!H$113)</f>
        <v>0.51160276744498101</v>
      </c>
      <c r="I243" s="308">
        <f>IF(I$113=0,0,I$113/CHI_fec!I$113)</f>
        <v>0.5230304888835795</v>
      </c>
      <c r="J243" s="308">
        <f>IF(J$113=0,0,J$113/CHI_fec!J$113)</f>
        <v>0.5230304888835795</v>
      </c>
      <c r="K243" s="308">
        <f>IF(K$113=0,0,K$113/CHI_fec!K$113)</f>
        <v>0.54734344191095463</v>
      </c>
      <c r="L243" s="308">
        <f>IF(L$113=0,0,L$113/CHI_fec!L$113)</f>
        <v>0.55239408795554157</v>
      </c>
      <c r="M243" s="308">
        <f>IF(M$113=0,0,M$113/CHI_fec!M$113)</f>
        <v>0.55239408795554168</v>
      </c>
      <c r="N243" s="308">
        <f>IF(N$113=0,0,N$113/CHI_fec!N$113)</f>
        <v>0.55239408795554146</v>
      </c>
      <c r="O243" s="308">
        <f>IF(O$113=0,0,O$113/CHI_fec!O$113)</f>
        <v>0.55239408795554168</v>
      </c>
      <c r="P243" s="308">
        <f>IF(P$113=0,0,P$113/CHI_fec!P$113)</f>
        <v>0.55239408795554179</v>
      </c>
      <c r="Q243" s="308">
        <f>IF(Q$113=0,0,Q$113/CHI_fec!Q$113)</f>
        <v>0.55239408795554146</v>
      </c>
      <c r="R243" s="308">
        <f>IF(R$113=0,0,R$113/CHI_fec!R$113)</f>
        <v>0.55239408795554135</v>
      </c>
      <c r="S243" s="308">
        <f>IF(S$113=0,0,S$113/CHI_fec!S$113)</f>
        <v>0.55239408795554146</v>
      </c>
      <c r="T243" s="308">
        <f>IF(T$113=0,0,T$113/CHI_fec!T$113)</f>
        <v>0.55239408795554168</v>
      </c>
      <c r="U243" s="308">
        <f>IF(U$113=0,0,U$113/CHI_fec!U$113)</f>
        <v>0.55239408795554168</v>
      </c>
      <c r="V243" s="308">
        <f>IF(V$113=0,0,V$113/CHI_fec!V$113)</f>
        <v>0.55239408795554168</v>
      </c>
      <c r="W243" s="308">
        <f>IF(W$113=0,0,W$113/CHI_fec!W$113)</f>
        <v>0.55239408795554168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0.38197230224574713</v>
      </c>
      <c r="C244" s="308">
        <f>IF(C$114=0,0,C$114/CHI_fec!C$114)</f>
        <v>0.38282189550350887</v>
      </c>
      <c r="D244" s="308">
        <f>IF(D$114=0,0,D$114/CHI_fec!D$114)</f>
        <v>0.38282189550350887</v>
      </c>
      <c r="E244" s="308">
        <f>IF(E$114=0,0,E$114/CHI_fec!E$114)</f>
        <v>0.38282189550350904</v>
      </c>
      <c r="F244" s="308">
        <f>IF(F$114=0,0,F$114/CHI_fec!F$114)</f>
        <v>0.38282189550350881</v>
      </c>
      <c r="G244" s="308">
        <f>IF(G$114=0,0,G$114/CHI_fec!G$114)</f>
        <v>0.38531342286647363</v>
      </c>
      <c r="H244" s="308">
        <f>IF(H$114=0,0,H$114/CHI_fec!H$114)</f>
        <v>0.38531342286647363</v>
      </c>
      <c r="I244" s="308">
        <f>IF(I$114=0,0,I$114/CHI_fec!I$114)</f>
        <v>0.3939202067684871</v>
      </c>
      <c r="J244" s="308">
        <f>IF(J$114=0,0,J$114/CHI_fec!J$114)</f>
        <v>0.39392020676848699</v>
      </c>
      <c r="K244" s="308">
        <f>IF(K$114=0,0,K$114/CHI_fec!K$114)</f>
        <v>0.41603538984812766</v>
      </c>
      <c r="L244" s="308">
        <f>IF(L$114=0,0,L$114/CHI_fec!L$114)</f>
        <v>0.4160353898481276</v>
      </c>
      <c r="M244" s="308">
        <f>IF(M$114=0,0,M$114/CHI_fec!M$114)</f>
        <v>0.41603538984812766</v>
      </c>
      <c r="N244" s="308">
        <f>IF(N$114=0,0,N$114/CHI_fec!N$114)</f>
        <v>0.41603538984812782</v>
      </c>
      <c r="O244" s="308">
        <f>IF(O$114=0,0,O$114/CHI_fec!O$114)</f>
        <v>0.41603538984812755</v>
      </c>
      <c r="P244" s="308">
        <f>IF(P$114=0,0,P$114/CHI_fec!P$114)</f>
        <v>0.41603538984812766</v>
      </c>
      <c r="Q244" s="308">
        <f>IF(Q$114=0,0,Q$114/CHI_fec!Q$114)</f>
        <v>0.41603538984812782</v>
      </c>
      <c r="R244" s="308">
        <f>IF(R$114=0,0,R$114/CHI_fec!R$114)</f>
        <v>0.41603538984812771</v>
      </c>
      <c r="S244" s="308">
        <f>IF(S$114=0,0,S$114/CHI_fec!S$114)</f>
        <v>0.41603538984812777</v>
      </c>
      <c r="T244" s="308">
        <f>IF(T$114=0,0,T$114/CHI_fec!T$114)</f>
        <v>0.41603538984812788</v>
      </c>
      <c r="U244" s="308">
        <f>IF(U$114=0,0,U$114/CHI_fec!U$114)</f>
        <v>0.41603538984812766</v>
      </c>
      <c r="V244" s="308">
        <f>IF(V$114=0,0,V$114/CHI_fec!V$114)</f>
        <v>0.41603538984812771</v>
      </c>
      <c r="W244" s="308">
        <f>IF(W$114=0,0,W$114/CHI_fec!W$114)</f>
        <v>0.41603538984812771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0.50848260694359082</v>
      </c>
      <c r="C245" s="309">
        <f>IF(C$115=0,0,C$115/CHI_fec!C$115)</f>
        <v>0.50998844542059196</v>
      </c>
      <c r="D245" s="309">
        <f>IF(D$115=0,0,D$115/CHI_fec!D$115)</f>
        <v>0.51069139516621453</v>
      </c>
      <c r="E245" s="309">
        <f>IF(E$115=0,0,E$115/CHI_fec!E$115)</f>
        <v>0.51082134958867365</v>
      </c>
      <c r="F245" s="309">
        <f>IF(F$115=0,0,F$115/CHI_fec!F$115)</f>
        <v>0.51028421693101988</v>
      </c>
      <c r="G245" s="309">
        <f>IF(G$115=0,0,G$115/CHI_fec!G$115)</f>
        <v>0.51405011117329891</v>
      </c>
      <c r="H245" s="309">
        <f>IF(H$115=0,0,H$115/CHI_fec!H$115)</f>
        <v>0.51518668070089801</v>
      </c>
      <c r="I245" s="309">
        <f>IF(I$115=0,0,I$115/CHI_fec!I$115)</f>
        <v>0.52680757272110446</v>
      </c>
      <c r="J245" s="309">
        <f>IF(J$115=0,0,J$115/CHI_fec!J$115)</f>
        <v>0.52622747142800619</v>
      </c>
      <c r="K245" s="309">
        <f>IF(K$115=0,0,K$115/CHI_fec!K$115)</f>
        <v>0.56119538540320657</v>
      </c>
      <c r="L245" s="309">
        <f>IF(L$115=0,0,L$115/CHI_fec!L$115)</f>
        <v>0.55430640556088717</v>
      </c>
      <c r="M245" s="309">
        <f>IF(M$115=0,0,M$115/CHI_fec!M$115)</f>
        <v>0.55368324013552739</v>
      </c>
      <c r="N245" s="309">
        <f>IF(N$115=0,0,N$115/CHI_fec!N$115)</f>
        <v>0.5551268672162889</v>
      </c>
      <c r="O245" s="309">
        <f>IF(O$115=0,0,O$115/CHI_fec!O$115)</f>
        <v>0.55717296824233475</v>
      </c>
      <c r="P245" s="309">
        <f>IF(P$115=0,0,P$115/CHI_fec!P$115)</f>
        <v>0.55638538628534784</v>
      </c>
      <c r="Q245" s="309">
        <f>IF(Q$115=0,0,Q$115/CHI_fec!Q$115)</f>
        <v>0.55557575512197654</v>
      </c>
      <c r="R245" s="309">
        <f>IF(R$115=0,0,R$115/CHI_fec!R$115)</f>
        <v>0.55606236951536492</v>
      </c>
      <c r="S245" s="309">
        <f>IF(S$115=0,0,S$115/CHI_fec!S$115)</f>
        <v>0.55614871527697218</v>
      </c>
      <c r="T245" s="309">
        <f>IF(T$115=0,0,T$115/CHI_fec!T$115)</f>
        <v>0.5561571879728493</v>
      </c>
      <c r="U245" s="309">
        <f>IF(U$115=0,0,U$115/CHI_fec!U$115)</f>
        <v>0.55873569984900695</v>
      </c>
      <c r="V245" s="309">
        <f>IF(V$115=0,0,V$115/CHI_fec!V$115)</f>
        <v>0.55881393543207802</v>
      </c>
      <c r="W245" s="309">
        <f>IF(W$115=0,0,W$115/CHI_fec!W$115)</f>
        <v>0.55781131452269739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0.54020702612404714</v>
      </c>
      <c r="C246" s="310">
        <f>IF(C$121=0,0,C$121/CHI_fec!C$121)</f>
        <v>0.53969465420111817</v>
      </c>
      <c r="D246" s="310">
        <f>IF(D$121=0,0,D$121/CHI_fec!D$121)</f>
        <v>0.5427453063653418</v>
      </c>
      <c r="E246" s="310">
        <f>IF(E$121=0,0,E$121/CHI_fec!E$121)</f>
        <v>0.53405671756204121</v>
      </c>
      <c r="F246" s="310">
        <f>IF(F$121=0,0,F$121/CHI_fec!F$121)</f>
        <v>0.53613054472070021</v>
      </c>
      <c r="G246" s="310">
        <f>IF(G$121=0,0,G$121/CHI_fec!G$121)</f>
        <v>0.54788028952166778</v>
      </c>
      <c r="H246" s="310">
        <f>IF(H$121=0,0,H$121/CHI_fec!H$121)</f>
        <v>0.54979024161042755</v>
      </c>
      <c r="I246" s="310">
        <f>IF(I$121=0,0,I$121/CHI_fec!I$121)</f>
        <v>0.56177464978651992</v>
      </c>
      <c r="J246" s="310">
        <f>IF(J$121=0,0,J$121/CHI_fec!J$121)</f>
        <v>0.57628062679364134</v>
      </c>
      <c r="K246" s="310">
        <f>IF(K$121=0,0,K$121/CHI_fec!K$121)</f>
        <v>0.62495848342175908</v>
      </c>
      <c r="L246" s="310">
        <f>IF(L$121=0,0,L$121/CHI_fec!L$121)</f>
        <v>0.63315368427690477</v>
      </c>
      <c r="M246" s="310">
        <f>IF(M$121=0,0,M$121/CHI_fec!M$121)</f>
        <v>0.63150076442421066</v>
      </c>
      <c r="N246" s="310">
        <f>IF(N$121=0,0,N$121/CHI_fec!N$121)</f>
        <v>0.63237648422716941</v>
      </c>
      <c r="O246" s="310">
        <f>IF(O$121=0,0,O$121/CHI_fec!O$121)</f>
        <v>0.62894870465460329</v>
      </c>
      <c r="P246" s="310">
        <f>IF(P$121=0,0,P$121/CHI_fec!P$121)</f>
        <v>0.62697029570706586</v>
      </c>
      <c r="Q246" s="310">
        <f>IF(Q$121=0,0,Q$121/CHI_fec!Q$121)</f>
        <v>0.61909096294200361</v>
      </c>
      <c r="R246" s="310">
        <f>IF(R$121=0,0,R$121/CHI_fec!R$121)</f>
        <v>0.61521502103958581</v>
      </c>
      <c r="S246" s="310">
        <f>IF(S$121=0,0,S$121/CHI_fec!S$121)</f>
        <v>0.57862954700871005</v>
      </c>
      <c r="T246" s="310">
        <f>IF(T$121=0,0,T$121/CHI_fec!T$121)</f>
        <v>0.54346998141688896</v>
      </c>
      <c r="U246" s="310">
        <f>IF(U$121=0,0,U$121/CHI_fec!U$121)</f>
        <v>0.54401918143341277</v>
      </c>
      <c r="V246" s="310">
        <f>IF(V$121=0,0,V$121/CHI_fec!V$121)</f>
        <v>0.54875096575992621</v>
      </c>
      <c r="W246" s="310">
        <f>IF(W$121=0,0,W$121/CHI_fec!W$121)</f>
        <v>0.54541961834476005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0.32274901580171778</v>
      </c>
      <c r="C247" s="310">
        <f>IF(C$134=0,0,C$134/CHI_fec!C$134)</f>
        <v>0.32016647465984482</v>
      </c>
      <c r="D247" s="310">
        <f>IF(D$134=0,0,D$134/CHI_fec!D$134)</f>
        <v>0.3186573680508476</v>
      </c>
      <c r="E247" s="310">
        <f>IF(E$134=0,0,E$134/CHI_fec!E$134)</f>
        <v>0.32671713961104021</v>
      </c>
      <c r="F247" s="310">
        <f>IF(F$134=0,0,F$134/CHI_fec!F$134)</f>
        <v>0.32635356950162842</v>
      </c>
      <c r="G247" s="310">
        <f>IF(G$134=0,0,G$134/CHI_fec!G$134)</f>
        <v>0.33253714984857852</v>
      </c>
      <c r="H247" s="310">
        <f>IF(H$134=0,0,H$134/CHI_fec!H$134)</f>
        <v>0.3321919136660566</v>
      </c>
      <c r="I247" s="310">
        <f>IF(I$134=0,0,I$134/CHI_fec!I$134)</f>
        <v>0.34103955199796393</v>
      </c>
      <c r="J247" s="310">
        <f>IF(J$134=0,0,J$134/CHI_fec!J$134)</f>
        <v>0.33833889085155439</v>
      </c>
      <c r="K247" s="310">
        <f>IF(K$134=0,0,K$134/CHI_fec!K$134)</f>
        <v>0.35357662035207843</v>
      </c>
      <c r="L247" s="310">
        <f>IF(L$134=0,0,L$134/CHI_fec!L$134)</f>
        <v>0.35112848395936508</v>
      </c>
      <c r="M247" s="310">
        <f>IF(M$134=0,0,M$134/CHI_fec!M$134)</f>
        <v>0.3539135863329802</v>
      </c>
      <c r="N247" s="310">
        <f>IF(N$134=0,0,N$134/CHI_fec!N$134)</f>
        <v>0.35117519250675772</v>
      </c>
      <c r="O247" s="310">
        <f>IF(O$134=0,0,O$134/CHI_fec!O$134)</f>
        <v>0.35158414229847168</v>
      </c>
      <c r="P247" s="310">
        <f>IF(P$134=0,0,P$134/CHI_fec!P$134)</f>
        <v>0.3499151215183276</v>
      </c>
      <c r="Q247" s="310">
        <f>IF(Q$134=0,0,Q$134/CHI_fec!Q$134)</f>
        <v>0.35409417331717008</v>
      </c>
      <c r="R247" s="310">
        <f>IF(R$134=0,0,R$134/CHI_fec!R$134)</f>
        <v>0.35452217407660397</v>
      </c>
      <c r="S247" s="310">
        <f>IF(S$134=0,0,S$134/CHI_fec!S$134)</f>
        <v>0.34964152600784881</v>
      </c>
      <c r="T247" s="310">
        <f>IF(T$134=0,0,T$134/CHI_fec!T$134)</f>
        <v>0.3443113149404961</v>
      </c>
      <c r="U247" s="310">
        <f>IF(U$134=0,0,U$134/CHI_fec!U$134)</f>
        <v>0.34361247662163613</v>
      </c>
      <c r="V247" s="310">
        <f>IF(V$134=0,0,V$134/CHI_fec!V$134)</f>
        <v>0.34396437234961108</v>
      </c>
      <c r="W247" s="310">
        <f>IF(W$134=0,0,W$134/CHI_fec!W$134)</f>
        <v>0.33976024041548303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0.45647669788070822</v>
      </c>
      <c r="C248" s="310">
        <f>IF(C$142=0,0,C$142/CHI_fec!C$142)</f>
        <v>0.45683757175626638</v>
      </c>
      <c r="D248" s="310">
        <f>IF(D$142=0,0,D$142/CHI_fec!D$142)</f>
        <v>0.45802458239920346</v>
      </c>
      <c r="E248" s="310">
        <f>IF(E$142=0,0,E$142/CHI_fec!E$142)</f>
        <v>0.45304880524659924</v>
      </c>
      <c r="F248" s="310">
        <f>IF(F$142=0,0,F$142/CHI_fec!F$142)</f>
        <v>0.45425136809409372</v>
      </c>
      <c r="G248" s="310">
        <f>IF(G$142=0,0,G$142/CHI_fec!G$142)</f>
        <v>0.46038559831805809</v>
      </c>
      <c r="H248" s="310">
        <f>IF(H$142=0,0,H$142/CHI_fec!H$142)</f>
        <v>0.46206681072865641</v>
      </c>
      <c r="I248" s="310">
        <f>IF(I$142=0,0,I$142/CHI_fec!I$142)</f>
        <v>0.47217261820740519</v>
      </c>
      <c r="J248" s="310">
        <f>IF(J$142=0,0,J$142/CHI_fec!J$142)</f>
        <v>0.47614015605348436</v>
      </c>
      <c r="K248" s="310">
        <f>IF(K$142=0,0,K$142/CHI_fec!K$142)</f>
        <v>0.51237104604684192</v>
      </c>
      <c r="L248" s="310">
        <f>IF(L$142=0,0,L$142/CHI_fec!L$142)</f>
        <v>0.50654586131490875</v>
      </c>
      <c r="M248" s="310">
        <f>IF(M$142=0,0,M$142/CHI_fec!M$142)</f>
        <v>0.50551780547194936</v>
      </c>
      <c r="N248" s="310">
        <f>IF(N$142=0,0,N$142/CHI_fec!N$142)</f>
        <v>0.50789948463680523</v>
      </c>
      <c r="O248" s="310">
        <f>IF(O$142=0,0,O$142/CHI_fec!O$142)</f>
        <v>0.5095476546978881</v>
      </c>
      <c r="P248" s="310">
        <f>IF(P$142=0,0,P$142/CHI_fec!P$142)</f>
        <v>0.50783474237117532</v>
      </c>
      <c r="Q248" s="310">
        <f>IF(Q$142=0,0,Q$142/CHI_fec!Q$142)</f>
        <v>0.50582094632415153</v>
      </c>
      <c r="R248" s="310">
        <f>IF(R$142=0,0,R$142/CHI_fec!R$142)</f>
        <v>0.50552845527480483</v>
      </c>
      <c r="S248" s="310">
        <f>IF(S$142=0,0,S$142/CHI_fec!S$142)</f>
        <v>0.49645126553220859</v>
      </c>
      <c r="T248" s="310">
        <f>IF(T$142=0,0,T$142/CHI_fec!T$142)</f>
        <v>0.48806770106326997</v>
      </c>
      <c r="U248" s="310">
        <f>IF(U$142=0,0,U$142/CHI_fec!U$142)</f>
        <v>0.48980401613362562</v>
      </c>
      <c r="V248" s="310">
        <f>IF(V$142=0,0,V$142/CHI_fec!V$142)</f>
        <v>0.49199000232547652</v>
      </c>
      <c r="W248" s="310">
        <f>IF(W$142=0,0,W$142/CHI_fec!W$142)</f>
        <v>0.48953215009446099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0.52769033148351896</v>
      </c>
      <c r="C249" s="311">
        <f>IF(C$156=0,0,C$156/CHI_fec!C$156)</f>
        <v>0.52886403477346566</v>
      </c>
      <c r="D249" s="311">
        <f>IF(D$156=0,0,D$156/CHI_fec!D$156)</f>
        <v>0.528864034773466</v>
      </c>
      <c r="E249" s="311">
        <f>IF(E$156=0,0,E$156/CHI_fec!E$156)</f>
        <v>0.52886403477346577</v>
      </c>
      <c r="F249" s="311">
        <f>IF(F$156=0,0,F$156/CHI_fec!F$156)</f>
        <v>0.52886403477346566</v>
      </c>
      <c r="G249" s="311">
        <f>IF(G$156=0,0,G$156/CHI_fec!G$156)</f>
        <v>0.53230605109855855</v>
      </c>
      <c r="H249" s="311">
        <f>IF(H$156=0,0,H$156/CHI_fec!H$156)</f>
        <v>0.53230605109855855</v>
      </c>
      <c r="I249" s="311">
        <f>IF(I$156=0,0,I$156/CHI_fec!I$156)</f>
        <v>0.54419622382458654</v>
      </c>
      <c r="J249" s="311">
        <f>IF(J$156=0,0,J$156/CHI_fec!J$156)</f>
        <v>0.54419622382458643</v>
      </c>
      <c r="K249" s="311">
        <f>IF(K$156=0,0,K$156/CHI_fec!K$156)</f>
        <v>0.56886410144212762</v>
      </c>
      <c r="L249" s="311">
        <f>IF(L$156=0,0,L$156/CHI_fec!L$156)</f>
        <v>0.57474809426519802</v>
      </c>
      <c r="M249" s="311">
        <f>IF(M$156=0,0,M$156/CHI_fec!M$156)</f>
        <v>0.57474809426519824</v>
      </c>
      <c r="N249" s="311">
        <f>IF(N$156=0,0,N$156/CHI_fec!N$156)</f>
        <v>0.57474809426519824</v>
      </c>
      <c r="O249" s="311">
        <f>IF(O$156=0,0,O$156/CHI_fec!O$156)</f>
        <v>0.57474809426519824</v>
      </c>
      <c r="P249" s="311">
        <f>IF(P$156=0,0,P$156/CHI_fec!P$156)</f>
        <v>0.57474809426519824</v>
      </c>
      <c r="Q249" s="311">
        <f>IF(Q$156=0,0,Q$156/CHI_fec!Q$156)</f>
        <v>0.57474809426519813</v>
      </c>
      <c r="R249" s="311">
        <f>IF(R$156=0,0,R$156/CHI_fec!R$156)</f>
        <v>0.57474809426519802</v>
      </c>
      <c r="S249" s="311">
        <f>IF(S$156=0,0,S$156/CHI_fec!S$156)</f>
        <v>0.57474809426519813</v>
      </c>
      <c r="T249" s="311">
        <f>IF(T$156=0,0,T$156/CHI_fec!T$156)</f>
        <v>0.57474809426519802</v>
      </c>
      <c r="U249" s="311">
        <f>IF(U$156=0,0,U$156/CHI_fec!U$156)</f>
        <v>0.57474809426519802</v>
      </c>
      <c r="V249" s="311">
        <f>IF(V$156=0,0,V$156/CHI_fec!V$156)</f>
        <v>0.57474809426519824</v>
      </c>
      <c r="W249" s="311">
        <f>IF(W$156=0,0,W$156/CHI_fec!W$156)</f>
        <v>0.57474809426519813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BG: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3245.8392591338497</v>
      </c>
      <c r="C5" s="225">
        <f t="shared" si="0"/>
        <v>3153.6262635535068</v>
      </c>
      <c r="D5" s="225">
        <f t="shared" si="0"/>
        <v>2483.2352523037225</v>
      </c>
      <c r="E5" s="225">
        <f t="shared" si="0"/>
        <v>2586.2502213320372</v>
      </c>
      <c r="F5" s="225">
        <f t="shared" si="0"/>
        <v>2835.8417974659978</v>
      </c>
      <c r="G5" s="225">
        <f t="shared" si="0"/>
        <v>2796.3715791231912</v>
      </c>
      <c r="H5" s="225">
        <f t="shared" si="0"/>
        <v>2507.761232487539</v>
      </c>
      <c r="I5" s="225">
        <f t="shared" si="0"/>
        <v>2642.9939705054539</v>
      </c>
      <c r="J5" s="225">
        <f t="shared" si="0"/>
        <v>2531.9222092114946</v>
      </c>
      <c r="K5" s="225">
        <f t="shared" si="0"/>
        <v>1221.9479625421704</v>
      </c>
      <c r="L5" s="225">
        <f t="shared" si="0"/>
        <v>1511.7247812065186</v>
      </c>
      <c r="M5" s="225">
        <f t="shared" si="0"/>
        <v>2217.4334820227295</v>
      </c>
      <c r="N5" s="225">
        <f t="shared" si="0"/>
        <v>1750.556921689938</v>
      </c>
      <c r="O5" s="225">
        <f t="shared" si="0"/>
        <v>1803.547544046379</v>
      </c>
      <c r="P5" s="225">
        <f t="shared" si="0"/>
        <v>2053.1777074480092</v>
      </c>
      <c r="Q5" s="225">
        <f t="shared" si="0"/>
        <v>2424.5668723822723</v>
      </c>
      <c r="R5" s="225">
        <f t="shared" si="0"/>
        <v>2547.2879857280732</v>
      </c>
      <c r="S5" s="225">
        <f t="shared" si="0"/>
        <v>2784.5238342366883</v>
      </c>
      <c r="T5" s="225">
        <f t="shared" si="0"/>
        <v>2542.8441873560228</v>
      </c>
      <c r="U5" s="225">
        <f t="shared" si="0"/>
        <v>2295.5369456664284</v>
      </c>
      <c r="V5" s="225">
        <f t="shared" si="0"/>
        <v>2092.2388995134593</v>
      </c>
      <c r="W5" s="225">
        <f t="shared" si="0"/>
        <v>2099.512205817417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45.602494212600433</v>
      </c>
      <c r="C10" s="262">
        <v>40.125196684201043</v>
      </c>
      <c r="D10" s="262">
        <v>32.541001677173647</v>
      </c>
      <c r="E10" s="262">
        <v>30.382295732932189</v>
      </c>
      <c r="F10" s="262">
        <v>33.643700484205873</v>
      </c>
      <c r="G10" s="262">
        <v>33.071590506290022</v>
      </c>
      <c r="H10" s="262">
        <v>30.79882458467738</v>
      </c>
      <c r="I10" s="262">
        <v>30.39064931437116</v>
      </c>
      <c r="J10" s="262">
        <v>29.84315821720941</v>
      </c>
      <c r="K10" s="262">
        <v>7.6441479902374319</v>
      </c>
      <c r="L10" s="262">
        <v>13.25685341689527</v>
      </c>
      <c r="M10" s="262">
        <v>31.611789063936669</v>
      </c>
      <c r="N10" s="262">
        <v>21.244227681920531</v>
      </c>
      <c r="O10" s="262">
        <v>21.094706326911659</v>
      </c>
      <c r="P10" s="262">
        <v>26.29843458309707</v>
      </c>
      <c r="Q10" s="262">
        <v>34.001303752287043</v>
      </c>
      <c r="R10" s="262">
        <v>33.626851970856578</v>
      </c>
      <c r="S10" s="262">
        <v>32.689146713328583</v>
      </c>
      <c r="T10" s="262">
        <v>26.435392568718299</v>
      </c>
      <c r="U10" s="262">
        <v>24.063691622877499</v>
      </c>
      <c r="V10" s="262">
        <v>23.120375419118499</v>
      </c>
      <c r="W10" s="262">
        <v>19.731164144164399</v>
      </c>
      <c r="DA10" s="68" t="s">
        <v>1274</v>
      </c>
    </row>
    <row r="11" spans="1:105" ht="12" customHeight="1" x14ac:dyDescent="0.25">
      <c r="A11" s="37" t="s">
        <v>160</v>
      </c>
      <c r="B11" s="228">
        <v>0.48361522217625302</v>
      </c>
      <c r="C11" s="228">
        <v>0.5106152283974259</v>
      </c>
      <c r="D11" s="228">
        <v>0.2794758394738186</v>
      </c>
      <c r="E11" s="228">
        <v>0.27194881361664469</v>
      </c>
      <c r="F11" s="228">
        <v>0.7038619614226902</v>
      </c>
      <c r="G11" s="228">
        <v>0.35991045386084158</v>
      </c>
      <c r="H11" s="228">
        <v>0.1151642605573804</v>
      </c>
      <c r="I11" s="228">
        <v>0.2275589822490118</v>
      </c>
      <c r="J11" s="228">
        <v>0.63138676601925459</v>
      </c>
      <c r="K11" s="228">
        <v>7.0430327568148973E-2</v>
      </c>
      <c r="L11" s="228">
        <v>9.6825416199027056E-2</v>
      </c>
      <c r="M11" s="228">
        <v>0.16227939493121291</v>
      </c>
      <c r="N11" s="228">
        <v>0.26571572608285388</v>
      </c>
      <c r="O11" s="228">
        <v>0.13585686257778601</v>
      </c>
      <c r="P11" s="228">
        <v>0.16619692446699719</v>
      </c>
      <c r="Q11" s="228">
        <v>0.30951815680570133</v>
      </c>
      <c r="R11" s="228">
        <v>0.15128845480677749</v>
      </c>
      <c r="S11" s="228">
        <v>0.30991625332074452</v>
      </c>
      <c r="T11" s="228">
        <v>0.32782468298816458</v>
      </c>
      <c r="U11" s="228">
        <v>0.31979576445917518</v>
      </c>
      <c r="V11" s="228">
        <v>0.25551957005245068</v>
      </c>
      <c r="W11" s="228">
        <v>0.2243942166953449</v>
      </c>
      <c r="DA11" s="69" t="s">
        <v>1275</v>
      </c>
    </row>
    <row r="12" spans="1:105" ht="12" customHeight="1" x14ac:dyDescent="0.25">
      <c r="A12" s="37" t="s">
        <v>162</v>
      </c>
      <c r="B12" s="228">
        <v>45.118878990424179</v>
      </c>
      <c r="C12" s="228">
        <v>39.614581455803616</v>
      </c>
      <c r="D12" s="228">
        <v>32.261525837699828</v>
      </c>
      <c r="E12" s="228">
        <v>30.11034691931555</v>
      </c>
      <c r="F12" s="228">
        <v>32.939838522783177</v>
      </c>
      <c r="G12" s="228">
        <v>32.71168005242918</v>
      </c>
      <c r="H12" s="228">
        <v>30.683660324120002</v>
      </c>
      <c r="I12" s="228">
        <v>30.163090332122149</v>
      </c>
      <c r="J12" s="228">
        <v>29.211771451190149</v>
      </c>
      <c r="K12" s="228">
        <v>7.5737176626692833</v>
      </c>
      <c r="L12" s="228">
        <v>13.160028000696251</v>
      </c>
      <c r="M12" s="228">
        <v>31.449509669005451</v>
      </c>
      <c r="N12" s="228">
        <v>20.978511955837678</v>
      </c>
      <c r="O12" s="228">
        <v>20.95884946433387</v>
      </c>
      <c r="P12" s="228">
        <v>26.132237658630071</v>
      </c>
      <c r="Q12" s="228">
        <v>33.691785595481328</v>
      </c>
      <c r="R12" s="228">
        <v>33.47556351604981</v>
      </c>
      <c r="S12" s="228">
        <v>32.37923046000784</v>
      </c>
      <c r="T12" s="228">
        <v>26.107567885730131</v>
      </c>
      <c r="U12" s="228">
        <v>23.74389585841832</v>
      </c>
      <c r="V12" s="228">
        <v>22.86485584906605</v>
      </c>
      <c r="W12" s="228">
        <v>19.506769927469051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677.18097830949978</v>
      </c>
      <c r="C25" s="296">
        <v>601.25737507186648</v>
      </c>
      <c r="D25" s="296">
        <v>466.69353252042589</v>
      </c>
      <c r="E25" s="296">
        <v>570.34887898053171</v>
      </c>
      <c r="F25" s="296">
        <v>583.06226587554602</v>
      </c>
      <c r="G25" s="296">
        <v>476.64607888993612</v>
      </c>
      <c r="H25" s="296">
        <v>432.72462575749751</v>
      </c>
      <c r="I25" s="296">
        <v>466.91134672051038</v>
      </c>
      <c r="J25" s="296">
        <v>387.13998681793481</v>
      </c>
      <c r="K25" s="296">
        <v>63.402354510864029</v>
      </c>
      <c r="L25" s="296">
        <v>82.282398985621342</v>
      </c>
      <c r="M25" s="296">
        <v>203.00642867061109</v>
      </c>
      <c r="N25" s="296">
        <v>135.8406620412191</v>
      </c>
      <c r="O25" s="296">
        <v>156.03681020305791</v>
      </c>
      <c r="P25" s="296">
        <v>195.71616870609739</v>
      </c>
      <c r="Q25" s="296">
        <v>302.82932697628678</v>
      </c>
      <c r="R25" s="296">
        <v>361.32171415441161</v>
      </c>
      <c r="S25" s="296">
        <v>651.29134807462412</v>
      </c>
      <c r="T25" s="296">
        <v>785.566946749507</v>
      </c>
      <c r="U25" s="296">
        <v>777.28399649575692</v>
      </c>
      <c r="V25" s="296">
        <v>676.26620520286235</v>
      </c>
      <c r="W25" s="296">
        <v>596.34686861052705</v>
      </c>
      <c r="DA25" s="70" t="s">
        <v>1280</v>
      </c>
    </row>
    <row r="26" spans="1:105" ht="12" customHeight="1" x14ac:dyDescent="0.25">
      <c r="A26" s="46" t="s">
        <v>30</v>
      </c>
      <c r="B26" s="231">
        <v>128.17247357636589</v>
      </c>
      <c r="C26" s="231">
        <v>124.50523934166939</v>
      </c>
      <c r="D26" s="231">
        <v>79.387454072555983</v>
      </c>
      <c r="E26" s="231">
        <v>52.805002323009226</v>
      </c>
      <c r="F26" s="231">
        <v>69.328864144231034</v>
      </c>
      <c r="G26" s="231">
        <v>55.430060050165558</v>
      </c>
      <c r="H26" s="231">
        <v>57.226964555458643</v>
      </c>
      <c r="I26" s="231">
        <v>45.367056394593938</v>
      </c>
      <c r="J26" s="231">
        <v>60.600810575731217</v>
      </c>
      <c r="K26" s="231">
        <v>16.280075601756149</v>
      </c>
      <c r="L26" s="231">
        <v>36.326130330392893</v>
      </c>
      <c r="M26" s="231">
        <v>81.698762354555754</v>
      </c>
      <c r="N26" s="231">
        <v>62.23576427968122</v>
      </c>
      <c r="O26" s="231">
        <v>64.786668354023618</v>
      </c>
      <c r="P26" s="231">
        <v>88.208324897062013</v>
      </c>
      <c r="Q26" s="231">
        <v>117.1160738088345</v>
      </c>
      <c r="R26" s="231">
        <v>129.63462629163789</v>
      </c>
      <c r="S26" s="231">
        <v>153.77880528014501</v>
      </c>
      <c r="T26" s="231">
        <v>170.3256868834471</v>
      </c>
      <c r="U26" s="231">
        <v>137.88192882984259</v>
      </c>
      <c r="V26" s="231">
        <v>139.06928977050879</v>
      </c>
      <c r="W26" s="231">
        <v>133.81420904563049</v>
      </c>
      <c r="DA26" s="73" t="s">
        <v>1281</v>
      </c>
    </row>
    <row r="27" spans="1:105" ht="12" customHeight="1" x14ac:dyDescent="0.25">
      <c r="A27" s="46" t="s">
        <v>32</v>
      </c>
      <c r="B27" s="231">
        <v>112.5819613406139</v>
      </c>
      <c r="C27" s="231">
        <v>106.6359713492748</v>
      </c>
      <c r="D27" s="231">
        <v>82.856951014836298</v>
      </c>
      <c r="E27" s="231">
        <v>127.42449974808601</v>
      </c>
      <c r="F27" s="231">
        <v>136.41510795231741</v>
      </c>
      <c r="G27" s="231">
        <v>128.92877820065991</v>
      </c>
      <c r="H27" s="231">
        <v>132.86944966741791</v>
      </c>
      <c r="I27" s="231">
        <v>176.7198738415812</v>
      </c>
      <c r="J27" s="231">
        <v>164.8810317269176</v>
      </c>
      <c r="K27" s="231">
        <v>24.422948441719939</v>
      </c>
      <c r="L27" s="231">
        <v>2.664936525464046</v>
      </c>
      <c r="M27" s="231">
        <v>4.7889331299399238</v>
      </c>
      <c r="N27" s="231">
        <v>0</v>
      </c>
      <c r="O27" s="231">
        <v>12.16456332006252</v>
      </c>
      <c r="P27" s="231">
        <v>14.365741133525439</v>
      </c>
      <c r="Q27" s="231">
        <v>18.806943909218461</v>
      </c>
      <c r="R27" s="231">
        <v>51.034228245543233</v>
      </c>
      <c r="S27" s="231">
        <v>59.605509713878867</v>
      </c>
      <c r="T27" s="231">
        <v>35.452478986729261</v>
      </c>
      <c r="U27" s="231">
        <v>50.85319397738526</v>
      </c>
      <c r="V27" s="231">
        <v>71.108832112009381</v>
      </c>
      <c r="W27" s="231">
        <v>56.87323831582097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0.27391911434222371</v>
      </c>
      <c r="T28" s="231">
        <v>0.2619128178975596</v>
      </c>
      <c r="U28" s="231">
        <v>0.2825934524909226</v>
      </c>
      <c r="V28" s="231">
        <v>0.13339926815945</v>
      </c>
      <c r="W28" s="231">
        <v>0.12793223162546849</v>
      </c>
      <c r="DA28" s="73" t="s">
        <v>1283</v>
      </c>
    </row>
    <row r="29" spans="1:105" ht="12" customHeight="1" x14ac:dyDescent="0.25">
      <c r="A29" s="46" t="s">
        <v>160</v>
      </c>
      <c r="B29" s="231">
        <v>2.7484452715501262</v>
      </c>
      <c r="C29" s="231">
        <v>2.3183728599371078</v>
      </c>
      <c r="D29" s="231">
        <v>1.1764870330093089</v>
      </c>
      <c r="E29" s="231">
        <v>0.80890171722424986</v>
      </c>
      <c r="F29" s="231">
        <v>2.333917874323391</v>
      </c>
      <c r="G29" s="231">
        <v>1.4453459129577491</v>
      </c>
      <c r="H29" s="231">
        <v>0.47089085434202049</v>
      </c>
      <c r="I29" s="231">
        <v>0.87242596198353617</v>
      </c>
      <c r="J29" s="231">
        <v>2.3738000961237198</v>
      </c>
      <c r="K29" s="231">
        <v>0.20097661038888071</v>
      </c>
      <c r="L29" s="231">
        <v>0.30625668949616319</v>
      </c>
      <c r="M29" s="231">
        <v>0.59142124837461529</v>
      </c>
      <c r="N29" s="231">
        <v>0.90809302666904634</v>
      </c>
      <c r="O29" s="231">
        <v>0.49875185278914053</v>
      </c>
      <c r="P29" s="231">
        <v>0.58053686407959093</v>
      </c>
      <c r="Q29" s="231">
        <v>1.511917016811396</v>
      </c>
      <c r="R29" s="231">
        <v>0.80494525526996763</v>
      </c>
      <c r="S29" s="231">
        <v>1.4412502727129499</v>
      </c>
      <c r="T29" s="231">
        <v>1.480289518547129</v>
      </c>
      <c r="U29" s="231">
        <v>1.227117366175277</v>
      </c>
      <c r="V29" s="231">
        <v>1.086404603170068</v>
      </c>
      <c r="W29" s="231">
        <v>0.84146499890410698</v>
      </c>
      <c r="DA29" s="73" t="s">
        <v>1284</v>
      </c>
    </row>
    <row r="30" spans="1:105" ht="12" customHeight="1" x14ac:dyDescent="0.25">
      <c r="A30" s="46" t="s">
        <v>70</v>
      </c>
      <c r="B30" s="231">
        <v>97.439566867136051</v>
      </c>
      <c r="C30" s="231">
        <v>82.736809809320334</v>
      </c>
      <c r="D30" s="231">
        <v>99.996951472431604</v>
      </c>
      <c r="E30" s="231">
        <v>7.9629250971933097</v>
      </c>
      <c r="F30" s="231">
        <v>6.6103657119818289</v>
      </c>
      <c r="G30" s="231">
        <v>6.2331126859110331</v>
      </c>
      <c r="H30" s="231">
        <v>4.6155540989448181</v>
      </c>
      <c r="I30" s="231">
        <v>2.3658889985411791</v>
      </c>
      <c r="J30" s="231">
        <v>1.549199385829316</v>
      </c>
      <c r="K30" s="231">
        <v>0.88635578112990709</v>
      </c>
      <c r="L30" s="231">
        <v>1.360192559459698</v>
      </c>
      <c r="M30" s="231">
        <v>1.310737990710195</v>
      </c>
      <c r="N30" s="231">
        <v>1.001987503580039</v>
      </c>
      <c r="O30" s="231">
        <v>1.6436027247233349</v>
      </c>
      <c r="P30" s="231">
        <v>1.2799289798399349</v>
      </c>
      <c r="Q30" s="231">
        <v>0.81863844955002674</v>
      </c>
      <c r="R30" s="231">
        <v>1.737852664604995</v>
      </c>
      <c r="S30" s="231">
        <v>1.363047581499971</v>
      </c>
      <c r="T30" s="231">
        <v>0.90134615200338808</v>
      </c>
      <c r="U30" s="231">
        <v>0.87207920412674833</v>
      </c>
      <c r="V30" s="231">
        <v>1.066445940188562</v>
      </c>
      <c r="W30" s="231">
        <v>3.5738892884961491</v>
      </c>
      <c r="DA30" s="73" t="s">
        <v>1285</v>
      </c>
    </row>
    <row r="31" spans="1:105" ht="12" customHeight="1" x14ac:dyDescent="0.25">
      <c r="A31" s="46" t="s">
        <v>34</v>
      </c>
      <c r="B31" s="231">
        <v>79.822347617497456</v>
      </c>
      <c r="C31" s="231">
        <v>105.19683862069461</v>
      </c>
      <c r="D31" s="231">
        <v>67.466930343635454</v>
      </c>
      <c r="E31" s="231">
        <v>291.78543358736488</v>
      </c>
      <c r="F31" s="231">
        <v>259.14964217846199</v>
      </c>
      <c r="G31" s="231">
        <v>153.2436256170817</v>
      </c>
      <c r="H31" s="231">
        <v>112.0804910568305</v>
      </c>
      <c r="I31" s="231">
        <v>125.9454757866023</v>
      </c>
      <c r="J31" s="231">
        <v>47.908791978817469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284.25079953275753</v>
      </c>
      <c r="T31" s="231">
        <v>459.25673557687298</v>
      </c>
      <c r="U31" s="231">
        <v>495.05722485382591</v>
      </c>
      <c r="V31" s="231">
        <v>366.58624786837453</v>
      </c>
      <c r="W31" s="231">
        <v>327.96690487300009</v>
      </c>
      <c r="DA31" s="73" t="s">
        <v>1286</v>
      </c>
    </row>
    <row r="32" spans="1:105" ht="12" customHeight="1" x14ac:dyDescent="0.25">
      <c r="A32" s="46" t="s">
        <v>162</v>
      </c>
      <c r="B32" s="231">
        <v>256.41618363633631</v>
      </c>
      <c r="C32" s="231">
        <v>179.86414309097009</v>
      </c>
      <c r="D32" s="231">
        <v>135.80875858395731</v>
      </c>
      <c r="E32" s="231">
        <v>89.562116507654011</v>
      </c>
      <c r="F32" s="231">
        <v>109.22436801423029</v>
      </c>
      <c r="G32" s="231">
        <v>131.3651564231601</v>
      </c>
      <c r="H32" s="231">
        <v>125.46127552450371</v>
      </c>
      <c r="I32" s="231">
        <v>115.6406257372082</v>
      </c>
      <c r="J32" s="231">
        <v>109.82635305451539</v>
      </c>
      <c r="K32" s="231">
        <v>21.611998075869149</v>
      </c>
      <c r="L32" s="231">
        <v>41.624882880808549</v>
      </c>
      <c r="M32" s="231">
        <v>114.6165739470306</v>
      </c>
      <c r="N32" s="231">
        <v>71.694817231288837</v>
      </c>
      <c r="O32" s="231">
        <v>76.94322395145926</v>
      </c>
      <c r="P32" s="231">
        <v>91.281636831590404</v>
      </c>
      <c r="Q32" s="231">
        <v>164.57575379187239</v>
      </c>
      <c r="R32" s="231">
        <v>178.11006169735549</v>
      </c>
      <c r="S32" s="231">
        <v>150.57801657928749</v>
      </c>
      <c r="T32" s="231">
        <v>117.8884968140096</v>
      </c>
      <c r="U32" s="231">
        <v>91.109858811910186</v>
      </c>
      <c r="V32" s="231">
        <v>97.21558564045165</v>
      </c>
      <c r="W32" s="231">
        <v>73.149229857049747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491.48744327575457</v>
      </c>
      <c r="C36" s="263">
        <v>462.75556755812988</v>
      </c>
      <c r="D36" s="263">
        <v>385.55980493231471</v>
      </c>
      <c r="E36" s="263">
        <v>340.65108268417009</v>
      </c>
      <c r="F36" s="263">
        <v>376.77711652537153</v>
      </c>
      <c r="G36" s="263">
        <v>346.78101419921347</v>
      </c>
      <c r="H36" s="263">
        <v>330.60790489532991</v>
      </c>
      <c r="I36" s="263">
        <v>319.35712607241851</v>
      </c>
      <c r="J36" s="263">
        <v>330.58832583060502</v>
      </c>
      <c r="K36" s="263">
        <v>97.760271959449469</v>
      </c>
      <c r="L36" s="263">
        <v>156.43208519182991</v>
      </c>
      <c r="M36" s="263">
        <v>346.40521313766641</v>
      </c>
      <c r="N36" s="263">
        <v>250.30052658138621</v>
      </c>
      <c r="O36" s="263">
        <v>252.3821136254094</v>
      </c>
      <c r="P36" s="263">
        <v>321.24028758357571</v>
      </c>
      <c r="Q36" s="263">
        <v>382.99051504645752</v>
      </c>
      <c r="R36" s="263">
        <v>387.10497540975319</v>
      </c>
      <c r="S36" s="263">
        <v>400.33632527768418</v>
      </c>
      <c r="T36" s="263">
        <v>346.14246648112919</v>
      </c>
      <c r="U36" s="263">
        <v>331.55221645587261</v>
      </c>
      <c r="V36" s="263">
        <v>309.61711539153009</v>
      </c>
      <c r="W36" s="263">
        <v>274.45214994645568</v>
      </c>
      <c r="DA36" s="70" t="s">
        <v>1291</v>
      </c>
    </row>
    <row r="37" spans="1:105" ht="12" customHeight="1" x14ac:dyDescent="0.25">
      <c r="A37" s="60" t="s">
        <v>1014</v>
      </c>
      <c r="B37" s="264">
        <v>491.48744327575457</v>
      </c>
      <c r="C37" s="264">
        <v>462.75556755812988</v>
      </c>
      <c r="D37" s="264">
        <v>385.55980493231471</v>
      </c>
      <c r="E37" s="264">
        <v>340.65108268417009</v>
      </c>
      <c r="F37" s="264">
        <v>376.77711652537153</v>
      </c>
      <c r="G37" s="264">
        <v>346.78101419921347</v>
      </c>
      <c r="H37" s="264">
        <v>330.60790489532991</v>
      </c>
      <c r="I37" s="264">
        <v>319.35712607241851</v>
      </c>
      <c r="J37" s="264">
        <v>330.58832583060502</v>
      </c>
      <c r="K37" s="264">
        <v>97.760271959449469</v>
      </c>
      <c r="L37" s="264">
        <v>156.43208519182991</v>
      </c>
      <c r="M37" s="264">
        <v>346.40521313766641</v>
      </c>
      <c r="N37" s="264">
        <v>250.30052658138621</v>
      </c>
      <c r="O37" s="264">
        <v>252.3821136254094</v>
      </c>
      <c r="P37" s="264">
        <v>321.24028758357571</v>
      </c>
      <c r="Q37" s="264">
        <v>382.99051504645752</v>
      </c>
      <c r="R37" s="264">
        <v>387.10497540975319</v>
      </c>
      <c r="S37" s="264">
        <v>400.33632527768418</v>
      </c>
      <c r="T37" s="264">
        <v>346.14246648112919</v>
      </c>
      <c r="U37" s="264">
        <v>331.55221645587261</v>
      </c>
      <c r="V37" s="264">
        <v>309.61711539153009</v>
      </c>
      <c r="W37" s="264">
        <v>274.45214994645568</v>
      </c>
      <c r="DA37" s="72" t="s">
        <v>1292</v>
      </c>
    </row>
    <row r="38" spans="1:105" ht="12" customHeight="1" x14ac:dyDescent="0.25">
      <c r="A38" s="59" t="s">
        <v>30</v>
      </c>
      <c r="B38" s="232">
        <v>129.9467679017273</v>
      </c>
      <c r="C38" s="232">
        <v>147.95032943142499</v>
      </c>
      <c r="D38" s="232">
        <v>96.749518147108205</v>
      </c>
      <c r="E38" s="232">
        <v>119.0168499303586</v>
      </c>
      <c r="F38" s="232">
        <v>139.31666998618189</v>
      </c>
      <c r="G38" s="232">
        <v>98.841616656773255</v>
      </c>
      <c r="H38" s="232">
        <v>100.75738831275039</v>
      </c>
      <c r="I38" s="232">
        <v>88.210933630234038</v>
      </c>
      <c r="J38" s="232">
        <v>114.90623326412479</v>
      </c>
      <c r="K38" s="232">
        <v>40.830396838907681</v>
      </c>
      <c r="L38" s="232">
        <v>71.37344169160437</v>
      </c>
      <c r="M38" s="232">
        <v>142.7768881314845</v>
      </c>
      <c r="N38" s="232">
        <v>114.6758587400906</v>
      </c>
      <c r="O38" s="232">
        <v>113.6494122263512</v>
      </c>
      <c r="P38" s="232">
        <v>156.25034931808091</v>
      </c>
      <c r="Q38" s="232">
        <v>157.92538934395409</v>
      </c>
      <c r="R38" s="232">
        <v>161.72811054847239</v>
      </c>
      <c r="S38" s="232">
        <v>200.24796798093959</v>
      </c>
      <c r="T38" s="232">
        <v>202.7003130356731</v>
      </c>
      <c r="U38" s="232">
        <v>197.58115673443339</v>
      </c>
      <c r="V38" s="232">
        <v>180.4838380928957</v>
      </c>
      <c r="W38" s="232">
        <v>173.6379649050572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0.3566924969812536</v>
      </c>
      <c r="T39" s="297">
        <v>0.31169585250062531</v>
      </c>
      <c r="U39" s="297">
        <v>0.404948942204302</v>
      </c>
      <c r="V39" s="297">
        <v>0.1731252957136093</v>
      </c>
      <c r="W39" s="297">
        <v>0.16600548255405259</v>
      </c>
      <c r="DA39" s="122" t="s">
        <v>1294</v>
      </c>
    </row>
    <row r="40" spans="1:105" ht="12" customHeight="1" x14ac:dyDescent="0.25">
      <c r="A40" s="59" t="s">
        <v>160</v>
      </c>
      <c r="B40" s="297">
        <v>2.7864920589203681</v>
      </c>
      <c r="C40" s="297">
        <v>2.754936500553943</v>
      </c>
      <c r="D40" s="297">
        <v>1.4337851601330089</v>
      </c>
      <c r="E40" s="297">
        <v>1.8231782984949889</v>
      </c>
      <c r="F40" s="297">
        <v>4.6900186565225841</v>
      </c>
      <c r="G40" s="297">
        <v>2.577307809800522</v>
      </c>
      <c r="H40" s="297">
        <v>0.8290800155559902</v>
      </c>
      <c r="I40" s="297">
        <v>1.696330217249741</v>
      </c>
      <c r="J40" s="297">
        <v>4.5010029564988656</v>
      </c>
      <c r="K40" s="297">
        <v>0.50404893430785724</v>
      </c>
      <c r="L40" s="297">
        <v>0.60173197011655855</v>
      </c>
      <c r="M40" s="297">
        <v>1.0335687222691039</v>
      </c>
      <c r="N40" s="297">
        <v>1.6732557052112791</v>
      </c>
      <c r="O40" s="297">
        <v>0.87491541634073144</v>
      </c>
      <c r="P40" s="297">
        <v>1.028350645024896</v>
      </c>
      <c r="Q40" s="297">
        <v>2.0387473364708879</v>
      </c>
      <c r="R40" s="297">
        <v>1.004224557541437</v>
      </c>
      <c r="S40" s="297">
        <v>1.8767699354730669</v>
      </c>
      <c r="T40" s="297">
        <v>1.7616552986412151</v>
      </c>
      <c r="U40" s="297">
        <v>1.7584267257896551</v>
      </c>
      <c r="V40" s="297">
        <v>1.409933658433796</v>
      </c>
      <c r="W40" s="297">
        <v>1.0918890526694509</v>
      </c>
      <c r="DA40" s="122" t="s">
        <v>1295</v>
      </c>
    </row>
    <row r="41" spans="1:105" ht="12" customHeight="1" x14ac:dyDescent="0.25">
      <c r="A41" s="59" t="s">
        <v>70</v>
      </c>
      <c r="B41" s="297">
        <v>98.788424899863642</v>
      </c>
      <c r="C41" s="297">
        <v>98.316651830227741</v>
      </c>
      <c r="D41" s="297">
        <v>121.8663198632795</v>
      </c>
      <c r="E41" s="297">
        <v>17.947584880351052</v>
      </c>
      <c r="F41" s="297">
        <v>13.283560170093709</v>
      </c>
      <c r="G41" s="297">
        <v>11.11474413200547</v>
      </c>
      <c r="H41" s="297">
        <v>8.1264344568758133</v>
      </c>
      <c r="I41" s="297">
        <v>4.6001943703732504</v>
      </c>
      <c r="J41" s="297">
        <v>2.9374634482534598</v>
      </c>
      <c r="K41" s="297">
        <v>2.2229785149210368</v>
      </c>
      <c r="L41" s="297">
        <v>2.6725011293241381</v>
      </c>
      <c r="M41" s="297">
        <v>2.290647814922262</v>
      </c>
      <c r="N41" s="297">
        <v>1.846266029666072</v>
      </c>
      <c r="O41" s="297">
        <v>2.8832241006391448</v>
      </c>
      <c r="P41" s="297">
        <v>2.2672389531907529</v>
      </c>
      <c r="Q41" s="297">
        <v>1.103894552409139</v>
      </c>
      <c r="R41" s="297">
        <v>2.16809070152211</v>
      </c>
      <c r="S41" s="297">
        <v>1.774935810949134</v>
      </c>
      <c r="T41" s="297">
        <v>1.072669369533257</v>
      </c>
      <c r="U41" s="297">
        <v>1.249666431110396</v>
      </c>
      <c r="V41" s="297">
        <v>1.384031346686543</v>
      </c>
      <c r="W41" s="297">
        <v>4.6374960273377486</v>
      </c>
      <c r="DA41" s="122" t="s">
        <v>1296</v>
      </c>
    </row>
    <row r="42" spans="1:105" ht="12" customHeight="1" x14ac:dyDescent="0.25">
      <c r="A42" s="59" t="s">
        <v>162</v>
      </c>
      <c r="B42" s="297">
        <v>259.96575841524322</v>
      </c>
      <c r="C42" s="297">
        <v>213.73364979592321</v>
      </c>
      <c r="D42" s="297">
        <v>165.510181761794</v>
      </c>
      <c r="E42" s="297">
        <v>201.86346957496539</v>
      </c>
      <c r="F42" s="297">
        <v>219.48686771257329</v>
      </c>
      <c r="G42" s="297">
        <v>234.2473456006343</v>
      </c>
      <c r="H42" s="297">
        <v>220.89500211014769</v>
      </c>
      <c r="I42" s="297">
        <v>224.8496678545614</v>
      </c>
      <c r="J42" s="297">
        <v>208.24362616172789</v>
      </c>
      <c r="K42" s="297">
        <v>54.202847671312888</v>
      </c>
      <c r="L42" s="297">
        <v>81.784410400784836</v>
      </c>
      <c r="M42" s="297">
        <v>200.30410846899051</v>
      </c>
      <c r="N42" s="297">
        <v>132.1051461064182</v>
      </c>
      <c r="O42" s="297">
        <v>134.97456188207829</v>
      </c>
      <c r="P42" s="297">
        <v>161.6943486672792</v>
      </c>
      <c r="Q42" s="297">
        <v>221.92248381362339</v>
      </c>
      <c r="R42" s="297">
        <v>222.2045496022173</v>
      </c>
      <c r="S42" s="297">
        <v>196.0799590533411</v>
      </c>
      <c r="T42" s="297">
        <v>140.29613292478089</v>
      </c>
      <c r="U42" s="297">
        <v>130.55801762233489</v>
      </c>
      <c r="V42" s="297">
        <v>126.16618699780049</v>
      </c>
      <c r="W42" s="297">
        <v>94.91879447883727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60.473060459446344</v>
      </c>
      <c r="C44" s="263">
        <f t="shared" si="1"/>
        <v>53.307792204087768</v>
      </c>
      <c r="D44" s="263">
        <f t="shared" si="1"/>
        <v>42.75422344735513</v>
      </c>
      <c r="E44" s="263">
        <f t="shared" si="1"/>
        <v>43.27581973493507</v>
      </c>
      <c r="F44" s="263">
        <f t="shared" si="1"/>
        <v>46.562696125436318</v>
      </c>
      <c r="G44" s="263">
        <f t="shared" si="1"/>
        <v>43.485265177969389</v>
      </c>
      <c r="H44" s="263">
        <f t="shared" si="1"/>
        <v>40.29610663129327</v>
      </c>
      <c r="I44" s="263">
        <f t="shared" si="1"/>
        <v>40.71660055801172</v>
      </c>
      <c r="J44" s="263">
        <f t="shared" si="1"/>
        <v>38.047898240089395</v>
      </c>
      <c r="K44" s="263">
        <f t="shared" si="1"/>
        <v>8.8831256873806268</v>
      </c>
      <c r="L44" s="263">
        <f t="shared" si="1"/>
        <v>14.730263349934235</v>
      </c>
      <c r="M44" s="263">
        <f t="shared" si="1"/>
        <v>35.324061968561743</v>
      </c>
      <c r="N44" s="263">
        <f t="shared" si="1"/>
        <v>23.662427426490012</v>
      </c>
      <c r="O44" s="263">
        <f t="shared" si="1"/>
        <v>24.070904319330964</v>
      </c>
      <c r="P44" s="263">
        <f t="shared" si="1"/>
        <v>30.04017245015023</v>
      </c>
      <c r="Q44" s="263">
        <f t="shared" si="1"/>
        <v>40.051741575903968</v>
      </c>
      <c r="R44" s="263">
        <f t="shared" si="1"/>
        <v>41.211324755093599</v>
      </c>
      <c r="S44" s="263">
        <f t="shared" si="1"/>
        <v>47.493673486846276</v>
      </c>
      <c r="T44" s="263">
        <f t="shared" si="1"/>
        <v>44.842095321952513</v>
      </c>
      <c r="U44" s="263">
        <f t="shared" si="1"/>
        <v>42.356215923212247</v>
      </c>
      <c r="V44" s="263">
        <f t="shared" si="1"/>
        <v>38.955581644589373</v>
      </c>
      <c r="W44" s="263">
        <f t="shared" si="1"/>
        <v>33.723163908890903</v>
      </c>
      <c r="DA44" s="70"/>
    </row>
    <row r="45" spans="1:105" ht="12" customHeight="1" x14ac:dyDescent="0.25">
      <c r="A45" s="60" t="s">
        <v>1024</v>
      </c>
      <c r="B45" s="264">
        <v>43.560009777861723</v>
      </c>
      <c r="C45" s="264">
        <v>38.290984610565388</v>
      </c>
      <c r="D45" s="264">
        <v>31.098238384115209</v>
      </c>
      <c r="E45" s="264">
        <v>29.030972632962971</v>
      </c>
      <c r="F45" s="264">
        <v>32.00032362954849</v>
      </c>
      <c r="G45" s="264">
        <v>31.580708571006319</v>
      </c>
      <c r="H45" s="264">
        <v>29.488517875807961</v>
      </c>
      <c r="I45" s="264">
        <v>29.055175438533961</v>
      </c>
      <c r="J45" s="264">
        <v>28.378816520952341</v>
      </c>
      <c r="K45" s="264">
        <v>7.2996092131716601</v>
      </c>
      <c r="L45" s="264">
        <v>12.67520505854475</v>
      </c>
      <c r="M45" s="264">
        <v>30.253839787535998</v>
      </c>
      <c r="N45" s="264">
        <v>20.269715470140429</v>
      </c>
      <c r="O45" s="264">
        <v>20.173779970467521</v>
      </c>
      <c r="P45" s="264">
        <v>25.152029418142451</v>
      </c>
      <c r="Q45" s="264">
        <v>32.488375328071712</v>
      </c>
      <c r="R45" s="264">
        <v>32.18707177163548</v>
      </c>
      <c r="S45" s="264">
        <v>31.227233744309341</v>
      </c>
      <c r="T45" s="264">
        <v>25.222032133940608</v>
      </c>
      <c r="U45" s="264">
        <v>22.94302499228063</v>
      </c>
      <c r="V45" s="264">
        <v>22.065378036992751</v>
      </c>
      <c r="W45" s="264">
        <v>18.828999519051251</v>
      </c>
      <c r="DA45" s="72" t="s">
        <v>1299</v>
      </c>
    </row>
    <row r="46" spans="1:105" ht="12" customHeight="1" x14ac:dyDescent="0.25">
      <c r="A46" s="60" t="s">
        <v>1026</v>
      </c>
      <c r="B46" s="264">
        <v>16.913050681584622</v>
      </c>
      <c r="C46" s="264">
        <v>15.01680759352238</v>
      </c>
      <c r="D46" s="264">
        <v>11.655985063239919</v>
      </c>
      <c r="E46" s="264">
        <v>14.2448471019721</v>
      </c>
      <c r="F46" s="264">
        <v>14.56237249588783</v>
      </c>
      <c r="G46" s="264">
        <v>11.904556606963069</v>
      </c>
      <c r="H46" s="264">
        <v>10.807588755485311</v>
      </c>
      <c r="I46" s="264">
        <v>11.661425119477761</v>
      </c>
      <c r="J46" s="264">
        <v>9.6690817191370559</v>
      </c>
      <c r="K46" s="264">
        <v>1.5835164742089669</v>
      </c>
      <c r="L46" s="264">
        <v>2.0550582913894861</v>
      </c>
      <c r="M46" s="264">
        <v>5.0702221810257431</v>
      </c>
      <c r="N46" s="264">
        <v>3.3927119563495838</v>
      </c>
      <c r="O46" s="264">
        <v>3.8971243488634419</v>
      </c>
      <c r="P46" s="264">
        <v>4.888143032007779</v>
      </c>
      <c r="Q46" s="264">
        <v>7.563366247832259</v>
      </c>
      <c r="R46" s="264">
        <v>9.0242529834581227</v>
      </c>
      <c r="S46" s="264">
        <v>16.266439742536939</v>
      </c>
      <c r="T46" s="264">
        <v>19.620063188011901</v>
      </c>
      <c r="U46" s="264">
        <v>19.41319093093162</v>
      </c>
      <c r="V46" s="264">
        <v>16.890203607596622</v>
      </c>
      <c r="W46" s="264">
        <v>14.89416438983965</v>
      </c>
      <c r="DA46" s="72" t="s">
        <v>1300</v>
      </c>
    </row>
    <row r="47" spans="1:105" ht="12" customHeight="1" x14ac:dyDescent="0.25">
      <c r="A47" s="64" t="s">
        <v>30</v>
      </c>
      <c r="B47" s="231">
        <v>3.201193788686683</v>
      </c>
      <c r="C47" s="231">
        <v>3.109602145596678</v>
      </c>
      <c r="D47" s="231">
        <v>1.982755093864212</v>
      </c>
      <c r="E47" s="231">
        <v>1.318840471213101</v>
      </c>
      <c r="F47" s="231">
        <v>1.7315350408914829</v>
      </c>
      <c r="G47" s="231">
        <v>1.384403054634026</v>
      </c>
      <c r="H47" s="231">
        <v>1.429281953985063</v>
      </c>
      <c r="I47" s="231">
        <v>1.133072765852837</v>
      </c>
      <c r="J47" s="231">
        <v>1.5135460289671769</v>
      </c>
      <c r="K47" s="231">
        <v>0.40660584477712042</v>
      </c>
      <c r="L47" s="231">
        <v>0.90726955278265919</v>
      </c>
      <c r="M47" s="231">
        <v>2.040481573736423</v>
      </c>
      <c r="N47" s="231">
        <v>1.5543800980604661</v>
      </c>
      <c r="O47" s="231">
        <v>1.6180906440963521</v>
      </c>
      <c r="P47" s="231">
        <v>2.2030622792240422</v>
      </c>
      <c r="Q47" s="231">
        <v>2.9250527634456378</v>
      </c>
      <c r="R47" s="231">
        <v>3.237712036791268</v>
      </c>
      <c r="S47" s="231">
        <v>3.8407291562580199</v>
      </c>
      <c r="T47" s="231">
        <v>4.2539986604863573</v>
      </c>
      <c r="U47" s="231">
        <v>3.4436939681846019</v>
      </c>
      <c r="V47" s="231">
        <v>3.473349106781308</v>
      </c>
      <c r="W47" s="231">
        <v>3.3420999289654132</v>
      </c>
      <c r="DA47" s="73" t="s">
        <v>1301</v>
      </c>
    </row>
    <row r="48" spans="1:105" ht="12" customHeight="1" x14ac:dyDescent="0.25">
      <c r="A48" s="64" t="s">
        <v>32</v>
      </c>
      <c r="B48" s="231">
        <v>2.8118102530572711</v>
      </c>
      <c r="C48" s="231">
        <v>2.6633051513239612</v>
      </c>
      <c r="D48" s="231">
        <v>2.069408114997318</v>
      </c>
      <c r="E48" s="231">
        <v>3.1825126389329239</v>
      </c>
      <c r="F48" s="231">
        <v>3.4070591295860311</v>
      </c>
      <c r="G48" s="231">
        <v>3.2200830056775889</v>
      </c>
      <c r="H48" s="231">
        <v>3.3185039276638082</v>
      </c>
      <c r="I48" s="231">
        <v>4.4136977831055741</v>
      </c>
      <c r="J48" s="231">
        <v>4.1180147336548414</v>
      </c>
      <c r="K48" s="231">
        <v>0.60997957417485049</v>
      </c>
      <c r="L48" s="231">
        <v>6.6558583247415995E-2</v>
      </c>
      <c r="M48" s="231">
        <v>0.119606827911187</v>
      </c>
      <c r="N48" s="231">
        <v>0</v>
      </c>
      <c r="O48" s="231">
        <v>0.30381815576859128</v>
      </c>
      <c r="P48" s="231">
        <v>0.3587940530703953</v>
      </c>
      <c r="Q48" s="231">
        <v>0.4697160813589098</v>
      </c>
      <c r="R48" s="231">
        <v>1.2746141968830329</v>
      </c>
      <c r="S48" s="231">
        <v>1.488687720096842</v>
      </c>
      <c r="T48" s="231">
        <v>0.88544952250020159</v>
      </c>
      <c r="U48" s="231">
        <v>1.2700927441982539</v>
      </c>
      <c r="V48" s="231">
        <v>1.775990938819664</v>
      </c>
      <c r="W48" s="231">
        <v>1.4204474030894769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6.8413142304883474E-3</v>
      </c>
      <c r="T49" s="231">
        <v>6.5414488964477286E-3</v>
      </c>
      <c r="U49" s="231">
        <v>7.0579616636522154E-3</v>
      </c>
      <c r="V49" s="231">
        <v>3.331736501074465E-3</v>
      </c>
      <c r="W49" s="231">
        <v>3.195193584278235E-3</v>
      </c>
      <c r="DA49" s="73" t="s">
        <v>1303</v>
      </c>
    </row>
    <row r="50" spans="1:105" ht="12" customHeight="1" x14ac:dyDescent="0.25">
      <c r="A50" s="64" t="s">
        <v>160</v>
      </c>
      <c r="B50" s="231">
        <v>6.8644270382980987E-2</v>
      </c>
      <c r="C50" s="231">
        <v>5.7902922460715739E-2</v>
      </c>
      <c r="D50" s="231">
        <v>2.9383555434747261E-2</v>
      </c>
      <c r="E50" s="231">
        <v>2.0202864785108889E-2</v>
      </c>
      <c r="F50" s="231">
        <v>5.8291169656934233E-2</v>
      </c>
      <c r="G50" s="231">
        <v>3.609848690567196E-2</v>
      </c>
      <c r="H50" s="231">
        <v>1.1760816000565961E-2</v>
      </c>
      <c r="I50" s="231">
        <v>2.1789425550305309E-2</v>
      </c>
      <c r="J50" s="231">
        <v>5.928725498745703E-2</v>
      </c>
      <c r="K50" s="231">
        <v>5.0195261033553163E-3</v>
      </c>
      <c r="L50" s="231">
        <v>7.6489669334090177E-3</v>
      </c>
      <c r="M50" s="231">
        <v>1.4771143709465291E-2</v>
      </c>
      <c r="N50" s="231">
        <v>2.2680234495050501E-2</v>
      </c>
      <c r="O50" s="231">
        <v>1.2456663187461289E-2</v>
      </c>
      <c r="P50" s="231">
        <v>1.4499298886417921E-2</v>
      </c>
      <c r="Q50" s="231">
        <v>3.7761145027310997E-2</v>
      </c>
      <c r="R50" s="231">
        <v>2.0104049485069601E-2</v>
      </c>
      <c r="S50" s="231">
        <v>3.599619553415892E-2</v>
      </c>
      <c r="T50" s="231">
        <v>3.6971226972597443E-2</v>
      </c>
      <c r="U50" s="231">
        <v>3.064808208019322E-2</v>
      </c>
      <c r="V50" s="231">
        <v>2.713368612330443E-2</v>
      </c>
      <c r="W50" s="231">
        <v>2.1016154660416661E-2</v>
      </c>
      <c r="DA50" s="73" t="s">
        <v>1304</v>
      </c>
    </row>
    <row r="51" spans="1:105" ht="12" customHeight="1" x14ac:dyDescent="0.25">
      <c r="A51" s="64" t="s">
        <v>70</v>
      </c>
      <c r="B51" s="231">
        <v>2.433618760127549</v>
      </c>
      <c r="C51" s="231">
        <v>2.0664075075335471</v>
      </c>
      <c r="D51" s="231">
        <v>2.4974911617854421</v>
      </c>
      <c r="E51" s="231">
        <v>0.1988794134157435</v>
      </c>
      <c r="F51" s="231">
        <v>0.1650983324866222</v>
      </c>
      <c r="G51" s="231">
        <v>0.15567618426614999</v>
      </c>
      <c r="H51" s="231">
        <v>0.11527656992658659</v>
      </c>
      <c r="I51" s="231">
        <v>5.9089670001100048E-2</v>
      </c>
      <c r="J51" s="231">
        <v>3.8692297284871058E-2</v>
      </c>
      <c r="K51" s="231">
        <v>2.2137332158367481E-2</v>
      </c>
      <c r="L51" s="231">
        <v>3.3971724593158822E-2</v>
      </c>
      <c r="M51" s="231">
        <v>3.2736563455313061E-2</v>
      </c>
      <c r="N51" s="231">
        <v>2.502531224764901E-2</v>
      </c>
      <c r="O51" s="231">
        <v>4.105008420796389E-2</v>
      </c>
      <c r="P51" s="231">
        <v>3.1967087674113499E-2</v>
      </c>
      <c r="Q51" s="231">
        <v>2.0446046227845179E-2</v>
      </c>
      <c r="R51" s="231">
        <v>4.3404039887484272E-2</v>
      </c>
      <c r="S51" s="231">
        <v>3.4043030690067679E-2</v>
      </c>
      <c r="T51" s="231">
        <v>2.251172675957417E-2</v>
      </c>
      <c r="U51" s="231">
        <v>2.1780765039461188E-2</v>
      </c>
      <c r="V51" s="231">
        <v>2.6635205082998849E-2</v>
      </c>
      <c r="W51" s="231">
        <v>8.9260290236743353E-2</v>
      </c>
      <c r="DA51" s="73" t="s">
        <v>1305</v>
      </c>
    </row>
    <row r="52" spans="1:105" ht="12" customHeight="1" x14ac:dyDescent="0.25">
      <c r="A52" s="64" t="s">
        <v>34</v>
      </c>
      <c r="B52" s="231">
        <v>1.993616852836017</v>
      </c>
      <c r="C52" s="231">
        <v>2.6273618428796421</v>
      </c>
      <c r="D52" s="231">
        <v>1.6850319911250209</v>
      </c>
      <c r="E52" s="231">
        <v>7.2875375778138833</v>
      </c>
      <c r="F52" s="231">
        <v>6.472436723223538</v>
      </c>
      <c r="G52" s="231">
        <v>3.827362683992749</v>
      </c>
      <c r="H52" s="231">
        <v>2.7992856952262</v>
      </c>
      <c r="I52" s="231">
        <v>3.145573020099715</v>
      </c>
      <c r="J52" s="231">
        <v>1.1965543226775359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7.0993550214300756</v>
      </c>
      <c r="T52" s="231">
        <v>11.47024605454987</v>
      </c>
      <c r="U52" s="231">
        <v>12.364387368262159</v>
      </c>
      <c r="V52" s="231">
        <v>9.1557382560383491</v>
      </c>
      <c r="W52" s="231">
        <v>8.1911941735970029</v>
      </c>
      <c r="DA52" s="73" t="s">
        <v>1306</v>
      </c>
    </row>
    <row r="53" spans="1:105" ht="12" customHeight="1" x14ac:dyDescent="0.25">
      <c r="A53" s="64" t="s">
        <v>162</v>
      </c>
      <c r="B53" s="231">
        <v>6.4041667564941207</v>
      </c>
      <c r="C53" s="231">
        <v>4.4922280237278338</v>
      </c>
      <c r="D53" s="231">
        <v>3.391915146033182</v>
      </c>
      <c r="E53" s="231">
        <v>2.2368741358113389</v>
      </c>
      <c r="F53" s="231">
        <v>2.7279521000432259</v>
      </c>
      <c r="G53" s="231">
        <v>3.2809331914868869</v>
      </c>
      <c r="H53" s="231">
        <v>3.1334797926830888</v>
      </c>
      <c r="I53" s="231">
        <v>2.888202454868221</v>
      </c>
      <c r="J53" s="231">
        <v>2.7429870815651731</v>
      </c>
      <c r="K53" s="231">
        <v>0.53977419699527363</v>
      </c>
      <c r="L53" s="231">
        <v>1.039609463832843</v>
      </c>
      <c r="M53" s="231">
        <v>2.862626072213355</v>
      </c>
      <c r="N53" s="231">
        <v>1.790626311546418</v>
      </c>
      <c r="O53" s="231">
        <v>1.9217088016030739</v>
      </c>
      <c r="P53" s="231">
        <v>2.2798203131528112</v>
      </c>
      <c r="Q53" s="231">
        <v>4.1103902117725548</v>
      </c>
      <c r="R53" s="231">
        <v>4.448418660411269</v>
      </c>
      <c r="S53" s="231">
        <v>3.7607873042972821</v>
      </c>
      <c r="T53" s="231">
        <v>2.9443445478468502</v>
      </c>
      <c r="U53" s="231">
        <v>2.2755300415032931</v>
      </c>
      <c r="V53" s="231">
        <v>2.42802467824992</v>
      </c>
      <c r="W53" s="231">
        <v>1.8269512457063211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1971.0952828765489</v>
      </c>
      <c r="C59" s="281">
        <v>1996.1803320352219</v>
      </c>
      <c r="D59" s="281">
        <v>1555.6866897264531</v>
      </c>
      <c r="E59" s="281">
        <v>1601.5921441994681</v>
      </c>
      <c r="F59" s="281">
        <v>1795.7960184554379</v>
      </c>
      <c r="G59" s="281">
        <v>1896.3876303497821</v>
      </c>
      <c r="H59" s="281">
        <v>1673.333770618741</v>
      </c>
      <c r="I59" s="281">
        <v>1785.618247840142</v>
      </c>
      <c r="J59" s="281">
        <v>1746.3028401056561</v>
      </c>
      <c r="K59" s="281">
        <v>1044.258062394239</v>
      </c>
      <c r="L59" s="281">
        <v>1245.0231802622379</v>
      </c>
      <c r="M59" s="281">
        <v>1601.0859891819539</v>
      </c>
      <c r="N59" s="281">
        <v>1319.509077958922</v>
      </c>
      <c r="O59" s="281">
        <v>1349.9630095716691</v>
      </c>
      <c r="P59" s="281">
        <v>1479.882644125089</v>
      </c>
      <c r="Q59" s="281">
        <v>1664.693985031337</v>
      </c>
      <c r="R59" s="281">
        <v>1724.023119437958</v>
      </c>
      <c r="S59" s="281">
        <v>1652.7133406842049</v>
      </c>
      <c r="T59" s="281">
        <v>1339.857286234716</v>
      </c>
      <c r="U59" s="281">
        <v>1120.280825168709</v>
      </c>
      <c r="V59" s="281">
        <v>1044.279621855359</v>
      </c>
      <c r="W59" s="281">
        <v>1175.2588592073789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1358.3464276023822</v>
      </c>
      <c r="C61" s="225">
        <f t="shared" si="2"/>
        <v>1410.4897437153988</v>
      </c>
      <c r="D61" s="225">
        <f t="shared" si="2"/>
        <v>1051.9536895883541</v>
      </c>
      <c r="E61" s="225">
        <f t="shared" si="2"/>
        <v>1134.3012030812645</v>
      </c>
      <c r="F61" s="225">
        <f t="shared" si="2"/>
        <v>1065.8812365004153</v>
      </c>
      <c r="G61" s="225">
        <f t="shared" si="2"/>
        <v>1023.4720318544224</v>
      </c>
      <c r="H61" s="225">
        <f t="shared" si="2"/>
        <v>954.77001622247099</v>
      </c>
      <c r="I61" s="225">
        <f t="shared" si="2"/>
        <v>1024.014311692715</v>
      </c>
      <c r="J61" s="225">
        <f t="shared" si="2"/>
        <v>815.2246236523672</v>
      </c>
      <c r="K61" s="225">
        <f t="shared" si="2"/>
        <v>512.35396567303349</v>
      </c>
      <c r="L61" s="225">
        <f t="shared" si="2"/>
        <v>510.69996789415819</v>
      </c>
      <c r="M61" s="225">
        <f t="shared" si="2"/>
        <v>403.09170975217722</v>
      </c>
      <c r="N61" s="225">
        <f t="shared" si="2"/>
        <v>456.68001469125829</v>
      </c>
      <c r="O61" s="225">
        <f t="shared" si="2"/>
        <v>425.7653071986</v>
      </c>
      <c r="P61" s="225">
        <f t="shared" si="2"/>
        <v>366.21044081345764</v>
      </c>
      <c r="Q61" s="225">
        <f t="shared" si="2"/>
        <v>391.75502599126048</v>
      </c>
      <c r="R61" s="225">
        <f t="shared" si="2"/>
        <v>393.33193617483153</v>
      </c>
      <c r="S61" s="225">
        <f t="shared" si="2"/>
        <v>686.03467960083503</v>
      </c>
      <c r="T61" s="225">
        <f t="shared" si="2"/>
        <v>993.16254103533959</v>
      </c>
      <c r="U61" s="225">
        <f t="shared" si="2"/>
        <v>788.69125867971513</v>
      </c>
      <c r="V61" s="225">
        <f t="shared" si="2"/>
        <v>725.57726124669773</v>
      </c>
      <c r="W61" s="225">
        <f t="shared" si="2"/>
        <v>1238.9679097477074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54.862251427617032</v>
      </c>
      <c r="C66" s="262">
        <v>55.295522012579987</v>
      </c>
      <c r="D66" s="262">
        <v>41.785969491505782</v>
      </c>
      <c r="E66" s="262">
        <v>39.444229622248727</v>
      </c>
      <c r="F66" s="262">
        <v>38.89490755501604</v>
      </c>
      <c r="G66" s="262">
        <v>42.446603871994569</v>
      </c>
      <c r="H66" s="262">
        <v>39.807931454073938</v>
      </c>
      <c r="I66" s="262">
        <v>40.937596851420899</v>
      </c>
      <c r="J66" s="262">
        <v>35.045731870434757</v>
      </c>
      <c r="K66" s="262">
        <v>25.1846391802985</v>
      </c>
      <c r="L66" s="262">
        <v>29.031794206842211</v>
      </c>
      <c r="M66" s="262">
        <v>23.579858760768818</v>
      </c>
      <c r="N66" s="262">
        <v>25.731730289924531</v>
      </c>
      <c r="O66" s="262">
        <v>22.609916216313088</v>
      </c>
      <c r="P66" s="262">
        <v>19.192880645087119</v>
      </c>
      <c r="Q66" s="262">
        <v>19.93632184388532</v>
      </c>
      <c r="R66" s="262">
        <v>18.24157770202849</v>
      </c>
      <c r="S66" s="262">
        <v>22.360399000895459</v>
      </c>
      <c r="T66" s="262">
        <v>24.545439542424869</v>
      </c>
      <c r="U66" s="262">
        <v>18.162299644600211</v>
      </c>
      <c r="V66" s="262">
        <v>18.01512782727217</v>
      </c>
      <c r="W66" s="262">
        <v>29.777358571593311</v>
      </c>
      <c r="DA66" s="68" t="s">
        <v>1318</v>
      </c>
    </row>
    <row r="67" spans="1:105" ht="12" customHeight="1" x14ac:dyDescent="0.25">
      <c r="A67" s="37" t="s">
        <v>160</v>
      </c>
      <c r="B67" s="228">
        <v>0.58181510400642378</v>
      </c>
      <c r="C67" s="228">
        <v>0.7036659738773472</v>
      </c>
      <c r="D67" s="228">
        <v>0.35887552011214741</v>
      </c>
      <c r="E67" s="228">
        <v>0.35306125462290128</v>
      </c>
      <c r="F67" s="228">
        <v>0.81372279288599181</v>
      </c>
      <c r="G67" s="228">
        <v>0.46193655129817018</v>
      </c>
      <c r="H67" s="228">
        <v>0.14885149196596631</v>
      </c>
      <c r="I67" s="228">
        <v>0.3065323737859218</v>
      </c>
      <c r="J67" s="228">
        <v>0.74145675693572211</v>
      </c>
      <c r="K67" s="228">
        <v>0.23204186907676139</v>
      </c>
      <c r="L67" s="228">
        <v>0.21204244089321261</v>
      </c>
      <c r="M67" s="228">
        <v>0.121047410651819</v>
      </c>
      <c r="N67" s="228">
        <v>0.32184391448479088</v>
      </c>
      <c r="O67" s="228">
        <v>0.14561531375178011</v>
      </c>
      <c r="P67" s="228">
        <v>0.12129230448286191</v>
      </c>
      <c r="Q67" s="228">
        <v>0.18148285240943349</v>
      </c>
      <c r="R67" s="228">
        <v>8.2069534970726443E-2</v>
      </c>
      <c r="S67" s="228">
        <v>0.21199241270769789</v>
      </c>
      <c r="T67" s="228">
        <v>0.30438741985327461</v>
      </c>
      <c r="U67" s="228">
        <v>0.24136888845681589</v>
      </c>
      <c r="V67" s="228">
        <v>0.19909787939940071</v>
      </c>
      <c r="W67" s="228">
        <v>0.33864535326494127</v>
      </c>
      <c r="DA67" s="69" t="s">
        <v>1319</v>
      </c>
    </row>
    <row r="68" spans="1:105" ht="12" customHeight="1" x14ac:dyDescent="0.25">
      <c r="A68" s="37" t="s">
        <v>162</v>
      </c>
      <c r="B68" s="228">
        <v>54.280436323610601</v>
      </c>
      <c r="C68" s="228">
        <v>54.591856038702637</v>
      </c>
      <c r="D68" s="228">
        <v>41.427093971393631</v>
      </c>
      <c r="E68" s="228">
        <v>39.091168367625833</v>
      </c>
      <c r="F68" s="228">
        <v>38.08118476213005</v>
      </c>
      <c r="G68" s="228">
        <v>41.984667320696403</v>
      </c>
      <c r="H68" s="228">
        <v>39.659079962107981</v>
      </c>
      <c r="I68" s="228">
        <v>40.631064477634979</v>
      </c>
      <c r="J68" s="228">
        <v>34.304275113499038</v>
      </c>
      <c r="K68" s="228">
        <v>24.952597311221741</v>
      </c>
      <c r="L68" s="228">
        <v>28.819751765949</v>
      </c>
      <c r="M68" s="228">
        <v>23.458811350116999</v>
      </c>
      <c r="N68" s="228">
        <v>25.40988637543974</v>
      </c>
      <c r="O68" s="228">
        <v>22.464300902561309</v>
      </c>
      <c r="P68" s="228">
        <v>19.071588340604261</v>
      </c>
      <c r="Q68" s="228">
        <v>19.754838991475879</v>
      </c>
      <c r="R68" s="228">
        <v>18.159508167057758</v>
      </c>
      <c r="S68" s="228">
        <v>22.148406588187761</v>
      </c>
      <c r="T68" s="228">
        <v>24.241052122571599</v>
      </c>
      <c r="U68" s="228">
        <v>17.920930756143399</v>
      </c>
      <c r="V68" s="228">
        <v>17.816029947872771</v>
      </c>
      <c r="W68" s="228">
        <v>29.43871321832837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739.31594476389068</v>
      </c>
      <c r="C72" s="263">
        <f t="shared" si="3"/>
        <v>751.92322205491337</v>
      </c>
      <c r="D72" s="263">
        <f t="shared" si="3"/>
        <v>543.84061829590109</v>
      </c>
      <c r="E72" s="263">
        <f t="shared" si="3"/>
        <v>671.96054998267664</v>
      </c>
      <c r="F72" s="263">
        <f t="shared" si="3"/>
        <v>611.70807652060751</v>
      </c>
      <c r="G72" s="263">
        <f t="shared" si="3"/>
        <v>555.16769160583146</v>
      </c>
      <c r="H72" s="263">
        <f t="shared" si="3"/>
        <v>507.55998111271958</v>
      </c>
      <c r="I72" s="263">
        <f t="shared" si="3"/>
        <v>570.76467535037807</v>
      </c>
      <c r="J72" s="263">
        <f t="shared" si="3"/>
        <v>412.57097974920907</v>
      </c>
      <c r="K72" s="263">
        <f t="shared" si="3"/>
        <v>189.56245556476131</v>
      </c>
      <c r="L72" s="263">
        <f t="shared" si="3"/>
        <v>163.5236832392749</v>
      </c>
      <c r="M72" s="263">
        <f t="shared" si="3"/>
        <v>137.41755215586369</v>
      </c>
      <c r="N72" s="263">
        <f t="shared" si="3"/>
        <v>149.3131734360955</v>
      </c>
      <c r="O72" s="263">
        <f t="shared" si="3"/>
        <v>151.77240845841209</v>
      </c>
      <c r="P72" s="263">
        <f t="shared" si="3"/>
        <v>129.621565766581</v>
      </c>
      <c r="Q72" s="263">
        <f t="shared" si="3"/>
        <v>161.1341863374837</v>
      </c>
      <c r="R72" s="263">
        <f t="shared" si="3"/>
        <v>177.8732090206156</v>
      </c>
      <c r="S72" s="263">
        <f t="shared" si="3"/>
        <v>404.28866613961719</v>
      </c>
      <c r="T72" s="263">
        <f t="shared" si="3"/>
        <v>661.92463455986433</v>
      </c>
      <c r="U72" s="263">
        <f t="shared" si="3"/>
        <v>532.38842188888168</v>
      </c>
      <c r="V72" s="263">
        <f t="shared" si="3"/>
        <v>478.18995001717281</v>
      </c>
      <c r="W72" s="263">
        <f t="shared" si="3"/>
        <v>816.71907179600862</v>
      </c>
      <c r="DA72" s="70"/>
    </row>
    <row r="73" spans="1:105" ht="12" customHeight="1" x14ac:dyDescent="0.25">
      <c r="A73" s="60" t="s">
        <v>1054</v>
      </c>
      <c r="B73" s="264">
        <v>739.31594476389068</v>
      </c>
      <c r="C73" s="264">
        <v>751.92322205491337</v>
      </c>
      <c r="D73" s="264">
        <v>543.84061829590109</v>
      </c>
      <c r="E73" s="264">
        <v>671.96054998267664</v>
      </c>
      <c r="F73" s="264">
        <v>611.70807652060751</v>
      </c>
      <c r="G73" s="264">
        <v>555.16769160583146</v>
      </c>
      <c r="H73" s="264">
        <v>507.55998111271958</v>
      </c>
      <c r="I73" s="264">
        <v>570.76467535037807</v>
      </c>
      <c r="J73" s="264">
        <v>412.57097974920907</v>
      </c>
      <c r="K73" s="264">
        <v>189.56245556476131</v>
      </c>
      <c r="L73" s="264">
        <v>163.5236832392749</v>
      </c>
      <c r="M73" s="264">
        <v>137.41755215586369</v>
      </c>
      <c r="N73" s="264">
        <v>149.3131734360955</v>
      </c>
      <c r="O73" s="264">
        <v>151.77240845841209</v>
      </c>
      <c r="P73" s="264">
        <v>129.621565766581</v>
      </c>
      <c r="Q73" s="264">
        <v>161.1341863374837</v>
      </c>
      <c r="R73" s="264">
        <v>177.8732090206156</v>
      </c>
      <c r="S73" s="264">
        <v>404.28866613961719</v>
      </c>
      <c r="T73" s="264">
        <v>661.92463455986433</v>
      </c>
      <c r="U73" s="264">
        <v>532.38842188888168</v>
      </c>
      <c r="V73" s="264">
        <v>478.18995001717281</v>
      </c>
      <c r="W73" s="264">
        <v>816.71907179600862</v>
      </c>
      <c r="DA73" s="72" t="s">
        <v>1324</v>
      </c>
    </row>
    <row r="74" spans="1:105" ht="12" customHeight="1" x14ac:dyDescent="0.25">
      <c r="A74" s="64" t="s">
        <v>30</v>
      </c>
      <c r="B74" s="231">
        <v>139.9329816253736</v>
      </c>
      <c r="C74" s="231">
        <v>155.70433662841361</v>
      </c>
      <c r="D74" s="231">
        <v>92.510650136054053</v>
      </c>
      <c r="E74" s="231">
        <v>62.212585507715133</v>
      </c>
      <c r="F74" s="231">
        <v>72.734986664491586</v>
      </c>
      <c r="G74" s="231">
        <v>64.561484603608648</v>
      </c>
      <c r="H74" s="231">
        <v>67.123790327533953</v>
      </c>
      <c r="I74" s="231">
        <v>55.457879523674563</v>
      </c>
      <c r="J74" s="231">
        <v>64.581641380753922</v>
      </c>
      <c r="K74" s="231">
        <v>48.674708244786913</v>
      </c>
      <c r="L74" s="231">
        <v>72.192628103779739</v>
      </c>
      <c r="M74" s="231">
        <v>55.302898585260287</v>
      </c>
      <c r="N74" s="231">
        <v>68.408231572077227</v>
      </c>
      <c r="O74" s="231">
        <v>63.016083700318177</v>
      </c>
      <c r="P74" s="231">
        <v>58.419808963122527</v>
      </c>
      <c r="Q74" s="231">
        <v>62.316960674370087</v>
      </c>
      <c r="R74" s="231">
        <v>63.817163694811313</v>
      </c>
      <c r="S74" s="231">
        <v>95.458089917893815</v>
      </c>
      <c r="T74" s="231">
        <v>143.51770846900681</v>
      </c>
      <c r="U74" s="231">
        <v>94.440053864039299</v>
      </c>
      <c r="V74" s="231">
        <v>98.336330002376144</v>
      </c>
      <c r="W74" s="231">
        <v>183.26350377172949</v>
      </c>
      <c r="DA74" s="73" t="s">
        <v>1325</v>
      </c>
    </row>
    <row r="75" spans="1:105" ht="12" customHeight="1" x14ac:dyDescent="0.25">
      <c r="A75" s="64" t="s">
        <v>32</v>
      </c>
      <c r="B75" s="231">
        <v>122.9119567411514</v>
      </c>
      <c r="C75" s="231">
        <v>133.35730502152799</v>
      </c>
      <c r="D75" s="231">
        <v>96.553674585258079</v>
      </c>
      <c r="E75" s="231">
        <v>150.12607210702339</v>
      </c>
      <c r="F75" s="231">
        <v>143.11717320371861</v>
      </c>
      <c r="G75" s="231">
        <v>150.1682177726436</v>
      </c>
      <c r="H75" s="231">
        <v>155.8478795737536</v>
      </c>
      <c r="I75" s="231">
        <v>216.0270084023621</v>
      </c>
      <c r="J75" s="231">
        <v>175.71196755148389</v>
      </c>
      <c r="K75" s="231">
        <v>73.020538660763705</v>
      </c>
      <c r="L75" s="231">
        <v>5.2961537535981194</v>
      </c>
      <c r="M75" s="231">
        <v>3.2416878246857852</v>
      </c>
      <c r="N75" s="231">
        <v>0</v>
      </c>
      <c r="O75" s="231">
        <v>11.83211237481812</v>
      </c>
      <c r="P75" s="231">
        <v>9.5143383984857977</v>
      </c>
      <c r="Q75" s="231">
        <v>10.007094209022609</v>
      </c>
      <c r="R75" s="231">
        <v>25.123377843950919</v>
      </c>
      <c r="S75" s="231">
        <v>37.00008005332046</v>
      </c>
      <c r="T75" s="231">
        <v>29.872526198604049</v>
      </c>
      <c r="U75" s="231">
        <v>34.831093669348597</v>
      </c>
      <c r="V75" s="231">
        <v>50.281277715513113</v>
      </c>
      <c r="W75" s="231">
        <v>77.890001360376971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0.17003510593982921</v>
      </c>
      <c r="T76" s="231">
        <v>0.22068971586793051</v>
      </c>
      <c r="U76" s="231">
        <v>0.19355793106000771</v>
      </c>
      <c r="V76" s="231">
        <v>9.4327039977340627E-2</v>
      </c>
      <c r="W76" s="231">
        <v>0.17520791835361069</v>
      </c>
      <c r="DA76" s="73" t="s">
        <v>1327</v>
      </c>
    </row>
    <row r="77" spans="1:105" ht="12" customHeight="1" x14ac:dyDescent="0.25">
      <c r="A77" s="64" t="s">
        <v>160</v>
      </c>
      <c r="B77" s="231">
        <v>3.0006297838437441</v>
      </c>
      <c r="C77" s="231">
        <v>2.899321427134613</v>
      </c>
      <c r="D77" s="231">
        <v>1.370967006963804</v>
      </c>
      <c r="E77" s="231">
        <v>0.95301325700771999</v>
      </c>
      <c r="F77" s="231">
        <v>2.4485831054691549</v>
      </c>
      <c r="G77" s="231">
        <v>1.683448977357398</v>
      </c>
      <c r="H77" s="231">
        <v>0.55232667361512477</v>
      </c>
      <c r="I77" s="231">
        <v>1.0664763759893019</v>
      </c>
      <c r="J77" s="231">
        <v>2.529733596976917</v>
      </c>
      <c r="K77" s="231">
        <v>0.60088651392071735</v>
      </c>
      <c r="L77" s="231">
        <v>0.60863832970926079</v>
      </c>
      <c r="M77" s="231">
        <v>0.400340328022185</v>
      </c>
      <c r="N77" s="231">
        <v>0.99815658691357889</v>
      </c>
      <c r="O77" s="231">
        <v>0.48512123403699181</v>
      </c>
      <c r="P77" s="231">
        <v>0.38448584909823569</v>
      </c>
      <c r="Q77" s="231">
        <v>0.80448456147305991</v>
      </c>
      <c r="R77" s="231">
        <v>0.3962623613027591</v>
      </c>
      <c r="S77" s="231">
        <v>0.89465513713797273</v>
      </c>
      <c r="T77" s="231">
        <v>1.247303113581161</v>
      </c>
      <c r="U77" s="231">
        <v>0.84049469820013589</v>
      </c>
      <c r="V77" s="231">
        <v>0.76820009471341577</v>
      </c>
      <c r="W77" s="231">
        <v>1.152417408437215</v>
      </c>
      <c r="DA77" s="73" t="s">
        <v>1328</v>
      </c>
    </row>
    <row r="78" spans="1:105" ht="12" customHeight="1" x14ac:dyDescent="0.25">
      <c r="A78" s="64" t="s">
        <v>70</v>
      </c>
      <c r="B78" s="231">
        <v>106.3801668138947</v>
      </c>
      <c r="C78" s="231">
        <v>103.4693813226536</v>
      </c>
      <c r="D78" s="231">
        <v>116.52701425446099</v>
      </c>
      <c r="E78" s="231">
        <v>9.381576303516356</v>
      </c>
      <c r="F78" s="231">
        <v>6.9351325431807052</v>
      </c>
      <c r="G78" s="231">
        <v>7.2599417777971702</v>
      </c>
      <c r="H78" s="231">
        <v>5.4137675829847973</v>
      </c>
      <c r="I78" s="231">
        <v>2.8921247591262889</v>
      </c>
      <c r="J78" s="231">
        <v>1.650965361888741</v>
      </c>
      <c r="K78" s="231">
        <v>2.650055816873758</v>
      </c>
      <c r="L78" s="231">
        <v>2.7031746762314768</v>
      </c>
      <c r="M78" s="231">
        <v>0.88725469129523027</v>
      </c>
      <c r="N78" s="231">
        <v>1.1013634036725291</v>
      </c>
      <c r="O78" s="231">
        <v>1.5986839499951571</v>
      </c>
      <c r="P78" s="231">
        <v>0.84768877059929071</v>
      </c>
      <c r="Q78" s="231">
        <v>0.43559400864484987</v>
      </c>
      <c r="R78" s="231">
        <v>0.85551855354648287</v>
      </c>
      <c r="S78" s="231">
        <v>0.84611086918095235</v>
      </c>
      <c r="T78" s="231">
        <v>0.75948106618470967</v>
      </c>
      <c r="U78" s="231">
        <v>0.59731690519848002</v>
      </c>
      <c r="V78" s="231">
        <v>0.75408726166023554</v>
      </c>
      <c r="W78" s="231">
        <v>4.8945734371057377</v>
      </c>
      <c r="DA78" s="73" t="s">
        <v>1329</v>
      </c>
    </row>
    <row r="79" spans="1:105" ht="12" customHeight="1" x14ac:dyDescent="0.25">
      <c r="A79" s="64" t="s">
        <v>34</v>
      </c>
      <c r="B79" s="231">
        <v>87.146473737970268</v>
      </c>
      <c r="C79" s="231">
        <v>131.5575477742936</v>
      </c>
      <c r="D79" s="231">
        <v>78.619596278642035</v>
      </c>
      <c r="E79" s="231">
        <v>343.76906426249349</v>
      </c>
      <c r="F79" s="231">
        <v>271.88164699690492</v>
      </c>
      <c r="G79" s="231">
        <v>178.48863896096091</v>
      </c>
      <c r="H79" s="231">
        <v>131.46368045110859</v>
      </c>
      <c r="I79" s="231">
        <v>153.95905262122261</v>
      </c>
      <c r="J79" s="231">
        <v>51.055891714428547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176.44849257087159</v>
      </c>
      <c r="T79" s="231">
        <v>386.97318939363669</v>
      </c>
      <c r="U79" s="231">
        <v>339.08164309678591</v>
      </c>
      <c r="V79" s="231">
        <v>259.21428306856779</v>
      </c>
      <c r="W79" s="231">
        <v>449.16279472010319</v>
      </c>
      <c r="DA79" s="73" t="s">
        <v>1330</v>
      </c>
    </row>
    <row r="80" spans="1:105" ht="12" customHeight="1" x14ac:dyDescent="0.25">
      <c r="A80" s="64" t="s">
        <v>162</v>
      </c>
      <c r="B80" s="231">
        <v>279.94373606165698</v>
      </c>
      <c r="C80" s="231">
        <v>224.9353298808899</v>
      </c>
      <c r="D80" s="231">
        <v>158.25871603452211</v>
      </c>
      <c r="E80" s="231">
        <v>105.51823854492049</v>
      </c>
      <c r="F80" s="231">
        <v>114.59055400684259</v>
      </c>
      <c r="G80" s="231">
        <v>153.00595951346369</v>
      </c>
      <c r="H80" s="231">
        <v>147.15853650372361</v>
      </c>
      <c r="I80" s="231">
        <v>141.36213366800331</v>
      </c>
      <c r="J80" s="231">
        <v>117.0407801436771</v>
      </c>
      <c r="K80" s="231">
        <v>64.616266328416231</v>
      </c>
      <c r="L80" s="231">
        <v>82.723088375956337</v>
      </c>
      <c r="M80" s="231">
        <v>77.585370726600274</v>
      </c>
      <c r="N80" s="231">
        <v>78.805421873432167</v>
      </c>
      <c r="O80" s="231">
        <v>74.8404071992437</v>
      </c>
      <c r="P80" s="231">
        <v>60.455243785275172</v>
      </c>
      <c r="Q80" s="231">
        <v>87.570052883973091</v>
      </c>
      <c r="R80" s="231">
        <v>87.680886567004137</v>
      </c>
      <c r="S80" s="231">
        <v>93.471202485272556</v>
      </c>
      <c r="T80" s="231">
        <v>99.33373660298291</v>
      </c>
      <c r="U80" s="231">
        <v>62.404261724249309</v>
      </c>
      <c r="V80" s="231">
        <v>68.741444834364742</v>
      </c>
      <c r="W80" s="231">
        <v>100.1805731799024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489.32553167226342</v>
      </c>
      <c r="C85" s="263">
        <v>527.74589190058623</v>
      </c>
      <c r="D85" s="263">
        <v>409.72431525693389</v>
      </c>
      <c r="E85" s="263">
        <v>365.99325848536802</v>
      </c>
      <c r="F85" s="263">
        <v>360.47398231200111</v>
      </c>
      <c r="G85" s="263">
        <v>368.33551826768843</v>
      </c>
      <c r="H85" s="263">
        <v>353.6300175991737</v>
      </c>
      <c r="I85" s="263">
        <v>356.00770520620932</v>
      </c>
      <c r="J85" s="263">
        <v>321.27600166539042</v>
      </c>
      <c r="K85" s="263">
        <v>266.54434221656862</v>
      </c>
      <c r="L85" s="263">
        <v>283.50431767522122</v>
      </c>
      <c r="M85" s="263">
        <v>213.83410040200579</v>
      </c>
      <c r="N85" s="263">
        <v>250.89397214999349</v>
      </c>
      <c r="O85" s="263">
        <v>223.8641049757903</v>
      </c>
      <c r="P85" s="263">
        <v>194.01740492509421</v>
      </c>
      <c r="Q85" s="263">
        <v>185.83944735591521</v>
      </c>
      <c r="R85" s="263">
        <v>173.7822273814335</v>
      </c>
      <c r="S85" s="263">
        <v>226.62164288706049</v>
      </c>
      <c r="T85" s="263">
        <v>265.9747161284061</v>
      </c>
      <c r="U85" s="263">
        <v>207.09086361229561</v>
      </c>
      <c r="V85" s="263">
        <v>199.6493254085556</v>
      </c>
      <c r="W85" s="263">
        <v>342.76819615510078</v>
      </c>
      <c r="DA85" s="70" t="s">
        <v>1336</v>
      </c>
    </row>
    <row r="86" spans="1:105" ht="12" customHeight="1" x14ac:dyDescent="0.25">
      <c r="A86" s="60" t="s">
        <v>1014</v>
      </c>
      <c r="B86" s="264">
        <v>489.32553167226342</v>
      </c>
      <c r="C86" s="264">
        <v>527.74589190058623</v>
      </c>
      <c r="D86" s="264">
        <v>409.72431525693389</v>
      </c>
      <c r="E86" s="264">
        <v>365.99325848536802</v>
      </c>
      <c r="F86" s="264">
        <v>360.47398231200111</v>
      </c>
      <c r="G86" s="264">
        <v>368.33551826768843</v>
      </c>
      <c r="H86" s="264">
        <v>353.6300175991737</v>
      </c>
      <c r="I86" s="264">
        <v>356.00770520620932</v>
      </c>
      <c r="J86" s="264">
        <v>321.27600166539042</v>
      </c>
      <c r="K86" s="264">
        <v>266.54434221656862</v>
      </c>
      <c r="L86" s="264">
        <v>283.50431767522122</v>
      </c>
      <c r="M86" s="264">
        <v>213.83410040200579</v>
      </c>
      <c r="N86" s="264">
        <v>250.89397214999349</v>
      </c>
      <c r="O86" s="264">
        <v>223.8641049757903</v>
      </c>
      <c r="P86" s="264">
        <v>194.01740492509421</v>
      </c>
      <c r="Q86" s="264">
        <v>185.83944735591521</v>
      </c>
      <c r="R86" s="264">
        <v>173.7822273814335</v>
      </c>
      <c r="S86" s="264">
        <v>226.62164288706049</v>
      </c>
      <c r="T86" s="264">
        <v>265.9747161284061</v>
      </c>
      <c r="U86" s="264">
        <v>207.09086361229561</v>
      </c>
      <c r="V86" s="264">
        <v>199.6493254085556</v>
      </c>
      <c r="W86" s="264">
        <v>342.76819615510078</v>
      </c>
      <c r="DA86" s="72" t="s">
        <v>1337</v>
      </c>
    </row>
    <row r="87" spans="1:105" ht="12" customHeight="1" x14ac:dyDescent="0.25">
      <c r="A87" s="59" t="s">
        <v>30</v>
      </c>
      <c r="B87" s="232">
        <v>129.37516952376981</v>
      </c>
      <c r="C87" s="232">
        <v>168.7287718109728</v>
      </c>
      <c r="D87" s="232">
        <v>102.8131811645178</v>
      </c>
      <c r="E87" s="232">
        <v>127.87091230548489</v>
      </c>
      <c r="F87" s="232">
        <v>133.28844197199041</v>
      </c>
      <c r="G87" s="232">
        <v>104.98521143598209</v>
      </c>
      <c r="H87" s="232">
        <v>107.7736995235047</v>
      </c>
      <c r="I87" s="232">
        <v>98.33433949639074</v>
      </c>
      <c r="J87" s="232">
        <v>111.6694459696225</v>
      </c>
      <c r="K87" s="232">
        <v>111.3244782336773</v>
      </c>
      <c r="L87" s="232">
        <v>129.35120606553991</v>
      </c>
      <c r="M87" s="232">
        <v>88.135415617029167</v>
      </c>
      <c r="N87" s="232">
        <v>114.9477474217687</v>
      </c>
      <c r="O87" s="232">
        <v>100.8075555894516</v>
      </c>
      <c r="P87" s="232">
        <v>94.369506145602926</v>
      </c>
      <c r="Q87" s="232">
        <v>76.630532418245664</v>
      </c>
      <c r="R87" s="232">
        <v>72.604262581627637</v>
      </c>
      <c r="S87" s="232">
        <v>113.3559975032464</v>
      </c>
      <c r="T87" s="232">
        <v>155.7542441032482</v>
      </c>
      <c r="U87" s="232">
        <v>123.41118638576781</v>
      </c>
      <c r="V87" s="232">
        <v>116.3807642766357</v>
      </c>
      <c r="W87" s="232">
        <v>216.85955830974819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0.20191582568809049</v>
      </c>
      <c r="T88" s="297">
        <v>0.23950605289794741</v>
      </c>
      <c r="U88" s="297">
        <v>0.25293519994047708</v>
      </c>
      <c r="V88" s="297">
        <v>0.111635781040948</v>
      </c>
      <c r="W88" s="297">
        <v>0.20732721466387069</v>
      </c>
      <c r="DA88" s="122" t="s">
        <v>1339</v>
      </c>
    </row>
    <row r="89" spans="1:105" ht="12" customHeight="1" x14ac:dyDescent="0.25">
      <c r="A89" s="59" t="s">
        <v>160</v>
      </c>
      <c r="B89" s="297">
        <v>2.7742350834927452</v>
      </c>
      <c r="C89" s="297">
        <v>3.1418453337823662</v>
      </c>
      <c r="D89" s="297">
        <v>1.523645969953167</v>
      </c>
      <c r="E89" s="297">
        <v>1.958810642867209</v>
      </c>
      <c r="F89" s="297">
        <v>4.4870816938810378</v>
      </c>
      <c r="G89" s="297">
        <v>2.737502830281501</v>
      </c>
      <c r="H89" s="297">
        <v>0.88681358234616603</v>
      </c>
      <c r="I89" s="297">
        <v>1.8910072098346939</v>
      </c>
      <c r="J89" s="297">
        <v>4.3742144545328756</v>
      </c>
      <c r="K89" s="297">
        <v>1.3742943728284489</v>
      </c>
      <c r="L89" s="297">
        <v>1.090528272394155</v>
      </c>
      <c r="M89" s="297">
        <v>0.63801648920979448</v>
      </c>
      <c r="N89" s="297">
        <v>1.6772228809778129</v>
      </c>
      <c r="O89" s="297">
        <v>0.77605403091021452</v>
      </c>
      <c r="P89" s="297">
        <v>0.62108624357668496</v>
      </c>
      <c r="Q89" s="297">
        <v>0.98926647899396447</v>
      </c>
      <c r="R89" s="297">
        <v>0.4508244313211387</v>
      </c>
      <c r="S89" s="297">
        <v>1.062398436621852</v>
      </c>
      <c r="T89" s="297">
        <v>1.353650052637341</v>
      </c>
      <c r="U89" s="297">
        <v>1.098331095883919</v>
      </c>
      <c r="V89" s="297">
        <v>0.90916260692229367</v>
      </c>
      <c r="W89" s="297">
        <v>1.3636797564093659</v>
      </c>
      <c r="DA89" s="122" t="s">
        <v>1340</v>
      </c>
    </row>
    <row r="90" spans="1:105" ht="12" customHeight="1" x14ac:dyDescent="0.25">
      <c r="A90" s="59" t="s">
        <v>70</v>
      </c>
      <c r="B90" s="297">
        <v>98.353883092125514</v>
      </c>
      <c r="C90" s="297">
        <v>112.1244405175205</v>
      </c>
      <c r="D90" s="297">
        <v>129.5041490842911</v>
      </c>
      <c r="E90" s="297">
        <v>19.282765874525278</v>
      </c>
      <c r="F90" s="297">
        <v>12.70878093115912</v>
      </c>
      <c r="G90" s="297">
        <v>11.805591634619161</v>
      </c>
      <c r="H90" s="297">
        <v>8.6923244043827435</v>
      </c>
      <c r="I90" s="297">
        <v>5.1281293185477006</v>
      </c>
      <c r="J90" s="297">
        <v>2.8547182037416441</v>
      </c>
      <c r="K90" s="297">
        <v>6.0609727668000746</v>
      </c>
      <c r="L90" s="297">
        <v>4.8434156472835213</v>
      </c>
      <c r="M90" s="297">
        <v>1.414004744342751</v>
      </c>
      <c r="N90" s="297">
        <v>1.850643401175194</v>
      </c>
      <c r="O90" s="297">
        <v>2.557433145568313</v>
      </c>
      <c r="P90" s="297">
        <v>1.3693295487687369</v>
      </c>
      <c r="Q90" s="297">
        <v>0.53564551992634823</v>
      </c>
      <c r="R90" s="297">
        <v>0.97331642631735094</v>
      </c>
      <c r="S90" s="297">
        <v>1.0047523646957739</v>
      </c>
      <c r="T90" s="297">
        <v>0.82423556393303277</v>
      </c>
      <c r="U90" s="297">
        <v>0.7805542765249196</v>
      </c>
      <c r="V90" s="297">
        <v>0.89246010951570964</v>
      </c>
      <c r="W90" s="297">
        <v>5.7918516880888964</v>
      </c>
      <c r="DA90" s="122" t="s">
        <v>1341</v>
      </c>
    </row>
    <row r="91" spans="1:105" ht="12" customHeight="1" x14ac:dyDescent="0.25">
      <c r="A91" s="59" t="s">
        <v>162</v>
      </c>
      <c r="B91" s="297">
        <v>258.82224397287541</v>
      </c>
      <c r="C91" s="297">
        <v>243.7508342383106</v>
      </c>
      <c r="D91" s="297">
        <v>175.88333903817181</v>
      </c>
      <c r="E91" s="297">
        <v>216.88076966249059</v>
      </c>
      <c r="F91" s="297">
        <v>209.9896777149705</v>
      </c>
      <c r="G91" s="297">
        <v>248.8072123668056</v>
      </c>
      <c r="H91" s="297">
        <v>236.2771800889401</v>
      </c>
      <c r="I91" s="297">
        <v>250.65422918143619</v>
      </c>
      <c r="J91" s="297">
        <v>202.37762303749341</v>
      </c>
      <c r="K91" s="297">
        <v>147.78459684326279</v>
      </c>
      <c r="L91" s="297">
        <v>148.21916769000359</v>
      </c>
      <c r="M91" s="297">
        <v>123.6466635514241</v>
      </c>
      <c r="N91" s="297">
        <v>132.41835844607181</v>
      </c>
      <c r="O91" s="297">
        <v>119.7230622098602</v>
      </c>
      <c r="P91" s="297">
        <v>97.657482987145841</v>
      </c>
      <c r="Q91" s="297">
        <v>107.6840029387492</v>
      </c>
      <c r="R91" s="297">
        <v>99.75382394216733</v>
      </c>
      <c r="S91" s="297">
        <v>110.9965787568083</v>
      </c>
      <c r="T91" s="297">
        <v>107.8030803556895</v>
      </c>
      <c r="U91" s="297">
        <v>81.547856654178446</v>
      </c>
      <c r="V91" s="297">
        <v>81.355302634440889</v>
      </c>
      <c r="W91" s="297">
        <v>118.5457791861905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74.842699738611174</v>
      </c>
      <c r="C93" s="263">
        <f t="shared" si="4"/>
        <v>75.525107747319225</v>
      </c>
      <c r="D93" s="263">
        <f t="shared" si="4"/>
        <v>56.602786544013355</v>
      </c>
      <c r="E93" s="263">
        <f t="shared" si="4"/>
        <v>56.903164990971163</v>
      </c>
      <c r="F93" s="263">
        <f t="shared" si="4"/>
        <v>54.80427011279059</v>
      </c>
      <c r="G93" s="263">
        <f t="shared" si="4"/>
        <v>57.522218108907879</v>
      </c>
      <c r="H93" s="263">
        <f t="shared" si="4"/>
        <v>53.772086056503838</v>
      </c>
      <c r="I93" s="263">
        <f t="shared" si="4"/>
        <v>56.304334284706584</v>
      </c>
      <c r="J93" s="263">
        <f t="shared" si="4"/>
        <v>46.331910367332995</v>
      </c>
      <c r="K93" s="263">
        <f t="shared" si="4"/>
        <v>31.062528711405129</v>
      </c>
      <c r="L93" s="263">
        <f t="shared" si="4"/>
        <v>34.640172772819859</v>
      </c>
      <c r="M93" s="263">
        <f t="shared" si="4"/>
        <v>28.260198433538964</v>
      </c>
      <c r="N93" s="263">
        <f t="shared" si="4"/>
        <v>30.741138815244774</v>
      </c>
      <c r="O93" s="263">
        <f t="shared" si="4"/>
        <v>27.518877548084564</v>
      </c>
      <c r="P93" s="263">
        <f t="shared" si="4"/>
        <v>23.378589476695296</v>
      </c>
      <c r="Q93" s="263">
        <f t="shared" si="4"/>
        <v>24.845070453976305</v>
      </c>
      <c r="R93" s="263">
        <f t="shared" si="4"/>
        <v>23.434922070753952</v>
      </c>
      <c r="S93" s="263">
        <f t="shared" si="4"/>
        <v>32.763971573261927</v>
      </c>
      <c r="T93" s="263">
        <f t="shared" si="4"/>
        <v>40.71775080464424</v>
      </c>
      <c r="U93" s="263">
        <f t="shared" si="4"/>
        <v>31.04967353393759</v>
      </c>
      <c r="V93" s="263">
        <f t="shared" si="4"/>
        <v>29.722857993697151</v>
      </c>
      <c r="W93" s="263">
        <f t="shared" si="4"/>
        <v>49.703283225004753</v>
      </c>
      <c r="DA93" s="70"/>
    </row>
    <row r="94" spans="1:105" ht="12" customHeight="1" x14ac:dyDescent="0.25">
      <c r="A94" s="60" t="s">
        <v>1024</v>
      </c>
      <c r="B94" s="264">
        <v>58.626559181989911</v>
      </c>
      <c r="C94" s="264">
        <v>59.032439432794938</v>
      </c>
      <c r="D94" s="264">
        <v>44.674197732767581</v>
      </c>
      <c r="E94" s="264">
        <v>42.164396262665733</v>
      </c>
      <c r="F94" s="264">
        <v>41.387077884308987</v>
      </c>
      <c r="G94" s="264">
        <v>45.345181507255468</v>
      </c>
      <c r="H94" s="264">
        <v>42.639275986691999</v>
      </c>
      <c r="I94" s="264">
        <v>43.785193765977581</v>
      </c>
      <c r="J94" s="264">
        <v>37.282587077906641</v>
      </c>
      <c r="K94" s="264">
        <v>26.904669753448861</v>
      </c>
      <c r="L94" s="264">
        <v>31.053447705512738</v>
      </c>
      <c r="M94" s="264">
        <v>25.24608470247642</v>
      </c>
      <c r="N94" s="264">
        <v>27.466106774419309</v>
      </c>
      <c r="O94" s="264">
        <v>24.189904697425231</v>
      </c>
      <c r="P94" s="264">
        <v>20.53547274895924</v>
      </c>
      <c r="Q94" s="264">
        <v>21.310756562017811</v>
      </c>
      <c r="R94" s="264">
        <v>19.533454803391351</v>
      </c>
      <c r="S94" s="264">
        <v>23.896312378297999</v>
      </c>
      <c r="T94" s="264">
        <v>26.199109636502101</v>
      </c>
      <c r="U94" s="264">
        <v>19.372276960507769</v>
      </c>
      <c r="V94" s="264">
        <v>19.23424957511553</v>
      </c>
      <c r="W94" s="264">
        <v>31.78938408984277</v>
      </c>
      <c r="DA94" s="72" t="s">
        <v>1344</v>
      </c>
    </row>
    <row r="95" spans="1:105" ht="12" customHeight="1" x14ac:dyDescent="0.25">
      <c r="A95" s="60" t="s">
        <v>1026</v>
      </c>
      <c r="B95" s="264">
        <v>16.216140556621259</v>
      </c>
      <c r="C95" s="264">
        <v>16.492668314524291</v>
      </c>
      <c r="D95" s="264">
        <v>11.928588811245771</v>
      </c>
      <c r="E95" s="264">
        <v>14.73876872830543</v>
      </c>
      <c r="F95" s="264">
        <v>13.4171922284816</v>
      </c>
      <c r="G95" s="264">
        <v>12.177036601652411</v>
      </c>
      <c r="H95" s="264">
        <v>11.132810069811841</v>
      </c>
      <c r="I95" s="264">
        <v>12.519140518728999</v>
      </c>
      <c r="J95" s="264">
        <v>9.0493232894263507</v>
      </c>
      <c r="K95" s="264">
        <v>4.1578589579562664</v>
      </c>
      <c r="L95" s="264">
        <v>3.5867250673071229</v>
      </c>
      <c r="M95" s="264">
        <v>3.0141137310625452</v>
      </c>
      <c r="N95" s="264">
        <v>3.275032040825467</v>
      </c>
      <c r="O95" s="264">
        <v>3.3289728506593321</v>
      </c>
      <c r="P95" s="264">
        <v>2.8431167277360578</v>
      </c>
      <c r="Q95" s="264">
        <v>3.5343138919584929</v>
      </c>
      <c r="R95" s="264">
        <v>3.9014672673626021</v>
      </c>
      <c r="S95" s="264">
        <v>8.867659194963931</v>
      </c>
      <c r="T95" s="264">
        <v>14.518641168142141</v>
      </c>
      <c r="U95" s="264">
        <v>11.677396573429821</v>
      </c>
      <c r="V95" s="264">
        <v>10.48860841858162</v>
      </c>
      <c r="W95" s="264">
        <v>17.91389913516198</v>
      </c>
      <c r="DA95" s="72" t="s">
        <v>1345</v>
      </c>
    </row>
    <row r="96" spans="1:105" ht="12" customHeight="1" x14ac:dyDescent="0.25">
      <c r="A96" s="64" t="s">
        <v>30</v>
      </c>
      <c r="B96" s="231">
        <v>3.0692871087324471</v>
      </c>
      <c r="C96" s="231">
        <v>3.4152156813663619</v>
      </c>
      <c r="D96" s="231">
        <v>2.0291266761056561</v>
      </c>
      <c r="E96" s="231">
        <v>1.36456955666784</v>
      </c>
      <c r="F96" s="231">
        <v>1.5953676848022671</v>
      </c>
      <c r="G96" s="231">
        <v>1.4160902605862371</v>
      </c>
      <c r="H96" s="231">
        <v>1.4722918210455851</v>
      </c>
      <c r="I96" s="231">
        <v>1.2164119760940391</v>
      </c>
      <c r="J96" s="231">
        <v>1.4165323789169331</v>
      </c>
      <c r="K96" s="231">
        <v>1.0676300383350641</v>
      </c>
      <c r="L96" s="231">
        <v>1.583471603411247</v>
      </c>
      <c r="M96" s="231">
        <v>1.213012627414056</v>
      </c>
      <c r="N96" s="231">
        <v>1.500464728590392</v>
      </c>
      <c r="O96" s="231">
        <v>1.3821934693137441</v>
      </c>
      <c r="P96" s="231">
        <v>1.2813788748185371</v>
      </c>
      <c r="Q96" s="231">
        <v>1.36685891940252</v>
      </c>
      <c r="R96" s="231">
        <v>1.399764341252596</v>
      </c>
      <c r="S96" s="231">
        <v>2.0937757589815238</v>
      </c>
      <c r="T96" s="231">
        <v>3.1479144327677941</v>
      </c>
      <c r="U96" s="231">
        <v>2.0714461773487551</v>
      </c>
      <c r="V96" s="231">
        <v>2.1569070171347251</v>
      </c>
      <c r="W96" s="231">
        <v>4.0196978803295593</v>
      </c>
      <c r="DA96" s="73" t="s">
        <v>1346</v>
      </c>
    </row>
    <row r="97" spans="1:105" ht="12" customHeight="1" x14ac:dyDescent="0.25">
      <c r="A97" s="64" t="s">
        <v>32</v>
      </c>
      <c r="B97" s="231">
        <v>2.6959483029145299</v>
      </c>
      <c r="C97" s="231">
        <v>2.925056354860498</v>
      </c>
      <c r="D97" s="231">
        <v>2.1178062902902068</v>
      </c>
      <c r="E97" s="231">
        <v>3.2928621433674441</v>
      </c>
      <c r="F97" s="231">
        <v>3.139129100589042</v>
      </c>
      <c r="G97" s="231">
        <v>3.2937865655206382</v>
      </c>
      <c r="H97" s="231">
        <v>3.4183641493441348</v>
      </c>
      <c r="I97" s="231">
        <v>4.7383319095030094</v>
      </c>
      <c r="J97" s="231">
        <v>3.854062641926812</v>
      </c>
      <c r="K97" s="231">
        <v>1.601630976349768</v>
      </c>
      <c r="L97" s="231">
        <v>0.11616572628533289</v>
      </c>
      <c r="M97" s="231">
        <v>7.1103113328065251E-2</v>
      </c>
      <c r="N97" s="231">
        <v>0</v>
      </c>
      <c r="O97" s="231">
        <v>0.25952530675239921</v>
      </c>
      <c r="P97" s="231">
        <v>0.2086873005591372</v>
      </c>
      <c r="Q97" s="231">
        <v>0.2194953962594248</v>
      </c>
      <c r="R97" s="231">
        <v>0.5510556471289445</v>
      </c>
      <c r="S97" s="231">
        <v>0.81155898638504265</v>
      </c>
      <c r="T97" s="231">
        <v>0.65522336837009332</v>
      </c>
      <c r="U97" s="231">
        <v>0.76398448414822384</v>
      </c>
      <c r="V97" s="231">
        <v>1.1028684996935469</v>
      </c>
      <c r="W97" s="231">
        <v>1.70843766993105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3.7295464774005889E-3</v>
      </c>
      <c r="T98" s="231">
        <v>4.8406036380807182E-3</v>
      </c>
      <c r="U98" s="231">
        <v>4.2454956343736042E-3</v>
      </c>
      <c r="V98" s="231">
        <v>2.0689673331082971E-3</v>
      </c>
      <c r="W98" s="231">
        <v>3.8430068373035589E-3</v>
      </c>
      <c r="DA98" s="73" t="s">
        <v>1348</v>
      </c>
    </row>
    <row r="99" spans="1:105" ht="12" customHeight="1" x14ac:dyDescent="0.25">
      <c r="A99" s="64" t="s">
        <v>160</v>
      </c>
      <c r="B99" s="231">
        <v>6.5815751273610015E-2</v>
      </c>
      <c r="C99" s="231">
        <v>6.3593655884499667E-2</v>
      </c>
      <c r="D99" s="231">
        <v>3.0070761818231019E-2</v>
      </c>
      <c r="E99" s="231">
        <v>2.0903372959034581E-2</v>
      </c>
      <c r="F99" s="231">
        <v>5.3707170911262807E-2</v>
      </c>
      <c r="G99" s="231">
        <v>3.6924734858039841E-2</v>
      </c>
      <c r="H99" s="231">
        <v>1.2114721772129961E-2</v>
      </c>
      <c r="I99" s="231">
        <v>2.3392070651041721E-2</v>
      </c>
      <c r="J99" s="231">
        <v>5.5487124104276947E-2</v>
      </c>
      <c r="K99" s="231">
        <v>1.317983229947569E-2</v>
      </c>
      <c r="L99" s="231">
        <v>1.33498604657642E-2</v>
      </c>
      <c r="M99" s="231">
        <v>8.7810564288112371E-3</v>
      </c>
      <c r="N99" s="231">
        <v>2.1893545818326979E-2</v>
      </c>
      <c r="O99" s="231">
        <v>1.064063905811983E-2</v>
      </c>
      <c r="P99" s="231">
        <v>8.4333046178248564E-3</v>
      </c>
      <c r="Q99" s="231">
        <v>1.7645547640184112E-2</v>
      </c>
      <c r="R99" s="231">
        <v>8.6916103915983482E-3</v>
      </c>
      <c r="S99" s="231">
        <v>1.9623347171507169E-2</v>
      </c>
      <c r="T99" s="231">
        <v>2.7358320552660329E-2</v>
      </c>
      <c r="U99" s="231">
        <v>1.843539323023953E-2</v>
      </c>
      <c r="V99" s="231">
        <v>1.6849684900899688E-2</v>
      </c>
      <c r="W99" s="231">
        <v>2.5277099469406469E-2</v>
      </c>
      <c r="DA99" s="73" t="s">
        <v>1349</v>
      </c>
    </row>
    <row r="100" spans="1:105" ht="12" customHeight="1" x14ac:dyDescent="0.25">
      <c r="A100" s="64" t="s">
        <v>70</v>
      </c>
      <c r="B100" s="231">
        <v>2.3333403664678931</v>
      </c>
      <c r="C100" s="231">
        <v>2.2694952580397039</v>
      </c>
      <c r="D100" s="231">
        <v>2.555901107201497</v>
      </c>
      <c r="E100" s="231">
        <v>0.2057752995291805</v>
      </c>
      <c r="F100" s="231">
        <v>0.15211505296958319</v>
      </c>
      <c r="G100" s="231">
        <v>0.1592394119664817</v>
      </c>
      <c r="H100" s="231">
        <v>0.1187454655730415</v>
      </c>
      <c r="I100" s="231">
        <v>6.343580431807691E-2</v>
      </c>
      <c r="J100" s="231">
        <v>3.6212239911924203E-2</v>
      </c>
      <c r="K100" s="231">
        <v>5.8126269173108133E-2</v>
      </c>
      <c r="L100" s="231">
        <v>5.9291377129527582E-2</v>
      </c>
      <c r="M100" s="231">
        <v>1.946102594630229E-2</v>
      </c>
      <c r="N100" s="231">
        <v>2.415728199068707E-2</v>
      </c>
      <c r="O100" s="231">
        <v>3.5065500510766387E-2</v>
      </c>
      <c r="P100" s="231">
        <v>1.8593187864624789E-2</v>
      </c>
      <c r="Q100" s="231">
        <v>9.5543099264047988E-3</v>
      </c>
      <c r="R100" s="231">
        <v>1.8764926160949581E-2</v>
      </c>
      <c r="S100" s="231">
        <v>1.8558578207731151E-2</v>
      </c>
      <c r="T100" s="231">
        <v>1.6658441910483941E-2</v>
      </c>
      <c r="U100" s="231">
        <v>1.3101536576000619E-2</v>
      </c>
      <c r="V100" s="231">
        <v>1.6540134314221099E-2</v>
      </c>
      <c r="W100" s="231">
        <v>0.1073574719752049</v>
      </c>
      <c r="DA100" s="73" t="s">
        <v>1350</v>
      </c>
    </row>
    <row r="101" spans="1:105" ht="12" customHeight="1" x14ac:dyDescent="0.25">
      <c r="A101" s="64" t="s">
        <v>34</v>
      </c>
      <c r="B101" s="231">
        <v>1.911468942550868</v>
      </c>
      <c r="C101" s="231">
        <v>2.8855805168298838</v>
      </c>
      <c r="D101" s="231">
        <v>1.724440589694618</v>
      </c>
      <c r="E101" s="231">
        <v>7.5402235060398706</v>
      </c>
      <c r="F101" s="231">
        <v>5.9634463908059248</v>
      </c>
      <c r="G101" s="231">
        <v>3.9149660948748091</v>
      </c>
      <c r="H101" s="231">
        <v>2.8835216329153401</v>
      </c>
      <c r="I101" s="231">
        <v>3.3769346582499602</v>
      </c>
      <c r="J101" s="231">
        <v>1.1198588670358209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3.8702175663842771</v>
      </c>
      <c r="T101" s="231">
        <v>8.4878618881340344</v>
      </c>
      <c r="U101" s="231">
        <v>7.4374097076772889</v>
      </c>
      <c r="V101" s="231">
        <v>5.6856006938496764</v>
      </c>
      <c r="W101" s="231">
        <v>9.8519273979842925</v>
      </c>
      <c r="DA101" s="73" t="s">
        <v>1351</v>
      </c>
    </row>
    <row r="102" spans="1:105" ht="12" customHeight="1" x14ac:dyDescent="0.25">
      <c r="A102" s="64" t="s">
        <v>162</v>
      </c>
      <c r="B102" s="231">
        <v>6.1402800846819172</v>
      </c>
      <c r="C102" s="231">
        <v>4.9337268475433449</v>
      </c>
      <c r="D102" s="231">
        <v>3.4712433861355629</v>
      </c>
      <c r="E102" s="231">
        <v>2.3144348497420588</v>
      </c>
      <c r="F102" s="231">
        <v>2.5134268284035222</v>
      </c>
      <c r="G102" s="231">
        <v>3.3560295338462089</v>
      </c>
      <c r="H102" s="231">
        <v>3.227772279161611</v>
      </c>
      <c r="I102" s="231">
        <v>3.100634099912877</v>
      </c>
      <c r="J102" s="231">
        <v>2.5671700375305821</v>
      </c>
      <c r="K102" s="231">
        <v>1.41729184179885</v>
      </c>
      <c r="L102" s="231">
        <v>1.814446500015251</v>
      </c>
      <c r="M102" s="231">
        <v>1.70175590794531</v>
      </c>
      <c r="N102" s="231">
        <v>1.728516484426061</v>
      </c>
      <c r="O102" s="231">
        <v>1.641547935024303</v>
      </c>
      <c r="P102" s="231">
        <v>1.3260240598759341</v>
      </c>
      <c r="Q102" s="231">
        <v>1.920759718729959</v>
      </c>
      <c r="R102" s="231">
        <v>1.923190742428514</v>
      </c>
      <c r="S102" s="231">
        <v>2.0501954113564498</v>
      </c>
      <c r="T102" s="231">
        <v>2.1787841127689971</v>
      </c>
      <c r="U102" s="231">
        <v>1.368773778814939</v>
      </c>
      <c r="V102" s="231">
        <v>1.5077734213554459</v>
      </c>
      <c r="W102" s="231">
        <v>2.1973586086351711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52.951173318686003</v>
      </c>
      <c r="C110" s="225">
        <v>63.98432400001721</v>
      </c>
      <c r="D110" s="225">
        <v>56.844570369431779</v>
      </c>
      <c r="E110" s="225">
        <v>57.426732446095293</v>
      </c>
      <c r="F110" s="225">
        <v>48.255317900019449</v>
      </c>
      <c r="G110" s="225">
        <v>48.579128093125867</v>
      </c>
      <c r="H110" s="225">
        <v>47.791140840529089</v>
      </c>
      <c r="I110" s="225">
        <v>53.652357153948458</v>
      </c>
      <c r="J110" s="225">
        <v>45.667747033592427</v>
      </c>
      <c r="K110" s="225">
        <v>33.267567051438192</v>
      </c>
      <c r="L110" s="225">
        <v>57.805165097662787</v>
      </c>
      <c r="M110" s="225">
        <v>63.187248683469953</v>
      </c>
      <c r="N110" s="225">
        <v>63.508408958991588</v>
      </c>
      <c r="O110" s="225">
        <v>64.272902458958797</v>
      </c>
      <c r="P110" s="225">
        <v>73.761826698843535</v>
      </c>
      <c r="Q110" s="225">
        <v>81.758644264254173</v>
      </c>
      <c r="R110" s="225">
        <v>98.526851541111611</v>
      </c>
      <c r="S110" s="225">
        <v>130.07364516786961</v>
      </c>
      <c r="T110" s="225">
        <v>161.02607346720771</v>
      </c>
      <c r="U110" s="225">
        <v>193.496922839424</v>
      </c>
      <c r="V110" s="225">
        <v>215.05142579400169</v>
      </c>
      <c r="W110" s="225">
        <v>85.960455239704146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3.515733759709684</v>
      </c>
      <c r="C115" s="262">
        <v>4.1384509487327046</v>
      </c>
      <c r="D115" s="262">
        <v>3.7169421212502258</v>
      </c>
      <c r="E115" s="262">
        <v>3.3476450269541909</v>
      </c>
      <c r="F115" s="262">
        <v>2.93504867695497</v>
      </c>
      <c r="G115" s="262">
        <v>3.3004493022579799</v>
      </c>
      <c r="H115" s="262">
        <v>3.2600250029514979</v>
      </c>
      <c r="I115" s="262">
        <v>3.5316439342389629</v>
      </c>
      <c r="J115" s="262">
        <v>3.198727752805413</v>
      </c>
      <c r="K115" s="262">
        <v>2.602410195417634</v>
      </c>
      <c r="L115" s="262">
        <v>5.0997334880683081</v>
      </c>
      <c r="M115" s="262">
        <v>5.710081664507749</v>
      </c>
      <c r="N115" s="262">
        <v>5.5644146989396077</v>
      </c>
      <c r="O115" s="262">
        <v>5.3629217260236617</v>
      </c>
      <c r="P115" s="262">
        <v>6.0867203943951873</v>
      </c>
      <c r="Q115" s="262">
        <v>6.5926108771939704</v>
      </c>
      <c r="R115" s="262">
        <v>7.3496632563300066</v>
      </c>
      <c r="S115" s="262">
        <v>7.1578628489296943</v>
      </c>
      <c r="T115" s="262">
        <v>6.9147330171098336</v>
      </c>
      <c r="U115" s="262">
        <v>7.7891307433457886</v>
      </c>
      <c r="V115" s="262">
        <v>9.2715928215374728</v>
      </c>
      <c r="W115" s="262">
        <v>3.597174421608043</v>
      </c>
      <c r="DA115" s="68" t="s">
        <v>1364</v>
      </c>
    </row>
    <row r="116" spans="1:105" ht="12" customHeight="1" x14ac:dyDescent="0.25">
      <c r="A116" s="37" t="s">
        <v>160</v>
      </c>
      <c r="B116" s="228">
        <v>3.7284415966106363E-2</v>
      </c>
      <c r="C116" s="228">
        <v>5.2664067743516667E-2</v>
      </c>
      <c r="D116" s="228">
        <v>3.1922665746969947E-2</v>
      </c>
      <c r="E116" s="228">
        <v>2.9964427359024721E-2</v>
      </c>
      <c r="F116" s="228">
        <v>6.1404336886259722E-2</v>
      </c>
      <c r="G116" s="228">
        <v>3.5918024749805787E-2</v>
      </c>
      <c r="H116" s="228">
        <v>1.2190022636456851E-2</v>
      </c>
      <c r="I116" s="228">
        <v>2.644422930974627E-2</v>
      </c>
      <c r="J116" s="228">
        <v>6.7674954390557818E-2</v>
      </c>
      <c r="K116" s="228">
        <v>2.3977636587365639E-2</v>
      </c>
      <c r="L116" s="228">
        <v>3.72474373788447E-2</v>
      </c>
      <c r="M116" s="228">
        <v>2.931275403774113E-2</v>
      </c>
      <c r="N116" s="228">
        <v>6.9597846252285017E-2</v>
      </c>
      <c r="O116" s="228">
        <v>3.4538983793214413E-2</v>
      </c>
      <c r="P116" s="228">
        <v>3.8465947714211683E-2</v>
      </c>
      <c r="Q116" s="228">
        <v>6.001336837294196E-2</v>
      </c>
      <c r="R116" s="228">
        <v>3.3066407713811079E-2</v>
      </c>
      <c r="S116" s="228">
        <v>6.7861607259988285E-2</v>
      </c>
      <c r="T116" s="228">
        <v>8.5749441904040963E-2</v>
      </c>
      <c r="U116" s="228">
        <v>0.1035140850197975</v>
      </c>
      <c r="V116" s="228">
        <v>0.10246690931764151</v>
      </c>
      <c r="W116" s="228">
        <v>4.0909149138673433E-2</v>
      </c>
      <c r="DA116" s="69" t="s">
        <v>1365</v>
      </c>
    </row>
    <row r="117" spans="1:105" ht="12" customHeight="1" x14ac:dyDescent="0.25">
      <c r="A117" s="37" t="s">
        <v>162</v>
      </c>
      <c r="B117" s="228">
        <v>3.4784493437435771</v>
      </c>
      <c r="C117" s="228">
        <v>4.0857868809891889</v>
      </c>
      <c r="D117" s="228">
        <v>3.685019455503256</v>
      </c>
      <c r="E117" s="228">
        <v>3.317680599595167</v>
      </c>
      <c r="F117" s="228">
        <v>2.8736443400687102</v>
      </c>
      <c r="G117" s="228">
        <v>3.2645312775081741</v>
      </c>
      <c r="H117" s="228">
        <v>3.2478349803150421</v>
      </c>
      <c r="I117" s="228">
        <v>3.5051997049292161</v>
      </c>
      <c r="J117" s="228">
        <v>3.131052798414856</v>
      </c>
      <c r="K117" s="228">
        <v>2.578432558830269</v>
      </c>
      <c r="L117" s="228">
        <v>5.0624860506894631</v>
      </c>
      <c r="M117" s="228">
        <v>5.6807689104700083</v>
      </c>
      <c r="N117" s="228">
        <v>5.4948168526873227</v>
      </c>
      <c r="O117" s="228">
        <v>5.3283827422304473</v>
      </c>
      <c r="P117" s="228">
        <v>6.0482544466809758</v>
      </c>
      <c r="Q117" s="228">
        <v>6.532597508821028</v>
      </c>
      <c r="R117" s="228">
        <v>7.3165968486161974</v>
      </c>
      <c r="S117" s="228">
        <v>7.0900012416697056</v>
      </c>
      <c r="T117" s="228">
        <v>6.8289835752057924</v>
      </c>
      <c r="U117" s="228">
        <v>7.6856166583259906</v>
      </c>
      <c r="V117" s="228">
        <v>9.1691259122198314</v>
      </c>
      <c r="W117" s="228">
        <v>3.5562652724693691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22.71728192941438</v>
      </c>
      <c r="C121" s="263">
        <f t="shared" si="5"/>
        <v>26.983935449586891</v>
      </c>
      <c r="D121" s="263">
        <f t="shared" si="5"/>
        <v>23.195882417492339</v>
      </c>
      <c r="E121" s="263">
        <f t="shared" si="5"/>
        <v>27.345359742517839</v>
      </c>
      <c r="F121" s="263">
        <f t="shared" si="5"/>
        <v>22.133531921722781</v>
      </c>
      <c r="G121" s="263">
        <f t="shared" si="5"/>
        <v>20.698469975748338</v>
      </c>
      <c r="H121" s="263">
        <f t="shared" si="5"/>
        <v>19.93070378400817</v>
      </c>
      <c r="I121" s="263">
        <f t="shared" si="5"/>
        <v>23.609978674376709</v>
      </c>
      <c r="J121" s="263">
        <f t="shared" si="5"/>
        <v>18.056133739958241</v>
      </c>
      <c r="K121" s="263">
        <f t="shared" si="5"/>
        <v>9.3923936533734764</v>
      </c>
      <c r="L121" s="263">
        <f t="shared" si="5"/>
        <v>13.77330632285196</v>
      </c>
      <c r="M121" s="263">
        <f t="shared" si="5"/>
        <v>15.956119129995059</v>
      </c>
      <c r="N121" s="263">
        <f t="shared" si="5"/>
        <v>15.48219618401901</v>
      </c>
      <c r="O121" s="263">
        <f t="shared" si="5"/>
        <v>17.261529436129859</v>
      </c>
      <c r="P121" s="263">
        <f t="shared" si="5"/>
        <v>19.710806506106721</v>
      </c>
      <c r="Q121" s="263">
        <f t="shared" si="5"/>
        <v>25.54959609583112</v>
      </c>
      <c r="R121" s="263">
        <f t="shared" si="5"/>
        <v>34.363668908877791</v>
      </c>
      <c r="S121" s="263">
        <f t="shared" si="5"/>
        <v>62.055364685436537</v>
      </c>
      <c r="T121" s="263">
        <f t="shared" si="5"/>
        <v>89.412263453101573</v>
      </c>
      <c r="U121" s="263">
        <f t="shared" si="5"/>
        <v>109.4789696097674</v>
      </c>
      <c r="V121" s="263">
        <f t="shared" si="5"/>
        <v>118.00526620106911</v>
      </c>
      <c r="W121" s="263">
        <f t="shared" si="5"/>
        <v>47.307714280510737</v>
      </c>
      <c r="DA121" s="70"/>
    </row>
    <row r="122" spans="1:105" ht="12" customHeight="1" x14ac:dyDescent="0.25">
      <c r="A122" s="60" t="s">
        <v>1054</v>
      </c>
      <c r="B122" s="264">
        <v>22.71728192941438</v>
      </c>
      <c r="C122" s="264">
        <v>26.983935449586891</v>
      </c>
      <c r="D122" s="264">
        <v>23.195882417492339</v>
      </c>
      <c r="E122" s="264">
        <v>27.345359742517839</v>
      </c>
      <c r="F122" s="264">
        <v>22.133531921722781</v>
      </c>
      <c r="G122" s="264">
        <v>20.698469975748338</v>
      </c>
      <c r="H122" s="264">
        <v>19.93070378400817</v>
      </c>
      <c r="I122" s="264">
        <v>23.609978674376709</v>
      </c>
      <c r="J122" s="264">
        <v>18.056133739958241</v>
      </c>
      <c r="K122" s="264">
        <v>9.3923936533734764</v>
      </c>
      <c r="L122" s="264">
        <v>13.77330632285196</v>
      </c>
      <c r="M122" s="264">
        <v>15.956119129995059</v>
      </c>
      <c r="N122" s="264">
        <v>15.48219618401901</v>
      </c>
      <c r="O122" s="264">
        <v>17.261529436129859</v>
      </c>
      <c r="P122" s="264">
        <v>19.710806506106721</v>
      </c>
      <c r="Q122" s="264">
        <v>25.54959609583112</v>
      </c>
      <c r="R122" s="264">
        <v>34.363668908877791</v>
      </c>
      <c r="S122" s="264">
        <v>62.055364685436537</v>
      </c>
      <c r="T122" s="264">
        <v>89.412263453101573</v>
      </c>
      <c r="U122" s="264">
        <v>109.4789696097674</v>
      </c>
      <c r="V122" s="264">
        <v>118.00526620106911</v>
      </c>
      <c r="W122" s="264">
        <v>47.307714280510737</v>
      </c>
      <c r="DA122" s="72" t="s">
        <v>1370</v>
      </c>
    </row>
    <row r="123" spans="1:105" ht="12" customHeight="1" x14ac:dyDescent="0.25">
      <c r="A123" s="64" t="s">
        <v>30</v>
      </c>
      <c r="B123" s="231">
        <v>4.2997814632854867</v>
      </c>
      <c r="C123" s="231">
        <v>5.5876925270636493</v>
      </c>
      <c r="D123" s="231">
        <v>3.9457629510014369</v>
      </c>
      <c r="E123" s="231">
        <v>2.5317342383633692</v>
      </c>
      <c r="F123" s="231">
        <v>2.6317817451775478</v>
      </c>
      <c r="G123" s="231">
        <v>2.407063614945232</v>
      </c>
      <c r="H123" s="231">
        <v>2.635795633345738</v>
      </c>
      <c r="I123" s="231">
        <v>2.294044129616688</v>
      </c>
      <c r="J123" s="231">
        <v>2.8264100267686132</v>
      </c>
      <c r="K123" s="231">
        <v>2.4117224027094109</v>
      </c>
      <c r="L123" s="231">
        <v>6.0806554832191591</v>
      </c>
      <c r="M123" s="231">
        <v>6.4214478006388687</v>
      </c>
      <c r="N123" s="231">
        <v>7.0932097779971874</v>
      </c>
      <c r="O123" s="231">
        <v>7.1670074606526759</v>
      </c>
      <c r="P123" s="231">
        <v>8.8835645811393782</v>
      </c>
      <c r="Q123" s="231">
        <v>9.8810389734134869</v>
      </c>
      <c r="R123" s="231">
        <v>12.32896115152441</v>
      </c>
      <c r="S123" s="231">
        <v>14.652121313696201</v>
      </c>
      <c r="T123" s="231">
        <v>19.38626014175896</v>
      </c>
      <c r="U123" s="231">
        <v>19.420406909382269</v>
      </c>
      <c r="V123" s="231">
        <v>24.26693576213772</v>
      </c>
      <c r="W123" s="231">
        <v>10.61537286672268</v>
      </c>
      <c r="DA123" s="73" t="s">
        <v>1371</v>
      </c>
    </row>
    <row r="124" spans="1:105" ht="12" customHeight="1" x14ac:dyDescent="0.25">
      <c r="A124" s="64" t="s">
        <v>32</v>
      </c>
      <c r="B124" s="231">
        <v>3.7767690438171879</v>
      </c>
      <c r="C124" s="231">
        <v>4.7857345070385113</v>
      </c>
      <c r="D124" s="231">
        <v>4.1182059730556633</v>
      </c>
      <c r="E124" s="231">
        <v>6.1093637842334116</v>
      </c>
      <c r="F124" s="231">
        <v>5.1784317442218999</v>
      </c>
      <c r="G124" s="231">
        <v>5.5987630293975386</v>
      </c>
      <c r="H124" s="231">
        <v>6.1197849293410691</v>
      </c>
      <c r="I124" s="231">
        <v>8.93606994570602</v>
      </c>
      <c r="J124" s="231">
        <v>7.6900192731669668</v>
      </c>
      <c r="K124" s="231">
        <v>3.618003585361675</v>
      </c>
      <c r="L124" s="231">
        <v>0.44608552434873938</v>
      </c>
      <c r="M124" s="231">
        <v>0.37640575240543439</v>
      </c>
      <c r="N124" s="231">
        <v>0</v>
      </c>
      <c r="O124" s="231">
        <v>1.3457014889862811</v>
      </c>
      <c r="P124" s="231">
        <v>1.446790756592798</v>
      </c>
      <c r="Q124" s="231">
        <v>1.5867347640181151</v>
      </c>
      <c r="R124" s="231">
        <v>4.8536339050480883</v>
      </c>
      <c r="S124" s="231">
        <v>5.6792427129436929</v>
      </c>
      <c r="T124" s="231">
        <v>4.0351575436609641</v>
      </c>
      <c r="U124" s="231">
        <v>7.1625754590460851</v>
      </c>
      <c r="V124" s="231">
        <v>12.408156134473179</v>
      </c>
      <c r="W124" s="231">
        <v>4.5117079506448166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2.609914991972356E-2</v>
      </c>
      <c r="T125" s="231">
        <v>2.9810594720793619E-2</v>
      </c>
      <c r="U125" s="231">
        <v>3.9802749235352188E-2</v>
      </c>
      <c r="V125" s="231">
        <v>2.3277543708489119E-2</v>
      </c>
      <c r="W125" s="231">
        <v>1.014876036006899E-2</v>
      </c>
      <c r="DA125" s="73" t="s">
        <v>1373</v>
      </c>
    </row>
    <row r="126" spans="1:105" ht="12" customHeight="1" x14ac:dyDescent="0.25">
      <c r="A126" s="64" t="s">
        <v>160</v>
      </c>
      <c r="B126" s="231">
        <v>9.2201653769479724E-2</v>
      </c>
      <c r="C126" s="231">
        <v>0.1040466631999975</v>
      </c>
      <c r="D126" s="231">
        <v>5.8474465536318451E-2</v>
      </c>
      <c r="E126" s="231">
        <v>3.8782768352898941E-2</v>
      </c>
      <c r="F126" s="231">
        <v>8.8597477143277301E-2</v>
      </c>
      <c r="G126" s="231">
        <v>6.2764491955119281E-2</v>
      </c>
      <c r="H126" s="231">
        <v>2.1688588016132191E-2</v>
      </c>
      <c r="I126" s="231">
        <v>4.4115351880136808E-2</v>
      </c>
      <c r="J126" s="231">
        <v>0.1107135751071168</v>
      </c>
      <c r="K126" s="231">
        <v>2.97725763413027E-2</v>
      </c>
      <c r="L126" s="231">
        <v>5.1264514037690223E-2</v>
      </c>
      <c r="M126" s="231">
        <v>4.64851677696742E-2</v>
      </c>
      <c r="N126" s="231">
        <v>0.1034982764436445</v>
      </c>
      <c r="O126" s="231">
        <v>5.5174287253376177E-2</v>
      </c>
      <c r="P126" s="231">
        <v>5.8466553239749287E-2</v>
      </c>
      <c r="Q126" s="231">
        <v>0.12755986844355369</v>
      </c>
      <c r="R126" s="231">
        <v>7.6554691174880077E-2</v>
      </c>
      <c r="S126" s="231">
        <v>0.13732304527088449</v>
      </c>
      <c r="T126" s="231">
        <v>0.16848473190841251</v>
      </c>
      <c r="U126" s="231">
        <v>0.17283714246631141</v>
      </c>
      <c r="V126" s="231">
        <v>0.18957248404967031</v>
      </c>
      <c r="W126" s="231">
        <v>6.6752737107443713E-2</v>
      </c>
      <c r="DA126" s="73" t="s">
        <v>1374</v>
      </c>
    </row>
    <row r="127" spans="1:105" ht="12" customHeight="1" x14ac:dyDescent="0.25">
      <c r="A127" s="64" t="s">
        <v>70</v>
      </c>
      <c r="B127" s="231">
        <v>3.2687895592204059</v>
      </c>
      <c r="C127" s="231">
        <v>3.7131598343098831</v>
      </c>
      <c r="D127" s="231">
        <v>4.9701085762543569</v>
      </c>
      <c r="E127" s="231">
        <v>0.38178220280662212</v>
      </c>
      <c r="F127" s="231">
        <v>0.25093501854507161</v>
      </c>
      <c r="G127" s="231">
        <v>0.27067440916591928</v>
      </c>
      <c r="H127" s="231">
        <v>0.21258610226792729</v>
      </c>
      <c r="I127" s="231">
        <v>0.119634250043052</v>
      </c>
      <c r="J127" s="231">
        <v>7.2254358249875944E-2</v>
      </c>
      <c r="K127" s="231">
        <v>0.13130431002982601</v>
      </c>
      <c r="L127" s="231">
        <v>0.22768355092291651</v>
      </c>
      <c r="M127" s="231">
        <v>0.1030228040803417</v>
      </c>
      <c r="N127" s="231">
        <v>0.11419973129735191</v>
      </c>
      <c r="O127" s="231">
        <v>0.18182310172320529</v>
      </c>
      <c r="P127" s="231">
        <v>0.12890315925338039</v>
      </c>
      <c r="Q127" s="231">
        <v>6.906821721450522E-2</v>
      </c>
      <c r="R127" s="231">
        <v>0.16527928225585689</v>
      </c>
      <c r="S127" s="231">
        <v>0.12987185382338501</v>
      </c>
      <c r="T127" s="231">
        <v>0.1025901101603558</v>
      </c>
      <c r="U127" s="231">
        <v>0.1228306939501277</v>
      </c>
      <c r="V127" s="231">
        <v>0.186089791405812</v>
      </c>
      <c r="W127" s="231">
        <v>0.28351374381203392</v>
      </c>
      <c r="DA127" s="73" t="s">
        <v>1375</v>
      </c>
    </row>
    <row r="128" spans="1:105" ht="12" customHeight="1" x14ac:dyDescent="0.25">
      <c r="A128" s="64" t="s">
        <v>34</v>
      </c>
      <c r="B128" s="231">
        <v>2.677787523833302</v>
      </c>
      <c r="C128" s="231">
        <v>4.7211474162826539</v>
      </c>
      <c r="D128" s="231">
        <v>3.3532819168682599</v>
      </c>
      <c r="E128" s="231">
        <v>13.98964378317889</v>
      </c>
      <c r="F128" s="231">
        <v>9.8375374524482595</v>
      </c>
      <c r="G128" s="231">
        <v>6.6546410938637344</v>
      </c>
      <c r="H128" s="231">
        <v>5.1622739595867824</v>
      </c>
      <c r="I128" s="231">
        <v>6.3685965619419056</v>
      </c>
      <c r="J128" s="231">
        <v>2.234456746252317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27.083558040926249</v>
      </c>
      <c r="T128" s="231">
        <v>52.272036653172172</v>
      </c>
      <c r="U128" s="231">
        <v>69.727866673199514</v>
      </c>
      <c r="V128" s="231">
        <v>63.967572876692877</v>
      </c>
      <c r="W128" s="231">
        <v>26.01734903940342</v>
      </c>
      <c r="DA128" s="73" t="s">
        <v>1376</v>
      </c>
    </row>
    <row r="129" spans="1:105" ht="12" customHeight="1" x14ac:dyDescent="0.25">
      <c r="A129" s="64" t="s">
        <v>162</v>
      </c>
      <c r="B129" s="231">
        <v>8.6019526854885129</v>
      </c>
      <c r="C129" s="231">
        <v>8.0721545016921912</v>
      </c>
      <c r="D129" s="231">
        <v>6.7500485347762984</v>
      </c>
      <c r="E129" s="231">
        <v>4.2940529655826554</v>
      </c>
      <c r="F129" s="231">
        <v>4.1462484841867298</v>
      </c>
      <c r="G129" s="231">
        <v>5.7045633364207964</v>
      </c>
      <c r="H129" s="231">
        <v>5.7785745714505197</v>
      </c>
      <c r="I129" s="231">
        <v>5.8475184351889089</v>
      </c>
      <c r="J129" s="231">
        <v>5.1222797604133579</v>
      </c>
      <c r="K129" s="231">
        <v>3.2015907789312621</v>
      </c>
      <c r="L129" s="231">
        <v>6.9676172503234586</v>
      </c>
      <c r="M129" s="231">
        <v>9.0087576051007385</v>
      </c>
      <c r="N129" s="231">
        <v>8.1712883982808222</v>
      </c>
      <c r="O129" s="231">
        <v>8.5118230975143199</v>
      </c>
      <c r="P129" s="231">
        <v>9.1930814558814191</v>
      </c>
      <c r="Q129" s="231">
        <v>13.88519427274146</v>
      </c>
      <c r="R129" s="231">
        <v>16.939239878874549</v>
      </c>
      <c r="S129" s="231">
        <v>14.347148568856401</v>
      </c>
      <c r="T129" s="231">
        <v>13.417923677719919</v>
      </c>
      <c r="U129" s="231">
        <v>12.832649982487791</v>
      </c>
      <c r="V129" s="231">
        <v>16.96366160860137</v>
      </c>
      <c r="W129" s="231">
        <v>5.8028691824602774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16.881747693490901</v>
      </c>
      <c r="C134" s="263">
        <v>21.264241036283781</v>
      </c>
      <c r="D134" s="263">
        <v>19.62113966611572</v>
      </c>
      <c r="E134" s="263">
        <v>16.72269171450759</v>
      </c>
      <c r="F134" s="263">
        <v>14.64447019633535</v>
      </c>
      <c r="G134" s="263">
        <v>15.418811269941679</v>
      </c>
      <c r="H134" s="263">
        <v>15.591130911484511</v>
      </c>
      <c r="I134" s="263">
        <v>16.534502767322689</v>
      </c>
      <c r="J134" s="263">
        <v>15.78692719677186</v>
      </c>
      <c r="K134" s="263">
        <v>14.828139476727941</v>
      </c>
      <c r="L134" s="263">
        <v>26.810842205695369</v>
      </c>
      <c r="M134" s="263">
        <v>27.87759210656667</v>
      </c>
      <c r="N134" s="263">
        <v>29.209081550624401</v>
      </c>
      <c r="O134" s="263">
        <v>28.586707884489829</v>
      </c>
      <c r="P134" s="263">
        <v>33.125394283403573</v>
      </c>
      <c r="Q134" s="263">
        <v>33.084721810329583</v>
      </c>
      <c r="R134" s="263">
        <v>37.695332502892377</v>
      </c>
      <c r="S134" s="263">
        <v>39.055516249028223</v>
      </c>
      <c r="T134" s="263">
        <v>40.338721754402037</v>
      </c>
      <c r="U134" s="263">
        <v>47.814131525338773</v>
      </c>
      <c r="V134" s="263">
        <v>55.317433832533411</v>
      </c>
      <c r="W134" s="263">
        <v>22.292204599432889</v>
      </c>
      <c r="DA134" s="70" t="s">
        <v>1382</v>
      </c>
    </row>
    <row r="135" spans="1:105" ht="12" customHeight="1" x14ac:dyDescent="0.25">
      <c r="A135" s="60" t="s">
        <v>1014</v>
      </c>
      <c r="B135" s="264">
        <v>16.881747693490901</v>
      </c>
      <c r="C135" s="264">
        <v>21.264241036283781</v>
      </c>
      <c r="D135" s="264">
        <v>19.62113966611572</v>
      </c>
      <c r="E135" s="264">
        <v>16.72269171450759</v>
      </c>
      <c r="F135" s="264">
        <v>14.64447019633535</v>
      </c>
      <c r="G135" s="264">
        <v>15.418811269941679</v>
      </c>
      <c r="H135" s="264">
        <v>15.591130911484511</v>
      </c>
      <c r="I135" s="264">
        <v>16.534502767322689</v>
      </c>
      <c r="J135" s="264">
        <v>15.78692719677186</v>
      </c>
      <c r="K135" s="264">
        <v>14.828139476727941</v>
      </c>
      <c r="L135" s="264">
        <v>26.810842205695369</v>
      </c>
      <c r="M135" s="264">
        <v>27.87759210656667</v>
      </c>
      <c r="N135" s="264">
        <v>29.209081550624401</v>
      </c>
      <c r="O135" s="264">
        <v>28.586707884489829</v>
      </c>
      <c r="P135" s="264">
        <v>33.125394283403573</v>
      </c>
      <c r="Q135" s="264">
        <v>33.084721810329583</v>
      </c>
      <c r="R135" s="264">
        <v>37.695332502892377</v>
      </c>
      <c r="S135" s="264">
        <v>39.055516249028223</v>
      </c>
      <c r="T135" s="264">
        <v>40.338721754402037</v>
      </c>
      <c r="U135" s="264">
        <v>47.814131525338773</v>
      </c>
      <c r="V135" s="264">
        <v>55.317433832533411</v>
      </c>
      <c r="W135" s="264">
        <v>22.292204599432889</v>
      </c>
      <c r="DA135" s="72" t="s">
        <v>1383</v>
      </c>
    </row>
    <row r="136" spans="1:105" ht="12" customHeight="1" x14ac:dyDescent="0.25">
      <c r="A136" s="59" t="s">
        <v>30</v>
      </c>
      <c r="B136" s="232">
        <v>4.4634478038348711</v>
      </c>
      <c r="C136" s="232">
        <v>6.798516726721421</v>
      </c>
      <c r="D136" s="232">
        <v>4.9235832778965669</v>
      </c>
      <c r="E136" s="232">
        <v>5.8425826054469443</v>
      </c>
      <c r="F136" s="232">
        <v>5.4149223293605848</v>
      </c>
      <c r="G136" s="232">
        <v>4.3947626036159368</v>
      </c>
      <c r="H136" s="232">
        <v>4.7516154581383114</v>
      </c>
      <c r="I136" s="232">
        <v>4.567062411146833</v>
      </c>
      <c r="J136" s="232">
        <v>5.4872365333479216</v>
      </c>
      <c r="K136" s="232">
        <v>6.1930967158991512</v>
      </c>
      <c r="L136" s="232">
        <v>12.23267004671332</v>
      </c>
      <c r="M136" s="232">
        <v>11.49023080086444</v>
      </c>
      <c r="N136" s="232">
        <v>13.38221918897187</v>
      </c>
      <c r="O136" s="232">
        <v>12.872792377754211</v>
      </c>
      <c r="P136" s="232">
        <v>16.112096234923168</v>
      </c>
      <c r="Q136" s="232">
        <v>13.64242028970069</v>
      </c>
      <c r="R136" s="232">
        <v>15.74868650483277</v>
      </c>
      <c r="S136" s="232">
        <v>19.535543675407819</v>
      </c>
      <c r="T136" s="232">
        <v>23.62227209564875</v>
      </c>
      <c r="U136" s="232">
        <v>28.493766429958779</v>
      </c>
      <c r="V136" s="232">
        <v>32.245965339868782</v>
      </c>
      <c r="W136" s="232">
        <v>14.10363533551423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3.4797765608941447E-2</v>
      </c>
      <c r="T137" s="297">
        <v>3.6324385140733183E-2</v>
      </c>
      <c r="U137" s="297">
        <v>5.8398891705736172E-2</v>
      </c>
      <c r="V137" s="297">
        <v>3.0931258687895341E-2</v>
      </c>
      <c r="W137" s="297">
        <v>1.348369171982986E-2</v>
      </c>
      <c r="DA137" s="122" t="s">
        <v>1385</v>
      </c>
    </row>
    <row r="138" spans="1:105" ht="12" customHeight="1" x14ac:dyDescent="0.25">
      <c r="A138" s="59" t="s">
        <v>160</v>
      </c>
      <c r="B138" s="297">
        <v>9.5711205916235012E-2</v>
      </c>
      <c r="C138" s="297">
        <v>0.12659303938050701</v>
      </c>
      <c r="D138" s="297">
        <v>7.2965331235999936E-2</v>
      </c>
      <c r="E138" s="297">
        <v>8.9500518789130457E-2</v>
      </c>
      <c r="F138" s="297">
        <v>0.18229036590410011</v>
      </c>
      <c r="G138" s="297">
        <v>0.114593997585555</v>
      </c>
      <c r="H138" s="297">
        <v>3.9098566208577212E-2</v>
      </c>
      <c r="I138" s="297">
        <v>8.7826368606062313E-2</v>
      </c>
      <c r="J138" s="297">
        <v>0.21494106244729411</v>
      </c>
      <c r="K138" s="297">
        <v>7.6453427872144319E-2</v>
      </c>
      <c r="L138" s="297">
        <v>0.1031306389679183</v>
      </c>
      <c r="M138" s="297">
        <v>8.3178330350566959E-2</v>
      </c>
      <c r="N138" s="297">
        <v>0.19526232332025131</v>
      </c>
      <c r="O138" s="297">
        <v>9.9099540261759766E-2</v>
      </c>
      <c r="P138" s="297">
        <v>0.1060406240894665</v>
      </c>
      <c r="Q138" s="297">
        <v>0.1761176473535063</v>
      </c>
      <c r="R138" s="297">
        <v>9.778892292465402E-2</v>
      </c>
      <c r="S138" s="297">
        <v>0.18309160094256841</v>
      </c>
      <c r="T138" s="297">
        <v>0.2052996375783617</v>
      </c>
      <c r="U138" s="297">
        <v>0.2535879495644015</v>
      </c>
      <c r="V138" s="297">
        <v>0.25190439410962512</v>
      </c>
      <c r="W138" s="297">
        <v>8.86880068774724E-2</v>
      </c>
      <c r="DA138" s="122" t="s">
        <v>1386</v>
      </c>
    </row>
    <row r="139" spans="1:105" ht="12" customHeight="1" x14ac:dyDescent="0.25">
      <c r="A139" s="59" t="s">
        <v>70</v>
      </c>
      <c r="B139" s="297">
        <v>3.393212353669794</v>
      </c>
      <c r="C139" s="297">
        <v>4.5177824513926259</v>
      </c>
      <c r="D139" s="297">
        <v>6.201777394956169</v>
      </c>
      <c r="E139" s="297">
        <v>0.88105379442557463</v>
      </c>
      <c r="F139" s="297">
        <v>0.51630179350094707</v>
      </c>
      <c r="G139" s="297">
        <v>0.494191247697991</v>
      </c>
      <c r="H139" s="297">
        <v>0.3832343437186187</v>
      </c>
      <c r="I139" s="297">
        <v>0.23817200349526779</v>
      </c>
      <c r="J139" s="297">
        <v>0.14027573866754689</v>
      </c>
      <c r="K139" s="297">
        <v>0.33717823009628523</v>
      </c>
      <c r="L139" s="297">
        <v>0.45803906522748561</v>
      </c>
      <c r="M139" s="297">
        <v>0.18434406591572591</v>
      </c>
      <c r="N139" s="297">
        <v>0.21545194395397729</v>
      </c>
      <c r="O139" s="297">
        <v>0.3265757780792039</v>
      </c>
      <c r="P139" s="297">
        <v>0.23379129941662621</v>
      </c>
      <c r="Q139" s="297">
        <v>9.5360179272231921E-2</v>
      </c>
      <c r="R139" s="297">
        <v>0.2111233517569665</v>
      </c>
      <c r="S139" s="297">
        <v>0.173156993329104</v>
      </c>
      <c r="T139" s="297">
        <v>0.12500665310429601</v>
      </c>
      <c r="U139" s="297">
        <v>0.18021811387246661</v>
      </c>
      <c r="V139" s="297">
        <v>0.24727658335576419</v>
      </c>
      <c r="W139" s="297">
        <v>0.37667772065418059</v>
      </c>
      <c r="DA139" s="122" t="s">
        <v>1387</v>
      </c>
    </row>
    <row r="140" spans="1:105" ht="12" customHeight="1" x14ac:dyDescent="0.25">
      <c r="A140" s="59" t="s">
        <v>162</v>
      </c>
      <c r="B140" s="297">
        <v>8.9293763300699993</v>
      </c>
      <c r="C140" s="297">
        <v>9.8213488187892288</v>
      </c>
      <c r="D140" s="297">
        <v>8.4228136620269805</v>
      </c>
      <c r="E140" s="297">
        <v>9.9095547958459402</v>
      </c>
      <c r="F140" s="297">
        <v>8.5309557075697207</v>
      </c>
      <c r="G140" s="297">
        <v>10.4152634210422</v>
      </c>
      <c r="H140" s="297">
        <v>10.417182543419001</v>
      </c>
      <c r="I140" s="297">
        <v>11.64144198407452</v>
      </c>
      <c r="J140" s="297">
        <v>9.9444738623090938</v>
      </c>
      <c r="K140" s="297">
        <v>8.2214111028603565</v>
      </c>
      <c r="L140" s="297">
        <v>14.01700245478664</v>
      </c>
      <c r="M140" s="297">
        <v>16.119838909435941</v>
      </c>
      <c r="N140" s="297">
        <v>15.4161480943783</v>
      </c>
      <c r="O140" s="297">
        <v>15.288240188394649</v>
      </c>
      <c r="P140" s="297">
        <v>16.673466124974311</v>
      </c>
      <c r="Q140" s="297">
        <v>19.17082369400315</v>
      </c>
      <c r="R140" s="297">
        <v>21.637733723377981</v>
      </c>
      <c r="S140" s="297">
        <v>19.128926213739788</v>
      </c>
      <c r="T140" s="297">
        <v>16.3498189829299</v>
      </c>
      <c r="U140" s="297">
        <v>18.82816014023739</v>
      </c>
      <c r="V140" s="297">
        <v>22.541356256511349</v>
      </c>
      <c r="W140" s="297">
        <v>7.7097198446671777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9.836409936071032</v>
      </c>
      <c r="C142" s="263">
        <f t="shared" si="6"/>
        <v>11.597696565413834</v>
      </c>
      <c r="D142" s="263">
        <f t="shared" si="6"/>
        <v>10.310606164573493</v>
      </c>
      <c r="E142" s="263">
        <f t="shared" si="6"/>
        <v>10.011035962115667</v>
      </c>
      <c r="F142" s="263">
        <f t="shared" si="6"/>
        <v>8.5422671050063492</v>
      </c>
      <c r="G142" s="263">
        <f t="shared" si="6"/>
        <v>9.1613975451778735</v>
      </c>
      <c r="H142" s="263">
        <f t="shared" si="6"/>
        <v>9.0092811420849195</v>
      </c>
      <c r="I142" s="263">
        <f t="shared" si="6"/>
        <v>9.9762317780100958</v>
      </c>
      <c r="J142" s="263">
        <f t="shared" si="6"/>
        <v>8.6259583440569152</v>
      </c>
      <c r="K142" s="263">
        <f t="shared" si="6"/>
        <v>6.4446237259191479</v>
      </c>
      <c r="L142" s="263">
        <f t="shared" si="6"/>
        <v>12.121283081047157</v>
      </c>
      <c r="M142" s="263">
        <f t="shared" si="6"/>
        <v>13.643455782400462</v>
      </c>
      <c r="N142" s="263">
        <f t="shared" si="6"/>
        <v>13.252716525408575</v>
      </c>
      <c r="O142" s="263">
        <f t="shared" si="6"/>
        <v>13.061743412315447</v>
      </c>
      <c r="P142" s="263">
        <f t="shared" si="6"/>
        <v>14.838905514938043</v>
      </c>
      <c r="Q142" s="263">
        <f t="shared" si="6"/>
        <v>16.531715480899496</v>
      </c>
      <c r="R142" s="263">
        <f t="shared" si="6"/>
        <v>19.118186873011439</v>
      </c>
      <c r="S142" s="263">
        <f t="shared" si="6"/>
        <v>21.804901384475166</v>
      </c>
      <c r="T142" s="263">
        <f t="shared" si="6"/>
        <v>24.360355242594238</v>
      </c>
      <c r="U142" s="263">
        <f t="shared" si="6"/>
        <v>28.41469096097201</v>
      </c>
      <c r="V142" s="263">
        <f t="shared" si="6"/>
        <v>32.457132938861697</v>
      </c>
      <c r="W142" s="263">
        <f t="shared" si="6"/>
        <v>12.763361938152464</v>
      </c>
      <c r="DA142" s="70"/>
    </row>
    <row r="143" spans="1:105" ht="12" customHeight="1" x14ac:dyDescent="0.25">
      <c r="A143" s="60" t="s">
        <v>1024</v>
      </c>
      <c r="B143" s="264">
        <v>7.2815108976587908</v>
      </c>
      <c r="C143" s="264">
        <v>8.5629483527122847</v>
      </c>
      <c r="D143" s="264">
        <v>7.7018813238239252</v>
      </c>
      <c r="E143" s="264">
        <v>6.9356401674834416</v>
      </c>
      <c r="F143" s="264">
        <v>6.0530195093132884</v>
      </c>
      <c r="G143" s="264">
        <v>6.8335441865781501</v>
      </c>
      <c r="H143" s="264">
        <v>6.7677746057457648</v>
      </c>
      <c r="I143" s="264">
        <v>7.3209356030748953</v>
      </c>
      <c r="J143" s="264">
        <v>6.5952753216337587</v>
      </c>
      <c r="K143" s="264">
        <v>5.3883082041963561</v>
      </c>
      <c r="L143" s="264">
        <v>10.572268230179439</v>
      </c>
      <c r="M143" s="264">
        <v>11.84895089626656</v>
      </c>
      <c r="N143" s="264">
        <v>11.511511381854699</v>
      </c>
      <c r="O143" s="264">
        <v>11.120425560341699</v>
      </c>
      <c r="P143" s="264">
        <v>12.62212972524391</v>
      </c>
      <c r="Q143" s="264">
        <v>13.65828023895976</v>
      </c>
      <c r="R143" s="264">
        <v>15.253476960778039</v>
      </c>
      <c r="S143" s="264">
        <v>14.82584499666593</v>
      </c>
      <c r="T143" s="264">
        <v>14.304605323727079</v>
      </c>
      <c r="U143" s="264">
        <v>16.102138999366449</v>
      </c>
      <c r="V143" s="264">
        <v>19.18567105880641</v>
      </c>
      <c r="W143" s="264">
        <v>7.442900005236984</v>
      </c>
      <c r="DA143" s="72" t="s">
        <v>1390</v>
      </c>
    </row>
    <row r="144" spans="1:105" ht="12" customHeight="1" x14ac:dyDescent="0.25">
      <c r="A144" s="60" t="s">
        <v>1026</v>
      </c>
      <c r="B144" s="264">
        <v>2.5548990384122412</v>
      </c>
      <c r="C144" s="264">
        <v>3.0347482127015502</v>
      </c>
      <c r="D144" s="264">
        <v>2.6087248407495669</v>
      </c>
      <c r="E144" s="264">
        <v>3.0753957946322261</v>
      </c>
      <c r="F144" s="264">
        <v>2.4892475956930609</v>
      </c>
      <c r="G144" s="264">
        <v>2.327853358599723</v>
      </c>
      <c r="H144" s="264">
        <v>2.2415065363391542</v>
      </c>
      <c r="I144" s="264">
        <v>2.6552961749352009</v>
      </c>
      <c r="J144" s="264">
        <v>2.030683022423156</v>
      </c>
      <c r="K144" s="264">
        <v>1.056315521722792</v>
      </c>
      <c r="L144" s="264">
        <v>1.549014850867718</v>
      </c>
      <c r="M144" s="264">
        <v>1.794504886133903</v>
      </c>
      <c r="N144" s="264">
        <v>1.741205143553876</v>
      </c>
      <c r="O144" s="264">
        <v>1.941317851973748</v>
      </c>
      <c r="P144" s="264">
        <v>2.216775789694132</v>
      </c>
      <c r="Q144" s="264">
        <v>2.8734352419397369</v>
      </c>
      <c r="R144" s="264">
        <v>3.8647099122334012</v>
      </c>
      <c r="S144" s="264">
        <v>6.9790563878092344</v>
      </c>
      <c r="T144" s="264">
        <v>10.055749918867161</v>
      </c>
      <c r="U144" s="264">
        <v>12.312551961605561</v>
      </c>
      <c r="V144" s="264">
        <v>13.271461880055289</v>
      </c>
      <c r="W144" s="264">
        <v>5.3204619329154799</v>
      </c>
      <c r="DA144" s="72" t="s">
        <v>1391</v>
      </c>
    </row>
    <row r="145" spans="1:105" ht="12" customHeight="1" x14ac:dyDescent="0.25">
      <c r="A145" s="64" t="s">
        <v>30</v>
      </c>
      <c r="B145" s="231">
        <v>0.48357490830392053</v>
      </c>
      <c r="C145" s="231">
        <v>0.62841982190895829</v>
      </c>
      <c r="D145" s="231">
        <v>0.44376021746964739</v>
      </c>
      <c r="E145" s="231">
        <v>0.28473148289517503</v>
      </c>
      <c r="F145" s="231">
        <v>0.29598332542410538</v>
      </c>
      <c r="G145" s="231">
        <v>0.27071040163734927</v>
      </c>
      <c r="H145" s="231">
        <v>0.2964347473439049</v>
      </c>
      <c r="I145" s="231">
        <v>0.25799966558693022</v>
      </c>
      <c r="J145" s="231">
        <v>0.31787219448114651</v>
      </c>
      <c r="K145" s="231">
        <v>0.27123435218811731</v>
      </c>
      <c r="L145" s="231">
        <v>0.68386089917198234</v>
      </c>
      <c r="M145" s="231">
        <v>0.72218810604379235</v>
      </c>
      <c r="N145" s="231">
        <v>0.79773781464570193</v>
      </c>
      <c r="O145" s="231">
        <v>0.80603747078587695</v>
      </c>
      <c r="P145" s="231">
        <v>0.99909006176651871</v>
      </c>
      <c r="Q145" s="231">
        <v>1.1112710160541091</v>
      </c>
      <c r="R145" s="231">
        <v>1.386576575865192</v>
      </c>
      <c r="S145" s="231">
        <v>1.647850775958871</v>
      </c>
      <c r="T145" s="231">
        <v>2.180275683881796</v>
      </c>
      <c r="U145" s="231">
        <v>2.184115999991652</v>
      </c>
      <c r="V145" s="231">
        <v>2.72918085167663</v>
      </c>
      <c r="W145" s="231">
        <v>1.1938578749802189</v>
      </c>
      <c r="DA145" s="73" t="s">
        <v>1392</v>
      </c>
    </row>
    <row r="146" spans="1:105" ht="12" customHeight="1" x14ac:dyDescent="0.25">
      <c r="A146" s="64" t="s">
        <v>32</v>
      </c>
      <c r="B146" s="231">
        <v>0.42475431824701559</v>
      </c>
      <c r="C146" s="231">
        <v>0.53822761579136547</v>
      </c>
      <c r="D146" s="231">
        <v>0.46315402138492923</v>
      </c>
      <c r="E146" s="231">
        <v>0.68708957815231408</v>
      </c>
      <c r="F146" s="231">
        <v>0.58239230929582475</v>
      </c>
      <c r="G146" s="231">
        <v>0.62966486591798509</v>
      </c>
      <c r="H146" s="231">
        <v>0.68826159220300165</v>
      </c>
      <c r="I146" s="231">
        <v>1.004995077421984</v>
      </c>
      <c r="J146" s="231">
        <v>0.86485799258170126</v>
      </c>
      <c r="K146" s="231">
        <v>0.40689876147744158</v>
      </c>
      <c r="L146" s="231">
        <v>5.0169007047120559E-2</v>
      </c>
      <c r="M146" s="231">
        <v>4.2332471721817068E-2</v>
      </c>
      <c r="N146" s="231">
        <v>0</v>
      </c>
      <c r="O146" s="231">
        <v>0.15134431358838191</v>
      </c>
      <c r="P146" s="231">
        <v>0.16271331774143921</v>
      </c>
      <c r="Q146" s="231">
        <v>0.17845212008202871</v>
      </c>
      <c r="R146" s="231">
        <v>0.54586392136799444</v>
      </c>
      <c r="S146" s="231">
        <v>0.63871601326662797</v>
      </c>
      <c r="T146" s="231">
        <v>0.45381398004277251</v>
      </c>
      <c r="U146" s="231">
        <v>0.80553902573958536</v>
      </c>
      <c r="V146" s="231">
        <v>1.395483239365322</v>
      </c>
      <c r="W146" s="231">
        <v>0.50740922001650979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2.9352408109590061E-3</v>
      </c>
      <c r="T147" s="231">
        <v>3.3526484384576189E-3</v>
      </c>
      <c r="U147" s="231">
        <v>4.4764160634857388E-3</v>
      </c>
      <c r="V147" s="231">
        <v>2.617908877576308E-3</v>
      </c>
      <c r="W147" s="231">
        <v>1.1413803009348369E-3</v>
      </c>
      <c r="DA147" s="73" t="s">
        <v>1394</v>
      </c>
    </row>
    <row r="148" spans="1:105" ht="12" customHeight="1" x14ac:dyDescent="0.25">
      <c r="A148" s="64" t="s">
        <v>160</v>
      </c>
      <c r="B148" s="231">
        <v>1.036945869173948E-2</v>
      </c>
      <c r="C148" s="231">
        <v>1.17016076388734E-2</v>
      </c>
      <c r="D148" s="231">
        <v>6.5763305766334207E-3</v>
      </c>
      <c r="E148" s="231">
        <v>4.3617039168532476E-3</v>
      </c>
      <c r="F148" s="231">
        <v>9.9641149791789719E-3</v>
      </c>
      <c r="G148" s="231">
        <v>7.0588083838910576E-3</v>
      </c>
      <c r="H148" s="231">
        <v>2.4392069807958679E-3</v>
      </c>
      <c r="I148" s="231">
        <v>4.9614329059253217E-3</v>
      </c>
      <c r="J148" s="231">
        <v>1.245140186485531E-2</v>
      </c>
      <c r="K148" s="231">
        <v>3.3483727015316462E-3</v>
      </c>
      <c r="L148" s="231">
        <v>5.765463404756096E-3</v>
      </c>
      <c r="M148" s="231">
        <v>5.2279542422456488E-3</v>
      </c>
      <c r="N148" s="231">
        <v>1.1639933324101161E-2</v>
      </c>
      <c r="O148" s="231">
        <v>6.205176036760374E-3</v>
      </c>
      <c r="P148" s="231">
        <v>6.5754407202254714E-3</v>
      </c>
      <c r="Q148" s="231">
        <v>1.4346020190225659E-2</v>
      </c>
      <c r="R148" s="231">
        <v>8.6097230943547633E-3</v>
      </c>
      <c r="S148" s="231">
        <v>1.5444035840403349E-2</v>
      </c>
      <c r="T148" s="231">
        <v>1.8948634826888539E-2</v>
      </c>
      <c r="U148" s="231">
        <v>1.943812866614723E-2</v>
      </c>
      <c r="V148" s="231">
        <v>2.1320268802968011E-2</v>
      </c>
      <c r="W148" s="231">
        <v>7.5073463619945236E-3</v>
      </c>
      <c r="DA148" s="73" t="s">
        <v>1395</v>
      </c>
    </row>
    <row r="149" spans="1:105" ht="12" customHeight="1" x14ac:dyDescent="0.25">
      <c r="A149" s="64" t="s">
        <v>70</v>
      </c>
      <c r="B149" s="231">
        <v>0.36762440716161321</v>
      </c>
      <c r="C149" s="231">
        <v>0.41760050870636151</v>
      </c>
      <c r="D149" s="231">
        <v>0.55896324488693017</v>
      </c>
      <c r="E149" s="231">
        <v>4.2937134198725448E-2</v>
      </c>
      <c r="F149" s="231">
        <v>2.8221406045705041E-2</v>
      </c>
      <c r="G149" s="231">
        <v>3.0441396547770699E-2</v>
      </c>
      <c r="H149" s="231">
        <v>2.3908495301142509E-2</v>
      </c>
      <c r="I149" s="231">
        <v>1.345466554255342E-2</v>
      </c>
      <c r="J149" s="231">
        <v>8.1260861659104445E-3</v>
      </c>
      <c r="K149" s="231">
        <v>1.476713880106488E-2</v>
      </c>
      <c r="L149" s="231">
        <v>2.5606429815093611E-2</v>
      </c>
      <c r="M149" s="231">
        <v>1.158645932630651E-2</v>
      </c>
      <c r="N149" s="231">
        <v>1.284347240946805E-2</v>
      </c>
      <c r="O149" s="231">
        <v>2.0448734544789959E-2</v>
      </c>
      <c r="P149" s="231">
        <v>1.4497093386790189E-2</v>
      </c>
      <c r="Q149" s="231">
        <v>7.7677568247151666E-3</v>
      </c>
      <c r="R149" s="231">
        <v>1.8588133942124292E-2</v>
      </c>
      <c r="S149" s="231">
        <v>1.4606037618459709E-2</v>
      </c>
      <c r="T149" s="231">
        <v>1.1537796406000561E-2</v>
      </c>
      <c r="U149" s="231">
        <v>1.381415359618153E-2</v>
      </c>
      <c r="V149" s="231">
        <v>2.0928587786087301E-2</v>
      </c>
      <c r="W149" s="231">
        <v>3.1885372277047422E-2</v>
      </c>
      <c r="DA149" s="73" t="s">
        <v>1396</v>
      </c>
    </row>
    <row r="150" spans="1:105" ht="12" customHeight="1" x14ac:dyDescent="0.25">
      <c r="A150" s="64" t="s">
        <v>34</v>
      </c>
      <c r="B150" s="231">
        <v>0.30115736517121089</v>
      </c>
      <c r="C150" s="231">
        <v>0.53096382883926863</v>
      </c>
      <c r="D150" s="231">
        <v>0.3771268398900714</v>
      </c>
      <c r="E150" s="231">
        <v>1.5733452426407819</v>
      </c>
      <c r="F150" s="231">
        <v>1.1063786176400361</v>
      </c>
      <c r="G150" s="231">
        <v>0.74841418900898071</v>
      </c>
      <c r="H150" s="231">
        <v>0.58057512409931233</v>
      </c>
      <c r="I150" s="231">
        <v>0.71624419165538455</v>
      </c>
      <c r="J150" s="231">
        <v>0.25129817071037908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3.0459522671129848</v>
      </c>
      <c r="T150" s="231">
        <v>5.8787744324341196</v>
      </c>
      <c r="U150" s="231">
        <v>7.8419442989448642</v>
      </c>
      <c r="V150" s="231">
        <v>7.1941128758285622</v>
      </c>
      <c r="W150" s="231">
        <v>2.9260410752194681</v>
      </c>
      <c r="DA150" s="73" t="s">
        <v>1397</v>
      </c>
    </row>
    <row r="151" spans="1:105" ht="12" customHeight="1" x14ac:dyDescent="0.25">
      <c r="A151" s="64" t="s">
        <v>162</v>
      </c>
      <c r="B151" s="231">
        <v>0.96741858083674093</v>
      </c>
      <c r="C151" s="231">
        <v>0.90783482981672303</v>
      </c>
      <c r="D151" s="231">
        <v>0.7591441865413554</v>
      </c>
      <c r="E151" s="231">
        <v>0.48293065282837599</v>
      </c>
      <c r="F151" s="231">
        <v>0.46630782230821061</v>
      </c>
      <c r="G151" s="231">
        <v>0.64156369710374639</v>
      </c>
      <c r="H151" s="231">
        <v>0.6498873704109962</v>
      </c>
      <c r="I151" s="231">
        <v>0.65764114182242395</v>
      </c>
      <c r="J151" s="231">
        <v>0.57607717661916291</v>
      </c>
      <c r="K151" s="231">
        <v>0.36006689655463708</v>
      </c>
      <c r="L151" s="231">
        <v>0.78361305142876492</v>
      </c>
      <c r="M151" s="231">
        <v>1.013169894799741</v>
      </c>
      <c r="N151" s="231">
        <v>0.91898392317460453</v>
      </c>
      <c r="O151" s="231">
        <v>0.95728215701793851</v>
      </c>
      <c r="P151" s="231">
        <v>1.0338998760791589</v>
      </c>
      <c r="Q151" s="231">
        <v>1.561598328788659</v>
      </c>
      <c r="R151" s="231">
        <v>1.905071557963735</v>
      </c>
      <c r="S151" s="231">
        <v>1.6135520172009279</v>
      </c>
      <c r="T151" s="231">
        <v>1.509046742837125</v>
      </c>
      <c r="U151" s="231">
        <v>1.4432239386036489</v>
      </c>
      <c r="V151" s="231">
        <v>1.907818147718146</v>
      </c>
      <c r="W151" s="231">
        <v>0.6526196637593068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0.99999999999999989</v>
      </c>
      <c r="H160" s="234">
        <f t="shared" si="7"/>
        <v>1</v>
      </c>
      <c r="I160" s="234">
        <f t="shared" si="7"/>
        <v>0.99999999999999989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1.0000000000000002</v>
      </c>
      <c r="N160" s="234">
        <f t="shared" si="7"/>
        <v>0.99999999999999989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1.4049523273302644E-2</v>
      </c>
      <c r="C165" s="270">
        <f t="shared" si="12"/>
        <v>1.2723510438737901E-2</v>
      </c>
      <c r="D165" s="270">
        <f t="shared" si="12"/>
        <v>1.3104276627429894E-2</v>
      </c>
      <c r="E165" s="270">
        <f t="shared" si="12"/>
        <v>1.1747624217614921E-2</v>
      </c>
      <c r="F165" s="270">
        <f t="shared" si="12"/>
        <v>1.1863743779455054E-2</v>
      </c>
      <c r="G165" s="270">
        <f t="shared" si="12"/>
        <v>1.1826608006314989E-2</v>
      </c>
      <c r="H165" s="270">
        <f t="shared" si="12"/>
        <v>1.2281402306441636E-2</v>
      </c>
      <c r="I165" s="270">
        <f t="shared" si="12"/>
        <v>1.1498569294336741E-2</v>
      </c>
      <c r="J165" s="270">
        <f t="shared" si="12"/>
        <v>1.1786759525484527E-2</v>
      </c>
      <c r="K165" s="270">
        <f t="shared" si="12"/>
        <v>6.2557066459150677E-3</v>
      </c>
      <c r="L165" s="270">
        <f t="shared" si="12"/>
        <v>8.7693564210245181E-3</v>
      </c>
      <c r="M165" s="270">
        <f t="shared" si="12"/>
        <v>1.4256025860627209E-2</v>
      </c>
      <c r="N165" s="270">
        <f t="shared" si="12"/>
        <v>1.2135696599578125E-2</v>
      </c>
      <c r="O165" s="270">
        <f t="shared" si="12"/>
        <v>1.1696229687177684E-2</v>
      </c>
      <c r="P165" s="270">
        <f t="shared" si="12"/>
        <v>1.2808649971065887E-2</v>
      </c>
      <c r="Q165" s="270">
        <f t="shared" si="12"/>
        <v>1.4023660943151823E-2</v>
      </c>
      <c r="R165" s="270">
        <f t="shared" si="12"/>
        <v>1.3201040541650909E-2</v>
      </c>
      <c r="S165" s="270">
        <f t="shared" si="12"/>
        <v>1.1739582298202716E-2</v>
      </c>
      <c r="T165" s="270">
        <f t="shared" si="12"/>
        <v>1.0395993863943772E-2</v>
      </c>
      <c r="U165" s="270">
        <f t="shared" si="12"/>
        <v>1.048281608723638E-2</v>
      </c>
      <c r="V165" s="270">
        <f t="shared" si="12"/>
        <v>1.1050542758045E-2</v>
      </c>
      <c r="W165" s="270">
        <f t="shared" si="12"/>
        <v>9.3979754390055258E-3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0.20863047250534678</v>
      </c>
      <c r="C167" s="271">
        <f t="shared" si="14"/>
        <v>0.19065587511767154</v>
      </c>
      <c r="D167" s="271">
        <f t="shared" si="14"/>
        <v>0.18793770428616038</v>
      </c>
      <c r="E167" s="271">
        <f t="shared" si="14"/>
        <v>0.22053120547894084</v>
      </c>
      <c r="F167" s="271">
        <f t="shared" si="14"/>
        <v>0.205604651993122</v>
      </c>
      <c r="G167" s="271">
        <f t="shared" si="14"/>
        <v>0.1704516246869415</v>
      </c>
      <c r="H167" s="271">
        <f t="shared" si="14"/>
        <v>0.17255415713092523</v>
      </c>
      <c r="I167" s="271">
        <f t="shared" si="14"/>
        <v>0.17666001206624654</v>
      </c>
      <c r="J167" s="271">
        <f t="shared" si="14"/>
        <v>0.15290358661473258</v>
      </c>
      <c r="K167" s="271">
        <f t="shared" si="14"/>
        <v>5.1886296679082976E-2</v>
      </c>
      <c r="L167" s="271">
        <f t="shared" si="14"/>
        <v>5.4429483467189815E-2</v>
      </c>
      <c r="M167" s="271">
        <f t="shared" si="14"/>
        <v>9.1550177408446926E-2</v>
      </c>
      <c r="N167" s="271">
        <f t="shared" si="14"/>
        <v>7.7598540417687406E-2</v>
      </c>
      <c r="O167" s="271">
        <f t="shared" si="14"/>
        <v>8.651660485366465E-2</v>
      </c>
      <c r="P167" s="271">
        <f t="shared" si="14"/>
        <v>9.5323540673623516E-2</v>
      </c>
      <c r="Q167" s="271">
        <f t="shared" si="14"/>
        <v>0.12490038135295484</v>
      </c>
      <c r="R167" s="271">
        <f t="shared" si="14"/>
        <v>0.14184564767659658</v>
      </c>
      <c r="S167" s="271">
        <f t="shared" si="14"/>
        <v>0.2338968480236264</v>
      </c>
      <c r="T167" s="271">
        <f t="shared" si="14"/>
        <v>0.30893239572272702</v>
      </c>
      <c r="U167" s="271">
        <f t="shared" si="14"/>
        <v>0.3386066157476284</v>
      </c>
      <c r="V167" s="271">
        <f t="shared" si="14"/>
        <v>0.32322609304325861</v>
      </c>
      <c r="W167" s="271">
        <f t="shared" si="14"/>
        <v>0.28404067714307352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0.15142075871215746</v>
      </c>
      <c r="C168" s="271">
        <f t="shared" si="15"/>
        <v>0.14673760581784881</v>
      </c>
      <c r="D168" s="271">
        <f t="shared" si="15"/>
        <v>0.15526511415888888</v>
      </c>
      <c r="E168" s="271">
        <f t="shared" si="15"/>
        <v>0.13171621209517739</v>
      </c>
      <c r="F168" s="271">
        <f t="shared" si="15"/>
        <v>0.13286253022366956</v>
      </c>
      <c r="G168" s="271">
        <f t="shared" si="15"/>
        <v>0.12401106376140021</v>
      </c>
      <c r="H168" s="271">
        <f t="shared" si="15"/>
        <v>0.13183388458692616</v>
      </c>
      <c r="I168" s="271">
        <f t="shared" si="15"/>
        <v>0.12083157571916205</v>
      </c>
      <c r="J168" s="271">
        <f t="shared" si="15"/>
        <v>0.13056812117997837</v>
      </c>
      <c r="K168" s="271">
        <f t="shared" si="15"/>
        <v>8.0003629414845623E-2</v>
      </c>
      <c r="L168" s="271">
        <f t="shared" si="15"/>
        <v>0.1034792094014496</v>
      </c>
      <c r="M168" s="271">
        <f t="shared" si="15"/>
        <v>0.15621898737709941</v>
      </c>
      <c r="N168" s="271">
        <f t="shared" si="15"/>
        <v>0.14298336916674104</v>
      </c>
      <c r="O168" s="271">
        <f t="shared" si="15"/>
        <v>0.13993649042329837</v>
      </c>
      <c r="P168" s="271">
        <f t="shared" si="15"/>
        <v>0.15646005039810232</v>
      </c>
      <c r="Q168" s="271">
        <f t="shared" si="15"/>
        <v>0.15796244657510641</v>
      </c>
      <c r="R168" s="271">
        <f t="shared" si="15"/>
        <v>0.15196749546129931</v>
      </c>
      <c r="S168" s="271">
        <f t="shared" si="15"/>
        <v>0.14377191545477541</v>
      </c>
      <c r="T168" s="271">
        <f t="shared" si="15"/>
        <v>0.13612413540801269</v>
      </c>
      <c r="U168" s="271">
        <f t="shared" si="15"/>
        <v>0.14443340460356568</v>
      </c>
      <c r="V168" s="271">
        <f t="shared" si="15"/>
        <v>0.14798363392609235</v>
      </c>
      <c r="W168" s="271">
        <f t="shared" si="15"/>
        <v>0.13072186443403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0.15142075871215746</v>
      </c>
      <c r="C169" s="320">
        <f t="shared" si="16"/>
        <v>0.14673760581784881</v>
      </c>
      <c r="D169" s="320">
        <f t="shared" si="16"/>
        <v>0.15526511415888888</v>
      </c>
      <c r="E169" s="320">
        <f t="shared" si="16"/>
        <v>0.13171621209517739</v>
      </c>
      <c r="F169" s="320">
        <f t="shared" si="16"/>
        <v>0.13286253022366956</v>
      </c>
      <c r="G169" s="320">
        <f t="shared" si="16"/>
        <v>0.12401106376140021</v>
      </c>
      <c r="H169" s="320">
        <f t="shared" si="16"/>
        <v>0.13183388458692616</v>
      </c>
      <c r="I169" s="320">
        <f t="shared" si="16"/>
        <v>0.12083157571916205</v>
      </c>
      <c r="J169" s="320">
        <f t="shared" si="16"/>
        <v>0.13056812117997837</v>
      </c>
      <c r="K169" s="320">
        <f t="shared" si="16"/>
        <v>8.0003629414845623E-2</v>
      </c>
      <c r="L169" s="320">
        <f t="shared" si="16"/>
        <v>0.1034792094014496</v>
      </c>
      <c r="M169" s="320">
        <f t="shared" si="16"/>
        <v>0.15621898737709941</v>
      </c>
      <c r="N169" s="320">
        <f t="shared" si="16"/>
        <v>0.14298336916674104</v>
      </c>
      <c r="O169" s="320">
        <f t="shared" si="16"/>
        <v>0.13993649042329837</v>
      </c>
      <c r="P169" s="320">
        <f t="shared" si="16"/>
        <v>0.15646005039810232</v>
      </c>
      <c r="Q169" s="320">
        <f t="shared" si="16"/>
        <v>0.15796244657510641</v>
      </c>
      <c r="R169" s="320">
        <f t="shared" si="16"/>
        <v>0.15196749546129931</v>
      </c>
      <c r="S169" s="320">
        <f t="shared" si="16"/>
        <v>0.14377191545477541</v>
      </c>
      <c r="T169" s="320">
        <f t="shared" si="16"/>
        <v>0.13612413540801269</v>
      </c>
      <c r="U169" s="320">
        <f t="shared" si="16"/>
        <v>0.14443340460356568</v>
      </c>
      <c r="V169" s="320">
        <f t="shared" si="16"/>
        <v>0.14798363392609235</v>
      </c>
      <c r="W169" s="320">
        <f t="shared" si="16"/>
        <v>0.13072186443403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1.8630947385725918E-2</v>
      </c>
      <c r="C171" s="271">
        <f t="shared" si="18"/>
        <v>1.6903649243465057E-2</v>
      </c>
      <c r="D171" s="271">
        <f t="shared" si="18"/>
        <v>1.7217145821239292E-2</v>
      </c>
      <c r="E171" s="271">
        <f t="shared" si="18"/>
        <v>1.6733036648188683E-2</v>
      </c>
      <c r="F171" s="271">
        <f t="shared" si="18"/>
        <v>1.6419356032851693E-2</v>
      </c>
      <c r="G171" s="271">
        <f t="shared" si="18"/>
        <v>1.5550603325615366E-2</v>
      </c>
      <c r="H171" s="271">
        <f t="shared" si="18"/>
        <v>1.6068557926992955E-2</v>
      </c>
      <c r="I171" s="271">
        <f t="shared" si="18"/>
        <v>1.5405483709909847E-2</v>
      </c>
      <c r="J171" s="271">
        <f t="shared" si="18"/>
        <v>1.5027277734547179E-2</v>
      </c>
      <c r="K171" s="271">
        <f t="shared" si="18"/>
        <v>7.2696431924154569E-3</v>
      </c>
      <c r="L171" s="271">
        <f t="shared" si="18"/>
        <v>9.7440112995818614E-3</v>
      </c>
      <c r="M171" s="271">
        <f t="shared" si="18"/>
        <v>1.5930156306803552E-2</v>
      </c>
      <c r="N171" s="271">
        <f t="shared" si="18"/>
        <v>1.3517085410537222E-2</v>
      </c>
      <c r="O171" s="271">
        <f t="shared" si="18"/>
        <v>1.3346420724416439E-2</v>
      </c>
      <c r="P171" s="271">
        <f t="shared" si="18"/>
        <v>1.4631063030334851E-2</v>
      </c>
      <c r="Q171" s="271">
        <f t="shared" si="18"/>
        <v>1.6519132564304526E-2</v>
      </c>
      <c r="R171" s="271">
        <f t="shared" si="18"/>
        <v>1.617851023755151E-2</v>
      </c>
      <c r="S171" s="271">
        <f t="shared" si="18"/>
        <v>1.7056299861001385E-2</v>
      </c>
      <c r="T171" s="271">
        <f t="shared" si="18"/>
        <v>1.76346217141122E-2</v>
      </c>
      <c r="U171" s="271">
        <f t="shared" si="18"/>
        <v>1.8451550519878741E-2</v>
      </c>
      <c r="V171" s="271">
        <f t="shared" si="18"/>
        <v>1.8619088696634173E-2</v>
      </c>
      <c r="W171" s="271">
        <f t="shared" si="18"/>
        <v>1.6062380497455238E-2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1.3420260924900416E-2</v>
      </c>
      <c r="C172" s="320">
        <f t="shared" si="19"/>
        <v>1.2141890449446949E-2</v>
      </c>
      <c r="D172" s="320">
        <f t="shared" si="19"/>
        <v>1.2523275173089243E-2</v>
      </c>
      <c r="E172" s="320">
        <f t="shared" si="19"/>
        <v>1.1225121372057608E-2</v>
      </c>
      <c r="F172" s="320">
        <f t="shared" si="19"/>
        <v>1.1284241475720819E-2</v>
      </c>
      <c r="G172" s="320">
        <f t="shared" si="19"/>
        <v>1.129345928372957E-2</v>
      </c>
      <c r="H172" s="320">
        <f t="shared" si="19"/>
        <v>1.1758901722297236E-2</v>
      </c>
      <c r="I172" s="320">
        <f t="shared" si="19"/>
        <v>1.0993281014930717E-2</v>
      </c>
      <c r="J172" s="320">
        <f t="shared" si="19"/>
        <v>1.1208407753487115E-2</v>
      </c>
      <c r="K172" s="320">
        <f t="shared" si="19"/>
        <v>5.973748012955785E-3</v>
      </c>
      <c r="L172" s="320">
        <f t="shared" si="19"/>
        <v>8.3845983185038327E-3</v>
      </c>
      <c r="M172" s="320">
        <f t="shared" si="19"/>
        <v>1.3643629012013757E-2</v>
      </c>
      <c r="N172" s="320">
        <f t="shared" si="19"/>
        <v>1.1579009639156789E-2</v>
      </c>
      <c r="O172" s="320">
        <f t="shared" si="19"/>
        <v>1.1185610291817593E-2</v>
      </c>
      <c r="P172" s="320">
        <f t="shared" si="19"/>
        <v>1.225029344849311E-2</v>
      </c>
      <c r="Q172" s="320">
        <f t="shared" si="19"/>
        <v>1.3399661481042208E-2</v>
      </c>
      <c r="R172" s="320">
        <f t="shared" si="19"/>
        <v>1.2635819723554218E-2</v>
      </c>
      <c r="S172" s="320">
        <f t="shared" si="19"/>
        <v>1.1214568667130678E-2</v>
      </c>
      <c r="T172" s="320">
        <f t="shared" si="19"/>
        <v>9.9188272169227019E-3</v>
      </c>
      <c r="U172" s="320">
        <f t="shared" si="19"/>
        <v>9.994622406575962E-3</v>
      </c>
      <c r="V172" s="320">
        <f t="shared" si="19"/>
        <v>1.0546299489089871E-2</v>
      </c>
      <c r="W172" s="320">
        <f t="shared" si="19"/>
        <v>8.968273424121596E-3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5.2106864608255001E-3</v>
      </c>
      <c r="C173" s="320">
        <f t="shared" si="20"/>
        <v>4.7617587940181087E-3</v>
      </c>
      <c r="D173" s="320">
        <f t="shared" si="20"/>
        <v>4.6938706481500468E-3</v>
      </c>
      <c r="E173" s="320">
        <f t="shared" si="20"/>
        <v>5.5079152761310741E-3</v>
      </c>
      <c r="F173" s="320">
        <f t="shared" si="20"/>
        <v>5.1351145571308741E-3</v>
      </c>
      <c r="G173" s="320">
        <f t="shared" si="20"/>
        <v>4.2571440418857969E-3</v>
      </c>
      <c r="H173" s="320">
        <f t="shared" si="20"/>
        <v>4.3096562046957207E-3</v>
      </c>
      <c r="I173" s="320">
        <f t="shared" si="20"/>
        <v>4.412202694979132E-3</v>
      </c>
      <c r="J173" s="320">
        <f t="shared" si="20"/>
        <v>3.8188699810600638E-3</v>
      </c>
      <c r="K173" s="320">
        <f t="shared" si="20"/>
        <v>1.2958951794596724E-3</v>
      </c>
      <c r="L173" s="320">
        <f t="shared" si="20"/>
        <v>1.35941298107803E-3</v>
      </c>
      <c r="M173" s="320">
        <f t="shared" si="20"/>
        <v>2.2865272947897933E-3</v>
      </c>
      <c r="N173" s="320">
        <f t="shared" si="20"/>
        <v>1.9380757713804335E-3</v>
      </c>
      <c r="O173" s="320">
        <f t="shared" si="20"/>
        <v>2.1608104325988456E-3</v>
      </c>
      <c r="P173" s="320">
        <f t="shared" si="20"/>
        <v>2.3807695818417397E-3</v>
      </c>
      <c r="Q173" s="320">
        <f t="shared" si="20"/>
        <v>3.1194710832623189E-3</v>
      </c>
      <c r="R173" s="320">
        <f t="shared" si="20"/>
        <v>3.5426905139972955E-3</v>
      </c>
      <c r="S173" s="320">
        <f t="shared" si="20"/>
        <v>5.8417311938707105E-3</v>
      </c>
      <c r="T173" s="320">
        <f t="shared" si="20"/>
        <v>7.7157944971894977E-3</v>
      </c>
      <c r="U173" s="320">
        <f t="shared" si="20"/>
        <v>8.4569281133027828E-3</v>
      </c>
      <c r="V173" s="320">
        <f t="shared" si="20"/>
        <v>8.0727892075443015E-3</v>
      </c>
      <c r="W173" s="320">
        <f t="shared" si="20"/>
        <v>7.09410707333364E-3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0.60726829812346728</v>
      </c>
      <c r="C176" s="312">
        <f t="shared" si="23"/>
        <v>0.63297935938227678</v>
      </c>
      <c r="D176" s="312">
        <f t="shared" si="23"/>
        <v>0.6264757591062815</v>
      </c>
      <c r="E176" s="312">
        <f t="shared" si="23"/>
        <v>0.61927192156007815</v>
      </c>
      <c r="F176" s="312">
        <f t="shared" si="23"/>
        <v>0.63324971797090168</v>
      </c>
      <c r="G176" s="312">
        <f t="shared" si="23"/>
        <v>0.67816010021972783</v>
      </c>
      <c r="H176" s="312">
        <f t="shared" si="23"/>
        <v>0.66726199804871411</v>
      </c>
      <c r="I176" s="312">
        <f t="shared" si="23"/>
        <v>0.67560435921034478</v>
      </c>
      <c r="J176" s="312">
        <f t="shared" si="23"/>
        <v>0.6897142549452574</v>
      </c>
      <c r="K176" s="312">
        <f t="shared" si="23"/>
        <v>0.854584724067741</v>
      </c>
      <c r="L176" s="312">
        <f t="shared" si="23"/>
        <v>0.8235779394107543</v>
      </c>
      <c r="M176" s="312">
        <f t="shared" si="23"/>
        <v>0.72204465304702303</v>
      </c>
      <c r="N176" s="312">
        <f t="shared" si="23"/>
        <v>0.75376530840545608</v>
      </c>
      <c r="O176" s="312">
        <f t="shared" si="23"/>
        <v>0.74850425431144285</v>
      </c>
      <c r="P176" s="312">
        <f t="shared" si="23"/>
        <v>0.72077669592687355</v>
      </c>
      <c r="Q176" s="312">
        <f t="shared" si="23"/>
        <v>0.68659437856448235</v>
      </c>
      <c r="R176" s="312">
        <f t="shared" si="23"/>
        <v>0.67680730608290163</v>
      </c>
      <c r="S176" s="312">
        <f t="shared" si="23"/>
        <v>0.59353535436239402</v>
      </c>
      <c r="T176" s="312">
        <f t="shared" si="23"/>
        <v>0.52691285329120441</v>
      </c>
      <c r="U176" s="312">
        <f t="shared" si="23"/>
        <v>0.48802561304169073</v>
      </c>
      <c r="V176" s="312">
        <f t="shared" si="23"/>
        <v>0.49912064157596986</v>
      </c>
      <c r="W176" s="312">
        <f t="shared" si="23"/>
        <v>0.55977710248643575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0.99999999999999978</v>
      </c>
      <c r="D178" s="234">
        <f t="shared" si="24"/>
        <v>1.0000000000000002</v>
      </c>
      <c r="E178" s="234">
        <f t="shared" si="24"/>
        <v>1</v>
      </c>
      <c r="F178" s="234">
        <f t="shared" si="24"/>
        <v>0.99999999999999978</v>
      </c>
      <c r="G178" s="234">
        <f t="shared" si="24"/>
        <v>0.99999999999999989</v>
      </c>
      <c r="H178" s="234">
        <f t="shared" si="24"/>
        <v>1.0000000000000002</v>
      </c>
      <c r="I178" s="234">
        <f t="shared" si="24"/>
        <v>0.99999999999999989</v>
      </c>
      <c r="J178" s="234">
        <f t="shared" si="24"/>
        <v>1.0000000000000002</v>
      </c>
      <c r="K178" s="234">
        <f t="shared" si="24"/>
        <v>1</v>
      </c>
      <c r="L178" s="234">
        <f t="shared" si="24"/>
        <v>0.99999999999999989</v>
      </c>
      <c r="M178" s="234">
        <f t="shared" si="24"/>
        <v>1</v>
      </c>
      <c r="N178" s="234">
        <f t="shared" si="24"/>
        <v>1.0000000000000002</v>
      </c>
      <c r="O178" s="234">
        <f t="shared" si="24"/>
        <v>1</v>
      </c>
      <c r="P178" s="234">
        <f t="shared" si="24"/>
        <v>1</v>
      </c>
      <c r="Q178" s="234">
        <f t="shared" si="24"/>
        <v>1.0000000000000002</v>
      </c>
      <c r="R178" s="234">
        <f t="shared" si="24"/>
        <v>1</v>
      </c>
      <c r="S178" s="234">
        <f t="shared" si="24"/>
        <v>1.0000000000000002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4.038899820604263E-2</v>
      </c>
      <c r="C183" s="270">
        <f t="shared" si="29"/>
        <v>3.9203065643657192E-2</v>
      </c>
      <c r="D183" s="270">
        <f t="shared" si="29"/>
        <v>3.9722251944244127E-2</v>
      </c>
      <c r="E183" s="270">
        <f t="shared" si="29"/>
        <v>3.4774034899284892E-2</v>
      </c>
      <c r="F183" s="270">
        <f t="shared" si="29"/>
        <v>3.6490845530519747E-2</v>
      </c>
      <c r="G183" s="270">
        <f t="shared" si="29"/>
        <v>4.1473144893940911E-2</v>
      </c>
      <c r="H183" s="270">
        <f t="shared" si="29"/>
        <v>4.1693738573372094E-2</v>
      </c>
      <c r="I183" s="270">
        <f t="shared" si="29"/>
        <v>3.9977563188301812E-2</v>
      </c>
      <c r="J183" s="270">
        <f t="shared" si="29"/>
        <v>4.2989049709297254E-2</v>
      </c>
      <c r="K183" s="270">
        <f t="shared" si="29"/>
        <v>4.9154765782315549E-2</v>
      </c>
      <c r="L183" s="270">
        <f t="shared" si="29"/>
        <v>5.6847064875592483E-2</v>
      </c>
      <c r="M183" s="270">
        <f t="shared" si="29"/>
        <v>5.8497503645673667E-2</v>
      </c>
      <c r="N183" s="270">
        <f t="shared" si="29"/>
        <v>5.6345207721254557E-2</v>
      </c>
      <c r="O183" s="270">
        <f t="shared" si="29"/>
        <v>5.3104176958613962E-2</v>
      </c>
      <c r="P183" s="270">
        <f t="shared" si="29"/>
        <v>5.2409430496995847E-2</v>
      </c>
      <c r="Q183" s="270">
        <f t="shared" si="29"/>
        <v>5.0889766617391329E-2</v>
      </c>
      <c r="R183" s="270">
        <f t="shared" si="29"/>
        <v>4.6377057198631132E-2</v>
      </c>
      <c r="S183" s="270">
        <f t="shared" si="29"/>
        <v>3.2593686100396146E-2</v>
      </c>
      <c r="T183" s="270">
        <f t="shared" si="29"/>
        <v>2.4714423398245616E-2</v>
      </c>
      <c r="U183" s="270">
        <f t="shared" si="29"/>
        <v>2.3028402362420323E-2</v>
      </c>
      <c r="V183" s="270">
        <f t="shared" si="29"/>
        <v>2.4828683021734042E-2</v>
      </c>
      <c r="W183" s="270">
        <f t="shared" si="29"/>
        <v>2.4034003090247037E-2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0.54427643032776074</v>
      </c>
      <c r="C184" s="271">
        <f t="shared" si="30"/>
        <v>0.53309371826714425</v>
      </c>
      <c r="D184" s="271">
        <f t="shared" si="30"/>
        <v>0.51698152083930082</v>
      </c>
      <c r="E184" s="271">
        <f t="shared" si="30"/>
        <v>0.59240045603172609</v>
      </c>
      <c r="F184" s="271">
        <f t="shared" si="30"/>
        <v>0.57389890690731671</v>
      </c>
      <c r="G184" s="271">
        <f t="shared" si="30"/>
        <v>0.54243562532913248</v>
      </c>
      <c r="H184" s="271">
        <f t="shared" si="30"/>
        <v>0.53160444137203933</v>
      </c>
      <c r="I184" s="271">
        <f t="shared" si="30"/>
        <v>0.55737958818846323</v>
      </c>
      <c r="J184" s="271">
        <f t="shared" si="30"/>
        <v>0.50608257868955142</v>
      </c>
      <c r="K184" s="271">
        <f t="shared" si="30"/>
        <v>0.36998338700423661</v>
      </c>
      <c r="L184" s="271">
        <f t="shared" si="30"/>
        <v>0.32019520955435998</v>
      </c>
      <c r="M184" s="271">
        <f t="shared" si="30"/>
        <v>0.34090890194776935</v>
      </c>
      <c r="N184" s="271">
        <f t="shared" si="30"/>
        <v>0.3269535969009717</v>
      </c>
      <c r="O184" s="271">
        <f t="shared" si="30"/>
        <v>0.35646964628712036</v>
      </c>
      <c r="P184" s="271">
        <f t="shared" si="30"/>
        <v>0.35395376898226771</v>
      </c>
      <c r="Q184" s="271">
        <f t="shared" si="30"/>
        <v>0.41131364155383771</v>
      </c>
      <c r="R184" s="271">
        <f t="shared" si="30"/>
        <v>0.45222162926926179</v>
      </c>
      <c r="S184" s="271">
        <f t="shared" si="30"/>
        <v>0.58931228720806073</v>
      </c>
      <c r="T184" s="271">
        <f t="shared" si="30"/>
        <v>0.66648167566794203</v>
      </c>
      <c r="U184" s="271">
        <f t="shared" si="30"/>
        <v>0.67502766897671784</v>
      </c>
      <c r="V184" s="271">
        <f t="shared" si="30"/>
        <v>0.65904759638627552</v>
      </c>
      <c r="W184" s="271">
        <f t="shared" si="30"/>
        <v>0.65919307947396166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0.54427643032776074</v>
      </c>
      <c r="C185" s="320">
        <f t="shared" si="31"/>
        <v>0.53309371826714425</v>
      </c>
      <c r="D185" s="320">
        <f t="shared" si="31"/>
        <v>0.51698152083930082</v>
      </c>
      <c r="E185" s="320">
        <f t="shared" si="31"/>
        <v>0.59240045603172609</v>
      </c>
      <c r="F185" s="320">
        <f t="shared" si="31"/>
        <v>0.57389890690731671</v>
      </c>
      <c r="G185" s="320">
        <f t="shared" si="31"/>
        <v>0.54243562532913248</v>
      </c>
      <c r="H185" s="320">
        <f t="shared" si="31"/>
        <v>0.53160444137203933</v>
      </c>
      <c r="I185" s="320">
        <f t="shared" si="31"/>
        <v>0.55737958818846323</v>
      </c>
      <c r="J185" s="320">
        <f t="shared" si="31"/>
        <v>0.50608257868955142</v>
      </c>
      <c r="K185" s="320">
        <f t="shared" si="31"/>
        <v>0.36998338700423661</v>
      </c>
      <c r="L185" s="320">
        <f t="shared" si="31"/>
        <v>0.32019520955435998</v>
      </c>
      <c r="M185" s="320">
        <f t="shared" si="31"/>
        <v>0.34090890194776935</v>
      </c>
      <c r="N185" s="320">
        <f t="shared" si="31"/>
        <v>0.3269535969009717</v>
      </c>
      <c r="O185" s="320">
        <f t="shared" si="31"/>
        <v>0.35646964628712036</v>
      </c>
      <c r="P185" s="320">
        <f t="shared" si="31"/>
        <v>0.35395376898226771</v>
      </c>
      <c r="Q185" s="320">
        <f t="shared" si="31"/>
        <v>0.41131364155383771</v>
      </c>
      <c r="R185" s="320">
        <f t="shared" si="31"/>
        <v>0.45222162926926179</v>
      </c>
      <c r="S185" s="320">
        <f t="shared" si="31"/>
        <v>0.58931228720806073</v>
      </c>
      <c r="T185" s="320">
        <f t="shared" si="31"/>
        <v>0.66648167566794203</v>
      </c>
      <c r="U185" s="320">
        <f t="shared" si="31"/>
        <v>0.67502766897671784</v>
      </c>
      <c r="V185" s="320">
        <f t="shared" si="31"/>
        <v>0.65904759638627552</v>
      </c>
      <c r="W185" s="320">
        <f t="shared" si="31"/>
        <v>0.65919307947396166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0.3602361825590929</v>
      </c>
      <c r="C187" s="271">
        <f t="shared" si="33"/>
        <v>0.37415790809682908</v>
      </c>
      <c r="D187" s="271">
        <f t="shared" si="33"/>
        <v>0.38948892837408594</v>
      </c>
      <c r="E187" s="271">
        <f t="shared" si="33"/>
        <v>0.32265967583492655</v>
      </c>
      <c r="F187" s="271">
        <f t="shared" si="33"/>
        <v>0.33819338399795601</v>
      </c>
      <c r="G187" s="271">
        <f t="shared" si="33"/>
        <v>0.35988821072159993</v>
      </c>
      <c r="H187" s="271">
        <f t="shared" si="33"/>
        <v>0.37038240789997157</v>
      </c>
      <c r="I187" s="271">
        <f t="shared" si="33"/>
        <v>0.34765891564320217</v>
      </c>
      <c r="J187" s="271">
        <f t="shared" si="33"/>
        <v>0.3940950657574725</v>
      </c>
      <c r="K187" s="271">
        <f t="shared" si="33"/>
        <v>0.52023475970647204</v>
      </c>
      <c r="L187" s="271">
        <f t="shared" si="33"/>
        <v>0.55512891227355055</v>
      </c>
      <c r="M187" s="271">
        <f t="shared" si="33"/>
        <v>0.53048498698589475</v>
      </c>
      <c r="N187" s="271">
        <f t="shared" si="33"/>
        <v>0.54938680055796207</v>
      </c>
      <c r="O187" s="271">
        <f t="shared" si="33"/>
        <v>0.52579226440205928</v>
      </c>
      <c r="P187" s="271">
        <f t="shared" si="33"/>
        <v>0.52979757893883728</v>
      </c>
      <c r="Q187" s="271">
        <f t="shared" si="33"/>
        <v>0.47437667681654971</v>
      </c>
      <c r="R187" s="271">
        <f t="shared" si="33"/>
        <v>0.44182079154688647</v>
      </c>
      <c r="S187" s="271">
        <f t="shared" si="33"/>
        <v>0.33033554953653199</v>
      </c>
      <c r="T187" s="271">
        <f t="shared" si="33"/>
        <v>0.26780582748432713</v>
      </c>
      <c r="U187" s="271">
        <f t="shared" si="33"/>
        <v>0.26257532505047643</v>
      </c>
      <c r="V187" s="271">
        <f t="shared" si="33"/>
        <v>0.27515929187956517</v>
      </c>
      <c r="W187" s="271">
        <f t="shared" si="33"/>
        <v>0.27665623415936502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0.3602361825590929</v>
      </c>
      <c r="C188" s="320">
        <f t="shared" si="34"/>
        <v>0.37415790809682908</v>
      </c>
      <c r="D188" s="320">
        <f t="shared" si="34"/>
        <v>0.38948892837408594</v>
      </c>
      <c r="E188" s="320">
        <f t="shared" si="34"/>
        <v>0.32265967583492655</v>
      </c>
      <c r="F188" s="320">
        <f t="shared" si="34"/>
        <v>0.33819338399795601</v>
      </c>
      <c r="G188" s="320">
        <f t="shared" si="34"/>
        <v>0.35988821072159993</v>
      </c>
      <c r="H188" s="320">
        <f t="shared" si="34"/>
        <v>0.37038240789997157</v>
      </c>
      <c r="I188" s="320">
        <f t="shared" si="34"/>
        <v>0.34765891564320217</v>
      </c>
      <c r="J188" s="320">
        <f t="shared" si="34"/>
        <v>0.3940950657574725</v>
      </c>
      <c r="K188" s="320">
        <f t="shared" si="34"/>
        <v>0.52023475970647204</v>
      </c>
      <c r="L188" s="320">
        <f t="shared" si="34"/>
        <v>0.55512891227355055</v>
      </c>
      <c r="M188" s="320">
        <f t="shared" si="34"/>
        <v>0.53048498698589475</v>
      </c>
      <c r="N188" s="320">
        <f t="shared" si="34"/>
        <v>0.54938680055796207</v>
      </c>
      <c r="O188" s="320">
        <f t="shared" si="34"/>
        <v>0.52579226440205928</v>
      </c>
      <c r="P188" s="320">
        <f t="shared" si="34"/>
        <v>0.52979757893883728</v>
      </c>
      <c r="Q188" s="320">
        <f t="shared" si="34"/>
        <v>0.47437667681654971</v>
      </c>
      <c r="R188" s="320">
        <f t="shared" si="34"/>
        <v>0.44182079154688647</v>
      </c>
      <c r="S188" s="320">
        <f t="shared" si="34"/>
        <v>0.33033554953653199</v>
      </c>
      <c r="T188" s="320">
        <f t="shared" si="34"/>
        <v>0.26780582748432713</v>
      </c>
      <c r="U188" s="320">
        <f t="shared" si="34"/>
        <v>0.26257532505047643</v>
      </c>
      <c r="V188" s="320">
        <f t="shared" si="34"/>
        <v>0.27515929187956517</v>
      </c>
      <c r="W188" s="320">
        <f t="shared" si="34"/>
        <v>0.27665623415936502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5.5098388907103807E-2</v>
      </c>
      <c r="C190" s="271">
        <f t="shared" si="36"/>
        <v>5.3545307992369409E-2</v>
      </c>
      <c r="D190" s="271">
        <f t="shared" si="36"/>
        <v>5.3807298842369108E-2</v>
      </c>
      <c r="E190" s="271">
        <f t="shared" si="36"/>
        <v>5.0165833234062492E-2</v>
      </c>
      <c r="F190" s="271">
        <f t="shared" si="36"/>
        <v>5.1416863564207452E-2</v>
      </c>
      <c r="G190" s="271">
        <f t="shared" si="36"/>
        <v>5.6203019055326542E-2</v>
      </c>
      <c r="H190" s="271">
        <f t="shared" si="36"/>
        <v>5.6319412154617145E-2</v>
      </c>
      <c r="I190" s="271">
        <f t="shared" si="36"/>
        <v>5.4983932980032728E-2</v>
      </c>
      <c r="J190" s="271">
        <f t="shared" si="36"/>
        <v>5.6833305843678877E-2</v>
      </c>
      <c r="K190" s="271">
        <f t="shared" si="36"/>
        <v>6.0627087506975902E-2</v>
      </c>
      <c r="L190" s="271">
        <f t="shared" si="36"/>
        <v>6.7828813296496981E-2</v>
      </c>
      <c r="M190" s="271">
        <f t="shared" si="36"/>
        <v>7.0108607420662342E-2</v>
      </c>
      <c r="N190" s="271">
        <f t="shared" si="36"/>
        <v>6.7314394819811718E-2</v>
      </c>
      <c r="O190" s="271">
        <f t="shared" si="36"/>
        <v>6.4633912352206446E-2</v>
      </c>
      <c r="P190" s="271">
        <f t="shared" si="36"/>
        <v>6.3839221581899183E-2</v>
      </c>
      <c r="Q190" s="271">
        <f t="shared" si="36"/>
        <v>6.3419915012221342E-2</v>
      </c>
      <c r="R190" s="271">
        <f t="shared" si="36"/>
        <v>5.9580521985220646E-2</v>
      </c>
      <c r="S190" s="271">
        <f t="shared" si="36"/>
        <v>4.7758477155011227E-2</v>
      </c>
      <c r="T190" s="271">
        <f t="shared" si="36"/>
        <v>4.099807344948523E-2</v>
      </c>
      <c r="U190" s="271">
        <f t="shared" si="36"/>
        <v>3.9368603610385335E-2</v>
      </c>
      <c r="V190" s="271">
        <f t="shared" si="36"/>
        <v>4.0964428712425317E-2</v>
      </c>
      <c r="W190" s="271">
        <f t="shared" si="36"/>
        <v>4.011668327642634E-2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4.3160241003814964E-2</v>
      </c>
      <c r="C191" s="320">
        <f t="shared" si="37"/>
        <v>4.1852441462847098E-2</v>
      </c>
      <c r="D191" s="320">
        <f t="shared" si="37"/>
        <v>4.2467836916137716E-2</v>
      </c>
      <c r="E191" s="320">
        <f t="shared" si="37"/>
        <v>3.717213395183621E-2</v>
      </c>
      <c r="F191" s="320">
        <f t="shared" si="37"/>
        <v>3.8828976875692339E-2</v>
      </c>
      <c r="G191" s="320">
        <f t="shared" si="37"/>
        <v>4.4305247330593711E-2</v>
      </c>
      <c r="H191" s="320">
        <f t="shared" si="37"/>
        <v>4.4659211393539004E-2</v>
      </c>
      <c r="I191" s="320">
        <f t="shared" si="37"/>
        <v>4.2758380684738508E-2</v>
      </c>
      <c r="J191" s="320">
        <f t="shared" si="37"/>
        <v>4.5732901087890715E-2</v>
      </c>
      <c r="K191" s="320">
        <f t="shared" si="37"/>
        <v>5.2511879591107695E-2</v>
      </c>
      <c r="L191" s="320">
        <f t="shared" si="37"/>
        <v>6.0805658229351051E-2</v>
      </c>
      <c r="M191" s="320">
        <f t="shared" si="37"/>
        <v>6.263111865534976E-2</v>
      </c>
      <c r="N191" s="320">
        <f t="shared" si="37"/>
        <v>6.0143001425161907E-2</v>
      </c>
      <c r="O191" s="320">
        <f t="shared" si="37"/>
        <v>5.6815114544177148E-2</v>
      </c>
      <c r="P191" s="320">
        <f t="shared" si="37"/>
        <v>5.6075606974350892E-2</v>
      </c>
      <c r="Q191" s="320">
        <f t="shared" si="37"/>
        <v>5.4398170152622945E-2</v>
      </c>
      <c r="R191" s="320">
        <f t="shared" si="37"/>
        <v>4.9661502173850826E-2</v>
      </c>
      <c r="S191" s="320">
        <f t="shared" si="37"/>
        <v>3.4832513703537432E-2</v>
      </c>
      <c r="T191" s="320">
        <f t="shared" si="37"/>
        <v>2.6379478236453001E-2</v>
      </c>
      <c r="U191" s="320">
        <f t="shared" si="37"/>
        <v>2.4562560757852632E-2</v>
      </c>
      <c r="V191" s="320">
        <f t="shared" si="37"/>
        <v>2.6508892439747841E-2</v>
      </c>
      <c r="W191" s="320">
        <f t="shared" si="37"/>
        <v>2.565795598072922E-2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1.1938147903288836E-2</v>
      </c>
      <c r="C192" s="320">
        <f t="shared" si="38"/>
        <v>1.1692866529522313E-2</v>
      </c>
      <c r="D192" s="320">
        <f t="shared" si="38"/>
        <v>1.1339461926231385E-2</v>
      </c>
      <c r="E192" s="320">
        <f t="shared" si="38"/>
        <v>1.2993699282226278E-2</v>
      </c>
      <c r="F192" s="320">
        <f t="shared" si="38"/>
        <v>1.2587886688515107E-2</v>
      </c>
      <c r="G192" s="320">
        <f t="shared" si="38"/>
        <v>1.1897771724732836E-2</v>
      </c>
      <c r="H192" s="320">
        <f t="shared" si="38"/>
        <v>1.1660200761078137E-2</v>
      </c>
      <c r="I192" s="320">
        <f t="shared" si="38"/>
        <v>1.2225552295294217E-2</v>
      </c>
      <c r="J192" s="320">
        <f t="shared" si="38"/>
        <v>1.1100404755788161E-2</v>
      </c>
      <c r="K192" s="320">
        <f t="shared" si="38"/>
        <v>8.1152079158682017E-3</v>
      </c>
      <c r="L192" s="320">
        <f t="shared" si="38"/>
        <v>7.0231550671459343E-3</v>
      </c>
      <c r="M192" s="320">
        <f t="shared" si="38"/>
        <v>7.4774887653125816E-3</v>
      </c>
      <c r="N192" s="320">
        <f t="shared" si="38"/>
        <v>7.1713933946498075E-3</v>
      </c>
      <c r="O192" s="320">
        <f t="shared" si="38"/>
        <v>7.8187978080292934E-3</v>
      </c>
      <c r="P192" s="320">
        <f t="shared" si="38"/>
        <v>7.7636146075482889E-3</v>
      </c>
      <c r="Q192" s="320">
        <f t="shared" si="38"/>
        <v>9.0217448595984028E-3</v>
      </c>
      <c r="R192" s="320">
        <f t="shared" si="38"/>
        <v>9.9190198113698162E-3</v>
      </c>
      <c r="S192" s="320">
        <f t="shared" si="38"/>
        <v>1.2925963451473798E-2</v>
      </c>
      <c r="T192" s="320">
        <f t="shared" si="38"/>
        <v>1.4618595213032231E-2</v>
      </c>
      <c r="U192" s="320">
        <f t="shared" si="38"/>
        <v>1.4806042852532708E-2</v>
      </c>
      <c r="V192" s="320">
        <f t="shared" si="38"/>
        <v>1.4455536272677476E-2</v>
      </c>
      <c r="W192" s="320">
        <f t="shared" si="38"/>
        <v>1.4458727295697117E-2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0.99999999999999978</v>
      </c>
      <c r="C197" s="234">
        <f t="shared" si="42"/>
        <v>1</v>
      </c>
      <c r="D197" s="234">
        <f t="shared" si="42"/>
        <v>1</v>
      </c>
      <c r="E197" s="234">
        <f t="shared" si="42"/>
        <v>0.99999999999999989</v>
      </c>
      <c r="F197" s="234">
        <f t="shared" si="42"/>
        <v>1</v>
      </c>
      <c r="G197" s="234">
        <f t="shared" si="42"/>
        <v>1.0000000000000002</v>
      </c>
      <c r="H197" s="234">
        <f t="shared" si="42"/>
        <v>1.0000000000000002</v>
      </c>
      <c r="I197" s="234">
        <f t="shared" si="42"/>
        <v>0.99999999999999989</v>
      </c>
      <c r="J197" s="234">
        <f t="shared" si="42"/>
        <v>1</v>
      </c>
      <c r="K197" s="234">
        <f t="shared" si="42"/>
        <v>1.0000000000000002</v>
      </c>
      <c r="L197" s="234">
        <f t="shared" si="42"/>
        <v>1</v>
      </c>
      <c r="M197" s="234">
        <f t="shared" si="42"/>
        <v>0.99999999999999978</v>
      </c>
      <c r="N197" s="234">
        <f t="shared" si="42"/>
        <v>1</v>
      </c>
      <c r="O197" s="234">
        <f t="shared" si="42"/>
        <v>0.99999999999999989</v>
      </c>
      <c r="P197" s="234">
        <f t="shared" si="42"/>
        <v>0.99999999999999989</v>
      </c>
      <c r="Q197" s="234">
        <f t="shared" si="42"/>
        <v>0.99999999999999989</v>
      </c>
      <c r="R197" s="234">
        <f t="shared" si="42"/>
        <v>0.99999999999999989</v>
      </c>
      <c r="S197" s="234">
        <f t="shared" si="42"/>
        <v>1</v>
      </c>
      <c r="T197" s="234">
        <f t="shared" si="42"/>
        <v>0.99999999999999989</v>
      </c>
      <c r="U197" s="234">
        <f t="shared" si="42"/>
        <v>0.99999999999999978</v>
      </c>
      <c r="V197" s="234">
        <f t="shared" si="42"/>
        <v>1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6.6395766880372645E-2</v>
      </c>
      <c r="C202" s="270">
        <f t="shared" si="47"/>
        <v>6.4679138420397964E-2</v>
      </c>
      <c r="D202" s="270">
        <f t="shared" si="47"/>
        <v>6.5387812716217047E-2</v>
      </c>
      <c r="E202" s="270">
        <f t="shared" si="47"/>
        <v>5.8294193041481548E-2</v>
      </c>
      <c r="F202" s="270">
        <f t="shared" si="47"/>
        <v>6.0823320717441322E-2</v>
      </c>
      <c r="G202" s="270">
        <f t="shared" si="47"/>
        <v>6.7939657046356211E-2</v>
      </c>
      <c r="H202" s="270">
        <f t="shared" si="47"/>
        <v>6.8214002545569002E-2</v>
      </c>
      <c r="I202" s="270">
        <f t="shared" si="47"/>
        <v>6.5824581091663323E-2</v>
      </c>
      <c r="J202" s="270">
        <f t="shared" si="47"/>
        <v>7.0043476207671956E-2</v>
      </c>
      <c r="K202" s="270">
        <f t="shared" si="47"/>
        <v>7.8226646132366601E-2</v>
      </c>
      <c r="L202" s="270">
        <f t="shared" si="47"/>
        <v>8.8222799458356774E-2</v>
      </c>
      <c r="M202" s="270">
        <f t="shared" si="47"/>
        <v>9.0367626118868033E-2</v>
      </c>
      <c r="N202" s="270">
        <f t="shared" si="47"/>
        <v>8.7616975297438809E-2</v>
      </c>
      <c r="O202" s="270">
        <f t="shared" si="47"/>
        <v>8.3439856002273022E-2</v>
      </c>
      <c r="P202" s="270">
        <f t="shared" si="47"/>
        <v>8.2518569113617365E-2</v>
      </c>
      <c r="Q202" s="270">
        <f t="shared" si="47"/>
        <v>8.0635031763562848E-2</v>
      </c>
      <c r="R202" s="270">
        <f t="shared" si="47"/>
        <v>7.4595535545589453E-2</v>
      </c>
      <c r="S202" s="270">
        <f t="shared" si="47"/>
        <v>5.502930927853944E-2</v>
      </c>
      <c r="T202" s="270">
        <f t="shared" si="47"/>
        <v>4.2941698000963736E-2</v>
      </c>
      <c r="U202" s="270">
        <f t="shared" si="47"/>
        <v>4.0254545803861196E-2</v>
      </c>
      <c r="V202" s="270">
        <f t="shared" si="47"/>
        <v>4.3113375265034302E-2</v>
      </c>
      <c r="W202" s="270">
        <f t="shared" si="47"/>
        <v>4.1846851689851798E-2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0.42902320204862487</v>
      </c>
      <c r="C203" s="271">
        <f t="shared" si="48"/>
        <v>0.42172728822734196</v>
      </c>
      <c r="D203" s="271">
        <f t="shared" si="48"/>
        <v>0.40805801269571995</v>
      </c>
      <c r="E203" s="271">
        <f t="shared" si="48"/>
        <v>0.47617822880983324</v>
      </c>
      <c r="F203" s="271">
        <f t="shared" si="48"/>
        <v>0.45867549702151811</v>
      </c>
      <c r="G203" s="271">
        <f t="shared" si="48"/>
        <v>0.42607742848059166</v>
      </c>
      <c r="H203" s="271">
        <f t="shared" si="48"/>
        <v>0.41703762315516885</v>
      </c>
      <c r="I203" s="271">
        <f t="shared" si="48"/>
        <v>0.44005482567393911</v>
      </c>
      <c r="J203" s="271">
        <f t="shared" si="48"/>
        <v>0.39538043614624679</v>
      </c>
      <c r="K203" s="271">
        <f t="shared" si="48"/>
        <v>0.28232884114582202</v>
      </c>
      <c r="L203" s="271">
        <f t="shared" si="48"/>
        <v>0.23827120465068702</v>
      </c>
      <c r="M203" s="271">
        <f t="shared" si="48"/>
        <v>0.25252118841137716</v>
      </c>
      <c r="N203" s="271">
        <f t="shared" si="48"/>
        <v>0.2437818304347085</v>
      </c>
      <c r="O203" s="271">
        <f t="shared" si="48"/>
        <v>0.26856620404146425</v>
      </c>
      <c r="P203" s="271">
        <f t="shared" si="48"/>
        <v>0.26722232065350621</v>
      </c>
      <c r="Q203" s="271">
        <f t="shared" si="48"/>
        <v>0.312500241726754</v>
      </c>
      <c r="R203" s="271">
        <f t="shared" si="48"/>
        <v>0.34877465758193948</v>
      </c>
      <c r="S203" s="271">
        <f t="shared" si="48"/>
        <v>0.47707869342286457</v>
      </c>
      <c r="T203" s="271">
        <f t="shared" si="48"/>
        <v>0.55526574999861755</v>
      </c>
      <c r="U203" s="271">
        <f t="shared" si="48"/>
        <v>0.56579178626328841</v>
      </c>
      <c r="V203" s="271">
        <f t="shared" si="48"/>
        <v>0.5487304525667579</v>
      </c>
      <c r="W203" s="271">
        <f t="shared" si="48"/>
        <v>0.55034276108230573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0.42902320204862487</v>
      </c>
      <c r="C204" s="320">
        <f t="shared" si="49"/>
        <v>0.42172728822734196</v>
      </c>
      <c r="D204" s="320">
        <f t="shared" si="49"/>
        <v>0.40805801269571995</v>
      </c>
      <c r="E204" s="320">
        <f t="shared" si="49"/>
        <v>0.47617822880983324</v>
      </c>
      <c r="F204" s="320">
        <f t="shared" si="49"/>
        <v>0.45867549702151811</v>
      </c>
      <c r="G204" s="320">
        <f t="shared" si="49"/>
        <v>0.42607742848059166</v>
      </c>
      <c r="H204" s="320">
        <f t="shared" si="49"/>
        <v>0.41703762315516885</v>
      </c>
      <c r="I204" s="320">
        <f t="shared" si="49"/>
        <v>0.44005482567393911</v>
      </c>
      <c r="J204" s="320">
        <f t="shared" si="49"/>
        <v>0.39538043614624679</v>
      </c>
      <c r="K204" s="320">
        <f t="shared" si="49"/>
        <v>0.28232884114582202</v>
      </c>
      <c r="L204" s="320">
        <f t="shared" si="49"/>
        <v>0.23827120465068702</v>
      </c>
      <c r="M204" s="320">
        <f t="shared" si="49"/>
        <v>0.25252118841137716</v>
      </c>
      <c r="N204" s="320">
        <f t="shared" si="49"/>
        <v>0.2437818304347085</v>
      </c>
      <c r="O204" s="320">
        <f t="shared" si="49"/>
        <v>0.26856620404146425</v>
      </c>
      <c r="P204" s="320">
        <f t="shared" si="49"/>
        <v>0.26722232065350621</v>
      </c>
      <c r="Q204" s="320">
        <f t="shared" si="49"/>
        <v>0.312500241726754</v>
      </c>
      <c r="R204" s="320">
        <f t="shared" si="49"/>
        <v>0.34877465758193948</v>
      </c>
      <c r="S204" s="320">
        <f t="shared" si="49"/>
        <v>0.47707869342286457</v>
      </c>
      <c r="T204" s="320">
        <f t="shared" si="49"/>
        <v>0.55526574999861755</v>
      </c>
      <c r="U204" s="320">
        <f t="shared" si="49"/>
        <v>0.56579178626328841</v>
      </c>
      <c r="V204" s="320">
        <f t="shared" si="49"/>
        <v>0.5487304525667579</v>
      </c>
      <c r="W204" s="320">
        <f t="shared" si="49"/>
        <v>0.55034276108230573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0.31881725437675018</v>
      </c>
      <c r="C206" s="271">
        <f t="shared" si="51"/>
        <v>0.33233516753694331</v>
      </c>
      <c r="D206" s="271">
        <f t="shared" si="51"/>
        <v>0.34517174707449294</v>
      </c>
      <c r="E206" s="271">
        <f t="shared" si="51"/>
        <v>0.29120047410332228</v>
      </c>
      <c r="F206" s="271">
        <f t="shared" si="51"/>
        <v>0.30347888758452146</v>
      </c>
      <c r="G206" s="271">
        <f t="shared" si="51"/>
        <v>0.31739580093705921</v>
      </c>
      <c r="H206" s="271">
        <f t="shared" si="51"/>
        <v>0.32623475056830015</v>
      </c>
      <c r="I206" s="271">
        <f t="shared" si="51"/>
        <v>0.30817849661067237</v>
      </c>
      <c r="J206" s="271">
        <f t="shared" si="51"/>
        <v>0.34569095745317285</v>
      </c>
      <c r="K206" s="271">
        <f t="shared" si="51"/>
        <v>0.44572359180341398</v>
      </c>
      <c r="L206" s="271">
        <f t="shared" si="51"/>
        <v>0.46381395434816258</v>
      </c>
      <c r="M206" s="271">
        <f t="shared" si="51"/>
        <v>0.44119015604266315</v>
      </c>
      <c r="N206" s="271">
        <f t="shared" si="51"/>
        <v>0.45992463091754004</v>
      </c>
      <c r="O206" s="271">
        <f t="shared" si="51"/>
        <v>0.44477076327374132</v>
      </c>
      <c r="P206" s="271">
        <f t="shared" si="51"/>
        <v>0.44908587227169261</v>
      </c>
      <c r="Q206" s="271">
        <f t="shared" si="51"/>
        <v>0.40466328799919454</v>
      </c>
      <c r="R206" s="271">
        <f t="shared" si="51"/>
        <v>0.38258943540039447</v>
      </c>
      <c r="S206" s="271">
        <f t="shared" si="51"/>
        <v>0.30025695211834963</v>
      </c>
      <c r="T206" s="271">
        <f t="shared" si="51"/>
        <v>0.2505104973736868</v>
      </c>
      <c r="U206" s="271">
        <f t="shared" si="51"/>
        <v>0.24710538453894673</v>
      </c>
      <c r="V206" s="271">
        <f t="shared" si="51"/>
        <v>0.25722886341391721</v>
      </c>
      <c r="W206" s="271">
        <f t="shared" si="51"/>
        <v>0.25933092766051774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0.31881725437675018</v>
      </c>
      <c r="C207" s="320">
        <f t="shared" si="52"/>
        <v>0.33233516753694331</v>
      </c>
      <c r="D207" s="320">
        <f t="shared" si="52"/>
        <v>0.34517174707449294</v>
      </c>
      <c r="E207" s="320">
        <f t="shared" si="52"/>
        <v>0.29120047410332228</v>
      </c>
      <c r="F207" s="320">
        <f t="shared" si="52"/>
        <v>0.30347888758452146</v>
      </c>
      <c r="G207" s="320">
        <f t="shared" si="52"/>
        <v>0.31739580093705921</v>
      </c>
      <c r="H207" s="320">
        <f t="shared" si="52"/>
        <v>0.32623475056830015</v>
      </c>
      <c r="I207" s="320">
        <f t="shared" si="52"/>
        <v>0.30817849661067237</v>
      </c>
      <c r="J207" s="320">
        <f t="shared" si="52"/>
        <v>0.34569095745317285</v>
      </c>
      <c r="K207" s="320">
        <f t="shared" si="52"/>
        <v>0.44572359180341398</v>
      </c>
      <c r="L207" s="320">
        <f t="shared" si="52"/>
        <v>0.46381395434816258</v>
      </c>
      <c r="M207" s="320">
        <f t="shared" si="52"/>
        <v>0.44119015604266315</v>
      </c>
      <c r="N207" s="320">
        <f t="shared" si="52"/>
        <v>0.45992463091754004</v>
      </c>
      <c r="O207" s="320">
        <f t="shared" si="52"/>
        <v>0.44477076327374132</v>
      </c>
      <c r="P207" s="320">
        <f t="shared" si="52"/>
        <v>0.44908587227169261</v>
      </c>
      <c r="Q207" s="320">
        <f t="shared" si="52"/>
        <v>0.40466328799919454</v>
      </c>
      <c r="R207" s="320">
        <f t="shared" si="52"/>
        <v>0.38258943540039447</v>
      </c>
      <c r="S207" s="320">
        <f t="shared" si="52"/>
        <v>0.30025695211834963</v>
      </c>
      <c r="T207" s="320">
        <f t="shared" si="52"/>
        <v>0.2505104973736868</v>
      </c>
      <c r="U207" s="320">
        <f t="shared" si="52"/>
        <v>0.24710538453894673</v>
      </c>
      <c r="V207" s="320">
        <f t="shared" si="52"/>
        <v>0.25722886341391721</v>
      </c>
      <c r="W207" s="320">
        <f t="shared" si="52"/>
        <v>0.25933092766051774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0.1857637766942522</v>
      </c>
      <c r="C209" s="271">
        <f t="shared" si="54"/>
        <v>0.1812584058153168</v>
      </c>
      <c r="D209" s="271">
        <f t="shared" si="54"/>
        <v>0.18138242751357006</v>
      </c>
      <c r="E209" s="271">
        <f t="shared" si="54"/>
        <v>0.17432710404536281</v>
      </c>
      <c r="F209" s="271">
        <f t="shared" si="54"/>
        <v>0.17702229467651909</v>
      </c>
      <c r="G209" s="271">
        <f t="shared" si="54"/>
        <v>0.18858711353599297</v>
      </c>
      <c r="H209" s="271">
        <f t="shared" si="54"/>
        <v>0.18851362373096217</v>
      </c>
      <c r="I209" s="271">
        <f t="shared" si="54"/>
        <v>0.18594209662372516</v>
      </c>
      <c r="J209" s="271">
        <f t="shared" si="54"/>
        <v>0.18888513019290848</v>
      </c>
      <c r="K209" s="271">
        <f t="shared" si="54"/>
        <v>0.1937209209183976</v>
      </c>
      <c r="L209" s="271">
        <f t="shared" si="54"/>
        <v>0.20969204154279375</v>
      </c>
      <c r="M209" s="271">
        <f t="shared" si="54"/>
        <v>0.21592102942709146</v>
      </c>
      <c r="N209" s="271">
        <f t="shared" si="54"/>
        <v>0.2086765633503127</v>
      </c>
      <c r="O209" s="271">
        <f t="shared" si="54"/>
        <v>0.20322317668252141</v>
      </c>
      <c r="P209" s="271">
        <f t="shared" si="54"/>
        <v>0.20117323796118369</v>
      </c>
      <c r="Q209" s="271">
        <f t="shared" si="54"/>
        <v>0.20220143851048852</v>
      </c>
      <c r="R209" s="271">
        <f t="shared" si="54"/>
        <v>0.19404037147207659</v>
      </c>
      <c r="S209" s="271">
        <f t="shared" si="54"/>
        <v>0.16763504518024644</v>
      </c>
      <c r="T209" s="271">
        <f t="shared" si="54"/>
        <v>0.15128205462673175</v>
      </c>
      <c r="U209" s="271">
        <f t="shared" si="54"/>
        <v>0.14684828339390346</v>
      </c>
      <c r="V209" s="271">
        <f t="shared" si="54"/>
        <v>0.15092730875429056</v>
      </c>
      <c r="W209" s="271">
        <f t="shared" si="54"/>
        <v>0.14847945956732456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0.13751368366920039</v>
      </c>
      <c r="C210" s="320">
        <f t="shared" si="55"/>
        <v>0.13382884771448053</v>
      </c>
      <c r="D210" s="320">
        <f t="shared" si="55"/>
        <v>0.13549018444100369</v>
      </c>
      <c r="E210" s="320">
        <f t="shared" si="55"/>
        <v>0.12077372108875799</v>
      </c>
      <c r="F210" s="320">
        <f t="shared" si="55"/>
        <v>0.12543735639364317</v>
      </c>
      <c r="G210" s="320">
        <f t="shared" si="55"/>
        <v>0.14066831692570297</v>
      </c>
      <c r="H210" s="320">
        <f t="shared" si="55"/>
        <v>0.14161148879723709</v>
      </c>
      <c r="I210" s="320">
        <f t="shared" si="55"/>
        <v>0.13645133208348001</v>
      </c>
      <c r="J210" s="320">
        <f t="shared" si="55"/>
        <v>0.14441867072580536</v>
      </c>
      <c r="K210" s="320">
        <f t="shared" si="55"/>
        <v>0.1619688087158575</v>
      </c>
      <c r="L210" s="320">
        <f t="shared" si="55"/>
        <v>0.18289487128559215</v>
      </c>
      <c r="M210" s="320">
        <f t="shared" si="55"/>
        <v>0.18752123479252381</v>
      </c>
      <c r="N210" s="320">
        <f t="shared" si="55"/>
        <v>0.18125964058220809</v>
      </c>
      <c r="O210" s="320">
        <f t="shared" si="55"/>
        <v>0.17301887941722566</v>
      </c>
      <c r="P210" s="320">
        <f t="shared" si="55"/>
        <v>0.17112008053675012</v>
      </c>
      <c r="Q210" s="320">
        <f t="shared" si="55"/>
        <v>0.16705609983960215</v>
      </c>
      <c r="R210" s="320">
        <f t="shared" si="55"/>
        <v>0.15481543073984586</v>
      </c>
      <c r="S210" s="320">
        <f t="shared" si="55"/>
        <v>0.11398039147386149</v>
      </c>
      <c r="T210" s="320">
        <f t="shared" si="55"/>
        <v>8.8834093856484386E-2</v>
      </c>
      <c r="U210" s="320">
        <f t="shared" si="55"/>
        <v>8.3216511989335482E-2</v>
      </c>
      <c r="V210" s="320">
        <f t="shared" si="55"/>
        <v>8.9214340188492461E-2</v>
      </c>
      <c r="W210" s="320">
        <f t="shared" si="55"/>
        <v>8.6585162729561654E-2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4.8250093025051816E-2</v>
      </c>
      <c r="C211" s="320">
        <f t="shared" si="56"/>
        <v>4.7429558100836287E-2</v>
      </c>
      <c r="D211" s="320">
        <f t="shared" si="56"/>
        <v>4.5892243072566369E-2</v>
      </c>
      <c r="E211" s="320">
        <f t="shared" si="56"/>
        <v>5.3553382956604847E-2</v>
      </c>
      <c r="F211" s="320">
        <f t="shared" si="56"/>
        <v>5.1584938282875921E-2</v>
      </c>
      <c r="G211" s="320">
        <f t="shared" si="56"/>
        <v>4.7918796610289992E-2</v>
      </c>
      <c r="H211" s="320">
        <f t="shared" si="56"/>
        <v>4.6902134933725068E-2</v>
      </c>
      <c r="I211" s="320">
        <f t="shared" si="56"/>
        <v>4.9490764540245154E-2</v>
      </c>
      <c r="J211" s="320">
        <f t="shared" si="56"/>
        <v>4.4466459467103113E-2</v>
      </c>
      <c r="K211" s="320">
        <f t="shared" si="56"/>
        <v>3.1752112202540109E-2</v>
      </c>
      <c r="L211" s="320">
        <f t="shared" si="56"/>
        <v>2.6797170257201613E-2</v>
      </c>
      <c r="M211" s="320">
        <f t="shared" si="56"/>
        <v>2.8399794634567668E-2</v>
      </c>
      <c r="N211" s="320">
        <f t="shared" si="56"/>
        <v>2.7416922768104621E-2</v>
      </c>
      <c r="O211" s="320">
        <f t="shared" si="56"/>
        <v>3.0204297265295724E-2</v>
      </c>
      <c r="P211" s="320">
        <f t="shared" si="56"/>
        <v>3.0053157424433572E-2</v>
      </c>
      <c r="Q211" s="320">
        <f t="shared" si="56"/>
        <v>3.51453386708864E-2</v>
      </c>
      <c r="R211" s="320">
        <f t="shared" si="56"/>
        <v>3.9224940732230755E-2</v>
      </c>
      <c r="S211" s="320">
        <f t="shared" si="56"/>
        <v>5.3654653706384933E-2</v>
      </c>
      <c r="T211" s="320">
        <f t="shared" si="56"/>
        <v>6.2447960770247384E-2</v>
      </c>
      <c r="U211" s="320">
        <f t="shared" si="56"/>
        <v>6.3631771404567994E-2</v>
      </c>
      <c r="V211" s="320">
        <f t="shared" si="56"/>
        <v>6.1712968565798103E-2</v>
      </c>
      <c r="W211" s="320">
        <f t="shared" si="56"/>
        <v>6.1894296837762902E-2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1.9574026428465054</v>
      </c>
      <c r="C217" s="322">
        <f>IF(C$5=0,0,(C$5-C$16-C$59)/(CHI_fec!C$5-CHI_fec!C$16))</f>
        <v>1.8920502475818637</v>
      </c>
      <c r="D217" s="322">
        <f>IF(D$5=0,0,(D$5-D$16-D$59)/(CHI_fec!D$5-CHI_fec!D$16))</f>
        <v>1.7959875237803875</v>
      </c>
      <c r="E217" s="322">
        <f>IF(E$5=0,0,(E$5-E$16-E$59)/(CHI_fec!E$5-CHI_fec!E$16))</f>
        <v>1.7884195800569218</v>
      </c>
      <c r="F217" s="322">
        <f>IF(F$5=0,0,(F$5-F$16-F$59)/(CHI_fec!F$5-CHI_fec!F$16))</f>
        <v>1.7739929803355046</v>
      </c>
      <c r="G217" s="322">
        <f>IF(G$5=0,0,(G$5-G$16-G$59)/(CHI_fec!G$5-CHI_fec!G$16))</f>
        <v>1.625230060838071</v>
      </c>
      <c r="H217" s="322">
        <f>IF(H$5=0,0,(H$5-H$16-H$59)/(CHI_fec!H$5-CHI_fec!H$16))</f>
        <v>1.5802253677681082</v>
      </c>
      <c r="I217" s="322">
        <f>IF(I$5=0,0,(I$5-I$16-I$59)/(CHI_fec!I$5-CHI_fec!I$16))</f>
        <v>1.5987854320644255</v>
      </c>
      <c r="J217" s="322">
        <f>IF(J$5=0,0,(J$5-J$16-J$59)/(CHI_fec!J$5-CHI_fec!J$16))</f>
        <v>1.4997018542283216</v>
      </c>
      <c r="K217" s="322">
        <f>IF(K$5=0,0,(K$5-K$16-K$59)/(CHI_fec!K$5-CHI_fec!K$16))</f>
        <v>1.0001316345373013</v>
      </c>
      <c r="L217" s="322">
        <f>IF(L$5=0,0,(L$5-L$16-L$59)/(CHI_fec!L$5-CHI_fec!L$16))</f>
        <v>1.0966717335839868</v>
      </c>
      <c r="M217" s="322">
        <f>IF(M$5=0,0,(M$5-M$16-M$59)/(CHI_fec!M$5-CHI_fec!M$16))</f>
        <v>1.2155569170301108</v>
      </c>
      <c r="N217" s="322">
        <f>IF(N$5=0,0,(N$5-N$16-N$59)/(CHI_fec!N$5-CHI_fec!N$16))</f>
        <v>1.1448131369686447</v>
      </c>
      <c r="O217" s="322">
        <f>IF(O$5=0,0,(O$5-O$16-O$59)/(CHI_fec!O$5-CHI_fec!O$16))</f>
        <v>1.2010347825497143</v>
      </c>
      <c r="P217" s="322">
        <f>IF(P$5=0,0,(P$5-P$16-P$59)/(CHI_fec!P$5-CHI_fec!P$16))</f>
        <v>1.2271791006962791</v>
      </c>
      <c r="Q217" s="322">
        <f>IF(Q$5=0,0,(Q$5-Q$16-Q$59)/(CHI_fec!Q$5-CHI_fec!Q$16))</f>
        <v>1.3930917899506603</v>
      </c>
      <c r="R217" s="322">
        <f>IF(R$5=0,0,(R$5-R$16-R$59)/(CHI_fec!R$5-CHI_fec!R$16))</f>
        <v>1.5414655937726434</v>
      </c>
      <c r="S217" s="322">
        <f>IF(S$5=0,0,(S$5-S$16-S$59)/(CHI_fec!S$5-CHI_fec!S$16))</f>
        <v>2.1210457208646267</v>
      </c>
      <c r="T217" s="322">
        <f>IF(T$5=0,0,(T$5-T$16-T$59)/(CHI_fec!T$5-CHI_fec!T$16))</f>
        <v>2.7951856549479732</v>
      </c>
      <c r="U217" s="322">
        <f>IF(U$5=0,0,(U$5-U$16-U$59)/(CHI_fec!U$5-CHI_fec!U$16))</f>
        <v>2.7030675107543631</v>
      </c>
      <c r="V217" s="322">
        <f>IF(V$5=0,0,(V$5-V$16-V$59)/(CHI_fec!V$5-CHI_fec!V$16))</f>
        <v>2.5729934814366429</v>
      </c>
      <c r="W217" s="322">
        <f>IF(W$5=0,0,(W$5-W$16-W$59)/(CHI_fec!W$5-CHI_fec!W$16))</f>
        <v>2.6814832738694903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2.3275105484285263</v>
      </c>
      <c r="C222" s="277">
        <f>IF(C$10=0,0,C$10/CHI_fec!C$10)</f>
        <v>2.3201796878227241</v>
      </c>
      <c r="D222" s="277">
        <f>IF(D$10=0,0,D$10/CHI_fec!D$10)</f>
        <v>2.3075710734443646</v>
      </c>
      <c r="E222" s="277">
        <f>IF(E$10=0,0,E$10/CHI_fec!E$10)</f>
        <v>2.3050820260702465</v>
      </c>
      <c r="F222" s="277">
        <f>IF(F$10=0,0,F$10/CHI_fec!F$10)</f>
        <v>2.3134831617604186</v>
      </c>
      <c r="G222" s="277">
        <f>IF(G$10=0,0,G$10/CHI_fec!G$10)</f>
        <v>2.3065985484541369</v>
      </c>
      <c r="H222" s="277">
        <f>IF(H$10=0,0,H$10/CHI_fec!H$10)</f>
        <v>2.2864021641135368</v>
      </c>
      <c r="I222" s="277">
        <f>IF(I$10=0,0,I$10/CHI_fec!I$10)</f>
        <v>2.283820176257096</v>
      </c>
      <c r="J222" s="277">
        <f>IF(J$10=0,0,J$10/CHI_fec!J$10)</f>
        <v>2.2925009738512072</v>
      </c>
      <c r="K222" s="277">
        <f>IF(K$10=0,0,K$10/CHI_fec!K$10)</f>
        <v>2.2004986139339087</v>
      </c>
      <c r="L222" s="277">
        <f>IF(L$10=0,0,L$10/CHI_fec!L$10)</f>
        <v>2.3197063778068792</v>
      </c>
      <c r="M222" s="277">
        <f>IF(M$10=0,0,M$10/CHI_fec!M$10)</f>
        <v>2.330773093365837</v>
      </c>
      <c r="N222" s="277">
        <f>IF(N$10=0,0,N$10/CHI_fec!N$10)</f>
        <v>2.3048128044514198</v>
      </c>
      <c r="O222" s="277">
        <f>IF(O$10=0,0,O$10/CHI_fec!O$10)</f>
        <v>2.2703276950524076</v>
      </c>
      <c r="P222" s="277">
        <f>IF(P$10=0,0,P$10/CHI_fec!P$10)</f>
        <v>2.2839444157198643</v>
      </c>
      <c r="Q222" s="277">
        <f>IF(Q$10=0,0,Q$10/CHI_fec!Q$10)</f>
        <v>2.2975378869355403</v>
      </c>
      <c r="R222" s="277">
        <f>IF(R$10=0,0,R$10/CHI_fec!R$10)</f>
        <v>2.2897748700526703</v>
      </c>
      <c r="S222" s="277">
        <f>IF(S$10=0,0,S$10/CHI_fec!S$10)</f>
        <v>2.2875932484544546</v>
      </c>
      <c r="T222" s="277">
        <f>IF(T$10=0,0,T$10/CHI_fec!T$10)</f>
        <v>2.2870424610749898</v>
      </c>
      <c r="U222" s="277">
        <f>IF(U$10=0,0,U$10/CHI_fec!U$10)</f>
        <v>2.2424119365367341</v>
      </c>
      <c r="V222" s="277">
        <f>IF(V$10=0,0,V$10/CHI_fec!V$10)</f>
        <v>2.2413652384587874</v>
      </c>
      <c r="W222" s="277">
        <f>IF(W$10=0,0,W$10/CHI_fec!W$10)</f>
        <v>2.2586298461672087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1.9461815898237984</v>
      </c>
      <c r="C224" s="278">
        <f>IF(C$25=0,0,C$25/CHI_fec!C$25)</f>
        <v>1.8003801836762263</v>
      </c>
      <c r="D224" s="278">
        <f>IF(D$25=0,0,D$25/CHI_fec!D$25)</f>
        <v>1.6596795066712027</v>
      </c>
      <c r="E224" s="278">
        <f>IF(E$25=0,0,E$25/CHI_fec!E$25)</f>
        <v>1.7342338216677713</v>
      </c>
      <c r="F224" s="278">
        <f>IF(F$25=0,0,F$25/CHI_fec!F$25)</f>
        <v>1.6945562862606922</v>
      </c>
      <c r="G224" s="278">
        <f>IF(G$25=0,0,G$25/CHI_fec!G$25)</f>
        <v>1.5022985647842861</v>
      </c>
      <c r="H224" s="278">
        <f>IF(H$25=0,0,H$25/CHI_fec!H$25)</f>
        <v>1.4454165402617822</v>
      </c>
      <c r="I224" s="278">
        <f>IF(I$25=0,0,I$25/CHI_fec!I$25)</f>
        <v>1.5151932741521352</v>
      </c>
      <c r="J224" s="278">
        <f>IF(J$25=0,0,J$25/CHI_fec!J$25)</f>
        <v>1.2878710701291882</v>
      </c>
      <c r="K224" s="278">
        <f>IF(K$25=0,0,K$25/CHI_fec!K$25)</f>
        <v>0.6576873348127692</v>
      </c>
      <c r="L224" s="278">
        <f>IF(L$25=0,0,L$25/CHI_fec!L$25)</f>
        <v>0.60284683765332725</v>
      </c>
      <c r="M224" s="278">
        <f>IF(M$25=0,0,M$25/CHI_fec!M$25)</f>
        <v>0.68254740288307469</v>
      </c>
      <c r="N224" s="278">
        <f>IF(N$25=0,0,N$25/CHI_fec!N$25)</f>
        <v>0.63123772147209334</v>
      </c>
      <c r="O224" s="278">
        <f>IF(O$25=0,0,O$25/CHI_fec!O$25)</f>
        <v>0.72896890508225143</v>
      </c>
      <c r="P224" s="278">
        <f>IF(P$25=0,0,P$25/CHI_fec!P$25)</f>
        <v>0.73168848315317392</v>
      </c>
      <c r="Q224" s="278">
        <f>IF(Q$25=0,0,Q$25/CHI_fec!Q$25)</f>
        <v>1.0129810061941198</v>
      </c>
      <c r="R224" s="278">
        <f>IF(R$25=0,0,R$25/CHI_fec!R$25)</f>
        <v>1.2541536640881297</v>
      </c>
      <c r="S224" s="278">
        <f>IF(S$25=0,0,S$25/CHI_fec!S$25)</f>
        <v>2.2442836127037298</v>
      </c>
      <c r="T224" s="278">
        <f>IF(T$25=0,0,T$25/CHI_fec!T$25)</f>
        <v>3.3920084274720406</v>
      </c>
      <c r="U224" s="278">
        <f>IF(U$25=0,0,U$25/CHI_fec!U$25)</f>
        <v>3.2713145672284338</v>
      </c>
      <c r="V224" s="278">
        <f>IF(V$25=0,0,V$25/CHI_fec!V$25)</f>
        <v>3.0915765740419396</v>
      </c>
      <c r="W224" s="278">
        <f>IF(W$25=0,0,W$25/CHI_fec!W$25)</f>
        <v>3.1949359525512975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2.8508364183115171</v>
      </c>
      <c r="C225" s="278">
        <f>IF(C$36=0,0,C$36/CHI_fec!C$36)</f>
        <v>2.9543689806854201</v>
      </c>
      <c r="D225" s="278">
        <f>IF(D$36=0,0,D$36/CHI_fec!D$36)</f>
        <v>2.9510752083127403</v>
      </c>
      <c r="E225" s="278">
        <f>IF(E$36=0,0,E$36/CHI_fec!E$36)</f>
        <v>2.8504510641245777</v>
      </c>
      <c r="F225" s="278">
        <f>IF(F$36=0,0,F$36/CHI_fec!F$36)</f>
        <v>2.8704630862543126</v>
      </c>
      <c r="G225" s="278">
        <f>IF(G$36=0,0,G$36/CHI_fec!G$36)</f>
        <v>2.7304229098854691</v>
      </c>
      <c r="H225" s="278">
        <f>IF(H$36=0,0,H$36/CHI_fec!H$36)</f>
        <v>2.7466352230559523</v>
      </c>
      <c r="I225" s="278">
        <f>IF(I$36=0,0,I$36/CHI_fec!I$36)</f>
        <v>2.6859624191545666</v>
      </c>
      <c r="J225" s="278">
        <f>IF(J$36=0,0,J$36/CHI_fec!J$36)</f>
        <v>2.819829344682514</v>
      </c>
      <c r="K225" s="278">
        <f>IF(K$36=0,0,K$36/CHI_fec!K$36)</f>
        <v>2.9297552367038282</v>
      </c>
      <c r="L225" s="278">
        <f>IF(L$36=0,0,L$36/CHI_fec!L$36)</f>
        <v>2.9798849176088726</v>
      </c>
      <c r="M225" s="278">
        <f>IF(M$36=0,0,M$36/CHI_fec!M$36)</f>
        <v>2.8877449777330799</v>
      </c>
      <c r="N225" s="278">
        <f>IF(N$36=0,0,N$36/CHI_fec!N$36)</f>
        <v>2.9497635007179777</v>
      </c>
      <c r="O225" s="278">
        <f>IF(O$36=0,0,O$36/CHI_fec!O$36)</f>
        <v>2.9344025955284385</v>
      </c>
      <c r="P225" s="278">
        <f>IF(P$36=0,0,P$36/CHI_fec!P$36)</f>
        <v>3.0018866506404378</v>
      </c>
      <c r="Q225" s="278">
        <f>IF(Q$36=0,0,Q$36/CHI_fec!Q$36)</f>
        <v>2.8799478254005613</v>
      </c>
      <c r="R225" s="278">
        <f>IF(R$36=0,0,R$36/CHI_fec!R$36)</f>
        <v>2.9372873686312975</v>
      </c>
      <c r="S225" s="278">
        <f>IF(S$36=0,0,S$36/CHI_fec!S$36)</f>
        <v>3.0586910521511808</v>
      </c>
      <c r="T225" s="278">
        <f>IF(T$36=0,0,T$36/CHI_fec!T$36)</f>
        <v>3.2020047140171264</v>
      </c>
      <c r="U225" s="278">
        <f>IF(U$36=0,0,U$36/CHI_fec!U$36)</f>
        <v>3.2098169331777511</v>
      </c>
      <c r="V225" s="278">
        <f>IF(V$36=0,0,V$36/CHI_fec!V$36)</f>
        <v>3.1399396139986737</v>
      </c>
      <c r="W225" s="278">
        <f>IF(W$36=0,0,W$36/CHI_fec!W$36)</f>
        <v>3.2401755495825117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2.2025635879984096</v>
      </c>
      <c r="C226" s="278">
        <f>IF(C$44=0,0,C$44/CHI_fec!C$44)</f>
        <v>2.141047053272398</v>
      </c>
      <c r="D226" s="278">
        <f>IF(D$44=0,0,D$44/CHI_fec!D$44)</f>
        <v>2.0825693733533566</v>
      </c>
      <c r="E226" s="278">
        <f>IF(E$44=0,0,E$44/CHI_fec!E$44)</f>
        <v>2.0768258122316521</v>
      </c>
      <c r="F226" s="278">
        <f>IF(F$44=0,0,F$44/CHI_fec!F$44)</f>
        <v>2.0693723783170315</v>
      </c>
      <c r="G226" s="278">
        <f>IF(G$44=0,0,G$44/CHI_fec!G$44)</f>
        <v>2.0081553918191632</v>
      </c>
      <c r="H226" s="278">
        <f>IF(H$44=0,0,H$44/CHI_fec!H$44)</f>
        <v>1.9765373620485056</v>
      </c>
      <c r="I226" s="278">
        <f>IF(I$44=0,0,I$44/CHI_fec!I$44)</f>
        <v>1.991632194917909</v>
      </c>
      <c r="J226" s="278">
        <f>IF(J$44=0,0,J$44/CHI_fec!J$44)</f>
        <v>1.9065293297579085</v>
      </c>
      <c r="K226" s="278">
        <f>IF(K$44=0,0,K$44/CHI_fec!K$44)</f>
        <v>1.5492226588233735</v>
      </c>
      <c r="L226" s="278">
        <f>IF(L$44=0,0,L$44/CHI_fec!L$44)</f>
        <v>1.6582144839206168</v>
      </c>
      <c r="M226" s="278">
        <f>IF(M$44=0,0,M$44/CHI_fec!M$44)</f>
        <v>1.7294341391505417</v>
      </c>
      <c r="N226" s="278">
        <f>IF(N$44=0,0,N$44/CHI_fec!N$44)</f>
        <v>1.6666201440780095</v>
      </c>
      <c r="O226" s="278">
        <f>IF(O$44=0,0,O$44/CHI_fec!O$44)</f>
        <v>1.6894979653960351</v>
      </c>
      <c r="P226" s="278">
        <f>IF(P$44=0,0,P$44/CHI_fec!P$44)</f>
        <v>1.6960684032891746</v>
      </c>
      <c r="Q226" s="278">
        <f>IF(Q$44=0,0,Q$44/CHI_fec!Q$44)</f>
        <v>1.8507630374237778</v>
      </c>
      <c r="R226" s="278">
        <f>IF(R$44=0,0,R$44/CHI_fec!R$44)</f>
        <v>1.9376235806218671</v>
      </c>
      <c r="S226" s="278">
        <f>IF(S$44=0,0,S$44/CHI_fec!S$44)</f>
        <v>2.2688473575874384</v>
      </c>
      <c r="T226" s="278">
        <f>IF(T$44=0,0,T$44/CHI_fec!T$44)</f>
        <v>2.6614370744470457</v>
      </c>
      <c r="U226" s="278">
        <f>IF(U$44=0,0,U$44/CHI_fec!U$44)</f>
        <v>2.6139399133138523</v>
      </c>
      <c r="V226" s="278">
        <f>IF(V$44=0,0,V$44/CHI_fec!V$44)</f>
        <v>2.5397344176285475</v>
      </c>
      <c r="W226" s="278">
        <f>IF(W$44=0,0,W$44/CHI_fec!W$44)</f>
        <v>2.5892385704701413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2.0087099651545381</v>
      </c>
      <c r="C229" s="322">
        <f>IF(C$61=0,0,(C$61-C$108)/CHI_fec!C$61)</f>
        <v>1.9380736678038493</v>
      </c>
      <c r="D229" s="322">
        <f>IF(D$61=0,0,(D$61-D$108)/CHI_fec!D$61)</f>
        <v>1.8424949652734199</v>
      </c>
      <c r="E229" s="322">
        <f>IF(E$61=0,0,(E$61-E$108)/CHI_fec!E$61)</f>
        <v>1.8366669666294928</v>
      </c>
      <c r="F229" s="322">
        <f>IF(F$61=0,0,(F$61-F$108)/CHI_fec!F$61)</f>
        <v>1.8198135061740637</v>
      </c>
      <c r="G229" s="322">
        <f>IF(G$61=0,0,(G$61-G$108)/CHI_fec!G$61)</f>
        <v>1.6641190976845788</v>
      </c>
      <c r="H229" s="322">
        <f>IF(H$61=0,0,(H$61-H$108)/CHI_fec!H$61)</f>
        <v>1.6136960594325003</v>
      </c>
      <c r="I229" s="322">
        <f>IF(I$61=0,0,(I$61-I$108)/CHI_fec!I$61)</f>
        <v>1.6347796645816457</v>
      </c>
      <c r="J229" s="322">
        <f>IF(J$61=0,0,(J$61-J$108)/CHI_fec!J$61)</f>
        <v>1.5289737370065406</v>
      </c>
      <c r="K229" s="322">
        <f>IF(K$61=0,0,(K$61-K$108)/CHI_fec!K$61)</f>
        <v>1.0965548153244113</v>
      </c>
      <c r="L229" s="322">
        <f>IF(L$61=0,0,(L$61-L$108)/CHI_fec!L$61)</f>
        <v>1.1789902994927939</v>
      </c>
      <c r="M229" s="322">
        <f>IF(M$61=0,0,(M$61-M$108)/CHI_fec!M$61)</f>
        <v>1.2382745548458876</v>
      </c>
      <c r="N229" s="322">
        <f>IF(N$61=0,0,(N$61-N$108)/CHI_fec!N$61)</f>
        <v>1.1780751654144745</v>
      </c>
      <c r="O229" s="322">
        <f>IF(O$61=0,0,(O$61-O$108)/CHI_fec!O$61)</f>
        <v>1.2130867974724857</v>
      </c>
      <c r="P229" s="322">
        <f>IF(P$61=0,0,(P$61-P$108)/CHI_fec!P$61)</f>
        <v>1.2409253124476169</v>
      </c>
      <c r="Q229" s="322">
        <f>IF(Q$61=0,0,(Q$61-Q$108)/CHI_fec!Q$61)</f>
        <v>1.4140680986011618</v>
      </c>
      <c r="R229" s="322">
        <f>IF(R$61=0,0,(R$61-R$108)/CHI_fec!R$61)</f>
        <v>1.5657031368152958</v>
      </c>
      <c r="S229" s="322">
        <f>IF(S$61=0,0,(S$61-S$108)/CHI_fec!S$61)</f>
        <v>2.1686293288010523</v>
      </c>
      <c r="T229" s="322">
        <f>IF(T$61=0,0,(T$61-T$108)/CHI_fec!T$61)</f>
        <v>2.8691792025107961</v>
      </c>
      <c r="U229" s="322">
        <f>IF(U$61=0,0,(U$61-U$108)/CHI_fec!U$61)</f>
        <v>2.7676576246305102</v>
      </c>
      <c r="V229" s="322">
        <f>IF(V$61=0,0,(V$61-V$108)/CHI_fec!V$61)</f>
        <v>2.6310916844006806</v>
      </c>
      <c r="W229" s="322">
        <f>IF(W$61=0,0,(W$61-W$108)/CHI_fec!W$61)</f>
        <v>2.7468413661805662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2.3275105484285263</v>
      </c>
      <c r="C234" s="277">
        <f>IF(C$66=0,0,C$66/CHI_fec!C$66)</f>
        <v>2.3201796878227245</v>
      </c>
      <c r="D234" s="277">
        <f>IF(D$66=0,0,D$66/CHI_fec!D$66)</f>
        <v>2.307571073444366</v>
      </c>
      <c r="E234" s="277">
        <f>IF(E$66=0,0,E$66/CHI_fec!E$66)</f>
        <v>2.3050820260702465</v>
      </c>
      <c r="F234" s="277">
        <f>IF(F$66=0,0,F$66/CHI_fec!F$66)</f>
        <v>2.3134831617604186</v>
      </c>
      <c r="G234" s="277">
        <f>IF(G$66=0,0,G$66/CHI_fec!G$66)</f>
        <v>2.3065985484541378</v>
      </c>
      <c r="H234" s="277">
        <f>IF(H$66=0,0,H$66/CHI_fec!H$66)</f>
        <v>2.2864021641135355</v>
      </c>
      <c r="I234" s="277">
        <f>IF(I$66=0,0,I$66/CHI_fec!I$66)</f>
        <v>2.2838201762570969</v>
      </c>
      <c r="J234" s="277">
        <f>IF(J$66=0,0,J$66/CHI_fec!J$66)</f>
        <v>2.2925009738512063</v>
      </c>
      <c r="K234" s="277">
        <f>IF(K$66=0,0,K$66/CHI_fec!K$66)</f>
        <v>2.2004986139339078</v>
      </c>
      <c r="L234" s="277">
        <f>IF(L$66=0,0,L$66/CHI_fec!L$66)</f>
        <v>2.3197063778068792</v>
      </c>
      <c r="M234" s="277">
        <f>IF(M$66=0,0,M$66/CHI_fec!M$66)</f>
        <v>2.3307730933658362</v>
      </c>
      <c r="N234" s="277">
        <f>IF(N$66=0,0,N$66/CHI_fec!N$66)</f>
        <v>2.3048128044514198</v>
      </c>
      <c r="O234" s="277">
        <f>IF(O$66=0,0,O$66/CHI_fec!O$66)</f>
        <v>2.2703276950524076</v>
      </c>
      <c r="P234" s="277">
        <f>IF(P$66=0,0,P$66/CHI_fec!P$66)</f>
        <v>2.2839444157198638</v>
      </c>
      <c r="Q234" s="277">
        <f>IF(Q$66=0,0,Q$66/CHI_fec!Q$66)</f>
        <v>2.2975378869355407</v>
      </c>
      <c r="R234" s="277">
        <f>IF(R$66=0,0,R$66/CHI_fec!R$66)</f>
        <v>2.2897748700526717</v>
      </c>
      <c r="S234" s="277">
        <f>IF(S$66=0,0,S$66/CHI_fec!S$66)</f>
        <v>2.287593248454455</v>
      </c>
      <c r="T234" s="277">
        <f>IF(T$66=0,0,T$66/CHI_fec!T$66)</f>
        <v>2.2870424610749911</v>
      </c>
      <c r="U234" s="277">
        <f>IF(U$66=0,0,U$66/CHI_fec!U$66)</f>
        <v>2.2424119365367323</v>
      </c>
      <c r="V234" s="277">
        <f>IF(V$66=0,0,V$66/CHI_fec!V$66)</f>
        <v>2.2413652384587888</v>
      </c>
      <c r="W234" s="277">
        <f>IF(W$66=0,0,W$66/CHI_fec!W$66)</f>
        <v>2.2586298461672092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1.9457609588873601</v>
      </c>
      <c r="C235" s="278">
        <f>IF(C$72=0,0,C$72/CHI_fec!C$72)</f>
        <v>1.7999977697430154</v>
      </c>
      <c r="D235" s="278">
        <f>IF(D$72=0,0,D$72/CHI_fec!D$72)</f>
        <v>1.6593118073027731</v>
      </c>
      <c r="E235" s="278">
        <f>IF(E$72=0,0,E$72/CHI_fec!E$72)</f>
        <v>1.7339194853722701</v>
      </c>
      <c r="F235" s="278">
        <f>IF(F$72=0,0,F$72/CHI_fec!F$72)</f>
        <v>1.6942343000979385</v>
      </c>
      <c r="G235" s="278">
        <f>IF(G$72=0,0,G$72/CHI_fec!G$72)</f>
        <v>1.5019805558825159</v>
      </c>
      <c r="H235" s="278">
        <f>IF(H$72=0,0,H$72/CHI_fec!H$72)</f>
        <v>1.4450763926957502</v>
      </c>
      <c r="I235" s="278">
        <f>IF(I$72=0,0,I$72/CHI_fec!I$72)</f>
        <v>1.5148424379496379</v>
      </c>
      <c r="J235" s="278">
        <f>IF(J$72=0,0,J$72/CHI_fec!J$72)</f>
        <v>1.2875767489955614</v>
      </c>
      <c r="K235" s="278">
        <f>IF(K$72=0,0,K$72/CHI_fec!K$72)</f>
        <v>0.65752644224254253</v>
      </c>
      <c r="L235" s="278">
        <f>IF(L$72=0,0,L$72/CHI_fec!L$72)</f>
        <v>0.60275255389212445</v>
      </c>
      <c r="M235" s="278">
        <f>IF(M$72=0,0,M$72/CHI_fec!M$72)</f>
        <v>0.68244532425255744</v>
      </c>
      <c r="N235" s="278">
        <f>IF(N$72=0,0,N$72/CHI_fec!N$72)</f>
        <v>0.63111528118080273</v>
      </c>
      <c r="O235" s="278">
        <f>IF(O$72=0,0,O$72/CHI_fec!O$72)</f>
        <v>0.72879319637932882</v>
      </c>
      <c r="P235" s="278">
        <f>IF(P$72=0,0,P$72/CHI_fec!P$72)</f>
        <v>0.73152768144442737</v>
      </c>
      <c r="Q235" s="278">
        <f>IF(Q$72=0,0,Q$72/CHI_fec!Q$72)</f>
        <v>1.0127334710103466</v>
      </c>
      <c r="R235" s="278">
        <f>IF(R$72=0,0,R$72/CHI_fec!R$72)</f>
        <v>1.2538246844328109</v>
      </c>
      <c r="S235" s="278">
        <f>IF(S$72=0,0,S$72/CHI_fec!S$72)</f>
        <v>2.2437094779634936</v>
      </c>
      <c r="T235" s="278">
        <f>IF(T$72=0,0,T$72/CHI_fec!T$72)</f>
        <v>3.3911329918467183</v>
      </c>
      <c r="U235" s="278">
        <f>IF(U$72=0,0,U$72/CHI_fec!U$72)</f>
        <v>3.2704016922892691</v>
      </c>
      <c r="V235" s="278">
        <f>IF(V$72=0,0,V$72/CHI_fec!V$72)</f>
        <v>3.0906662149972899</v>
      </c>
      <c r="W235" s="278">
        <f>IF(W$72=0,0,W$72/CHI_fec!W$72)</f>
        <v>3.1940742072508961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2.8508364183115171</v>
      </c>
      <c r="C236" s="278">
        <f>IF(C$85=0,0,C$85/CHI_fec!C$85)</f>
        <v>2.9543689806854196</v>
      </c>
      <c r="D236" s="278">
        <f>IF(D$85=0,0,D$85/CHI_fec!D$85)</f>
        <v>2.9510752083127416</v>
      </c>
      <c r="E236" s="278">
        <f>IF(E$85=0,0,E$85/CHI_fec!E$85)</f>
        <v>2.8504510641245759</v>
      </c>
      <c r="F236" s="278">
        <f>IF(F$85=0,0,F$85/CHI_fec!F$85)</f>
        <v>2.870463086254313</v>
      </c>
      <c r="G236" s="278">
        <f>IF(G$85=0,0,G$85/CHI_fec!G$85)</f>
        <v>2.7304229098854704</v>
      </c>
      <c r="H236" s="278">
        <f>IF(H$85=0,0,H$85/CHI_fec!H$85)</f>
        <v>2.7466352230559519</v>
      </c>
      <c r="I236" s="278">
        <f>IF(I$85=0,0,I$85/CHI_fec!I$85)</f>
        <v>2.6859624191545652</v>
      </c>
      <c r="J236" s="278">
        <f>IF(J$85=0,0,J$85/CHI_fec!J$85)</f>
        <v>2.8198293446825127</v>
      </c>
      <c r="K236" s="278">
        <f>IF(K$85=0,0,K$85/CHI_fec!K$85)</f>
        <v>2.9297552367038291</v>
      </c>
      <c r="L236" s="278">
        <f>IF(L$85=0,0,L$85/CHI_fec!L$85)</f>
        <v>2.9798849176088722</v>
      </c>
      <c r="M236" s="278">
        <f>IF(M$85=0,0,M$85/CHI_fec!M$85)</f>
        <v>2.8877449777330799</v>
      </c>
      <c r="N236" s="278">
        <f>IF(N$85=0,0,N$85/CHI_fec!N$85)</f>
        <v>2.9497635007179772</v>
      </c>
      <c r="O236" s="278">
        <f>IF(O$85=0,0,O$85/CHI_fec!O$85)</f>
        <v>2.934402595528439</v>
      </c>
      <c r="P236" s="278">
        <f>IF(P$85=0,0,P$85/CHI_fec!P$85)</f>
        <v>3.0018866506404374</v>
      </c>
      <c r="Q236" s="278">
        <f>IF(Q$85=0,0,Q$85/CHI_fec!Q$85)</f>
        <v>2.879947825400563</v>
      </c>
      <c r="R236" s="278">
        <f>IF(R$85=0,0,R$85/CHI_fec!R$85)</f>
        <v>2.9372873686312984</v>
      </c>
      <c r="S236" s="278">
        <f>IF(S$85=0,0,S$85/CHI_fec!S$85)</f>
        <v>3.0586910521511808</v>
      </c>
      <c r="T236" s="278">
        <f>IF(T$85=0,0,T$85/CHI_fec!T$85)</f>
        <v>3.2020047140171273</v>
      </c>
      <c r="U236" s="278">
        <f>IF(U$85=0,0,U$85/CHI_fec!U$85)</f>
        <v>3.2098169331777506</v>
      </c>
      <c r="V236" s="278">
        <f>IF(V$85=0,0,V$85/CHI_fec!V$85)</f>
        <v>3.1399396139986733</v>
      </c>
      <c r="W236" s="278">
        <f>IF(W$85=0,0,W$85/CHI_fec!W$85)</f>
        <v>3.2401755495825117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2.2282406883561285</v>
      </c>
      <c r="C237" s="278">
        <f>IF(C$93=0,0,C$93/CHI_fec!C$93)</f>
        <v>2.1773698352797961</v>
      </c>
      <c r="D237" s="278">
        <f>IF(D$93=0,0,D$93/CHI_fec!D$93)</f>
        <v>2.1287174906004807</v>
      </c>
      <c r="E237" s="278">
        <f>IF(E$93=0,0,E$93/CHI_fec!E$93)</f>
        <v>2.1206326015443309</v>
      </c>
      <c r="F237" s="278">
        <f>IF(F$93=0,0,F$93/CHI_fec!F$93)</f>
        <v>2.1156242883988998</v>
      </c>
      <c r="G237" s="278">
        <f>IF(G$93=0,0,G$93/CHI_fec!G$93)</f>
        <v>2.0676582410739703</v>
      </c>
      <c r="H237" s="278">
        <f>IF(H$93=0,0,H$93/CHI_fec!H$93)</f>
        <v>2.0391674122253676</v>
      </c>
      <c r="I237" s="278">
        <f>IF(I$93=0,0,I$93/CHI_fec!I$93)</f>
        <v>2.0494814171833586</v>
      </c>
      <c r="J237" s="278">
        <f>IF(J$93=0,0,J$93/CHI_fec!J$93)</f>
        <v>1.9815895227501357</v>
      </c>
      <c r="K237" s="278">
        <f>IF(K$93=0,0,K$93/CHI_fec!K$93)</f>
        <v>1.6716806080271034</v>
      </c>
      <c r="L237" s="278">
        <f>IF(L$93=0,0,L$93/CHI_fec!L$93)</f>
        <v>1.7891453715518879</v>
      </c>
      <c r="M237" s="278">
        <f>IF(M$93=0,0,M$93/CHI_fec!M$93)</f>
        <v>1.8517296583512377</v>
      </c>
      <c r="N237" s="278">
        <f>IF(N$93=0,0,N$93/CHI_fec!N$93)</f>
        <v>1.7931213865436413</v>
      </c>
      <c r="O237" s="278">
        <f>IF(O$93=0,0,O$93/CHI_fec!O$93)</f>
        <v>1.8056984454487806</v>
      </c>
      <c r="P237" s="278">
        <f>IF(P$93=0,0,P$93/CHI_fec!P$93)</f>
        <v>1.8134169315098443</v>
      </c>
      <c r="Q237" s="278">
        <f>IF(Q$93=0,0,Q$93/CHI_fec!Q$93)</f>
        <v>1.9430544404575323</v>
      </c>
      <c r="R237" s="278">
        <f>IF(R$93=0,0,R$93/CHI_fec!R$93)</f>
        <v>2.0112935029638259</v>
      </c>
      <c r="S237" s="278">
        <f>IF(S$93=0,0,S$93/CHI_fec!S$93)</f>
        <v>2.2715640216007649</v>
      </c>
      <c r="T237" s="278">
        <f>IF(T$93=0,0,T$93/CHI_fec!T$93)</f>
        <v>2.5814011327441566</v>
      </c>
      <c r="U237" s="278">
        <f>IF(U$93=0,0,U$93/CHI_fec!U$93)</f>
        <v>2.5365464790270131</v>
      </c>
      <c r="V237" s="278">
        <f>IF(V$93=0,0,V$93/CHI_fec!V$93)</f>
        <v>2.4767510069432994</v>
      </c>
      <c r="W237" s="278">
        <f>IF(W$93=0,0,W$93/CHI_fec!W$93)</f>
        <v>2.5197306398041968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1.9318028249185066</v>
      </c>
      <c r="C240" s="322">
        <f>IF(C$110=0,0,C$110/CHI_fec!C$110)</f>
        <v>1.8696394724452727</v>
      </c>
      <c r="D240" s="322">
        <f>IF(D$110=0,0,D$110/CHI_fec!D$110)</f>
        <v>1.7828083592680377</v>
      </c>
      <c r="E240" s="322">
        <f>IF(E$110=0,0,E$110/CHI_fec!E$110)</f>
        <v>1.7810113159260406</v>
      </c>
      <c r="F240" s="322">
        <f>IF(F$110=0,0,F$110/CHI_fec!F$110)</f>
        <v>1.7660069301528711</v>
      </c>
      <c r="G240" s="322">
        <f>IF(G$110=0,0,G$110/CHI_fec!G$110)</f>
        <v>1.6283358756350306</v>
      </c>
      <c r="H240" s="322">
        <f>IF(H$110=0,0,H$110/CHI_fec!H$110)</f>
        <v>1.5739295497004819</v>
      </c>
      <c r="I240" s="322">
        <f>IF(I$110=0,0,I$110/CHI_fec!I$110)</f>
        <v>1.5890866694180621</v>
      </c>
      <c r="J240" s="322">
        <f>IF(J$110=0,0,J$110/CHI_fec!J$110)</f>
        <v>1.5031805405561149</v>
      </c>
      <c r="K240" s="322">
        <f>IF(K$110=0,0,K$110/CHI_fec!K$110)</f>
        <v>1.1116733899887881</v>
      </c>
      <c r="L240" s="322">
        <f>IF(L$110=0,0,L$110/CHI_fec!L$110)</f>
        <v>1.2394156318280727</v>
      </c>
      <c r="M240" s="322">
        <f>IF(M$110=0,0,M$110/CHI_fec!M$110)</f>
        <v>1.3016702754251666</v>
      </c>
      <c r="N240" s="322">
        <f>IF(N$110=0,0,N$110/CHI_fec!N$110)</f>
        <v>1.2240691509312254</v>
      </c>
      <c r="O240" s="322">
        <f>IF(O$110=0,0,O$110/CHI_fec!O$110)</f>
        <v>1.2342024057017591</v>
      </c>
      <c r="P240" s="322">
        <f>IF(P$110=0,0,P$110/CHI_fec!P$110)</f>
        <v>1.2662512445066145</v>
      </c>
      <c r="Q240" s="322">
        <f>IF(Q$110=0,0,Q$110/CHI_fec!Q$110)</f>
        <v>1.3895152904630788</v>
      </c>
      <c r="R240" s="322">
        <f>IF(R$110=0,0,R$110/CHI_fec!R$110)</f>
        <v>1.495151221574216</v>
      </c>
      <c r="S240" s="322">
        <f>IF(S$110=0,0,S$110/CHI_fec!S$110)</f>
        <v>2.0429618396250016</v>
      </c>
      <c r="T240" s="322">
        <f>IF(T$110=0,0,T$110/CHI_fec!T$110)</f>
        <v>2.5631447530414984</v>
      </c>
      <c r="U240" s="322">
        <f>IF(U$110=0,0,U$110/CHI_fec!U$110)</f>
        <v>2.579219727934098</v>
      </c>
      <c r="V240" s="322">
        <f>IF(V$110=0,0,V$110/CHI_fec!V$110)</f>
        <v>2.4561550262270888</v>
      </c>
      <c r="W240" s="322">
        <f>IF(W$110=0,0,W$110/CHI_fec!W$110)</f>
        <v>2.5665450323395795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2.3275105484285268</v>
      </c>
      <c r="C245" s="277">
        <f>IF(C$115=0,0,C$115/CHI_fec!C$115)</f>
        <v>2.320179687822725</v>
      </c>
      <c r="D245" s="277">
        <f>IF(D$115=0,0,D$115/CHI_fec!D$115)</f>
        <v>2.3075710734443646</v>
      </c>
      <c r="E245" s="277">
        <f>IF(E$115=0,0,E$115/CHI_fec!E$115)</f>
        <v>2.3050820260702469</v>
      </c>
      <c r="F245" s="277">
        <f>IF(F$115=0,0,F$115/CHI_fec!F$115)</f>
        <v>2.3134831617604186</v>
      </c>
      <c r="G245" s="277">
        <f>IF(G$115=0,0,G$115/CHI_fec!G$115)</f>
        <v>2.3065985484541369</v>
      </c>
      <c r="H245" s="277">
        <f>IF(H$115=0,0,H$115/CHI_fec!H$115)</f>
        <v>2.2864021641135355</v>
      </c>
      <c r="I245" s="277">
        <f>IF(I$115=0,0,I$115/CHI_fec!I$115)</f>
        <v>2.2838201762570978</v>
      </c>
      <c r="J245" s="277">
        <f>IF(J$115=0,0,J$115/CHI_fec!J$115)</f>
        <v>2.2925009738512054</v>
      </c>
      <c r="K245" s="277">
        <f>IF(K$115=0,0,K$115/CHI_fec!K$115)</f>
        <v>2.2004986139339087</v>
      </c>
      <c r="L245" s="277">
        <f>IF(L$115=0,0,L$115/CHI_fec!L$115)</f>
        <v>2.3197063778068796</v>
      </c>
      <c r="M245" s="277">
        <f>IF(M$115=0,0,M$115/CHI_fec!M$115)</f>
        <v>2.3307730933658357</v>
      </c>
      <c r="N245" s="277">
        <f>IF(N$115=0,0,N$115/CHI_fec!N$115)</f>
        <v>2.3048128044514207</v>
      </c>
      <c r="O245" s="277">
        <f>IF(O$115=0,0,O$115/CHI_fec!O$115)</f>
        <v>2.2703276950524076</v>
      </c>
      <c r="P245" s="277">
        <f>IF(P$115=0,0,P$115/CHI_fec!P$115)</f>
        <v>2.2839444157198638</v>
      </c>
      <c r="Q245" s="277">
        <f>IF(Q$115=0,0,Q$115/CHI_fec!Q$115)</f>
        <v>2.2975378869355398</v>
      </c>
      <c r="R245" s="277">
        <f>IF(R$115=0,0,R$115/CHI_fec!R$115)</f>
        <v>2.2897748700526703</v>
      </c>
      <c r="S245" s="277">
        <f>IF(S$115=0,0,S$115/CHI_fec!S$115)</f>
        <v>2.2875932484544546</v>
      </c>
      <c r="T245" s="277">
        <f>IF(T$115=0,0,T$115/CHI_fec!T$115)</f>
        <v>2.2870424610749907</v>
      </c>
      <c r="U245" s="277">
        <f>IF(U$115=0,0,U$115/CHI_fec!U$115)</f>
        <v>2.2424119365367328</v>
      </c>
      <c r="V245" s="277">
        <f>IF(V$115=0,0,V$115/CHI_fec!V$115)</f>
        <v>2.2413652384587879</v>
      </c>
      <c r="W245" s="277">
        <f>IF(W$115=0,0,W$115/CHI_fec!W$115)</f>
        <v>2.2586298461672083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1.9455863181960085</v>
      </c>
      <c r="C246" s="278">
        <f>IF(C$121=0,0,C$121/CHI_fec!C$121)</f>
        <v>1.799838995435316</v>
      </c>
      <c r="D246" s="278">
        <f>IF(D$121=0,0,D$121/CHI_fec!D$121)</f>
        <v>1.659159144305443</v>
      </c>
      <c r="E246" s="278">
        <f>IF(E$121=0,0,E$121/CHI_fec!E$121)</f>
        <v>1.7337889704400307</v>
      </c>
      <c r="F246" s="278">
        <f>IF(F$121=0,0,F$121/CHI_fec!F$121)</f>
        <v>1.6941006105373049</v>
      </c>
      <c r="G246" s="278">
        <f>IF(G$121=0,0,G$121/CHI_fec!G$121)</f>
        <v>1.5018485217417414</v>
      </c>
      <c r="H246" s="278">
        <f>IF(H$121=0,0,H$121/CHI_fec!H$121)</f>
        <v>1.4449351715282801</v>
      </c>
      <c r="I246" s="278">
        <f>IF(I$121=0,0,I$121/CHI_fec!I$121)</f>
        <v>1.5146967783349352</v>
      </c>
      <c r="J246" s="278">
        <f>IF(J$121=0,0,J$121/CHI_fec!J$121)</f>
        <v>1.2874545526959089</v>
      </c>
      <c r="K246" s="278">
        <f>IF(K$121=0,0,K$121/CHI_fec!K$121)</f>
        <v>0.6574596443595353</v>
      </c>
      <c r="L246" s="278">
        <f>IF(L$121=0,0,L$121/CHI_fec!L$121)</f>
        <v>0.60271340514656846</v>
      </c>
      <c r="M246" s="278">
        <f>IF(M$121=0,0,M$121/CHI_fec!M$121)</f>
        <v>0.68240293849084865</v>
      </c>
      <c r="N246" s="278">
        <f>IF(N$121=0,0,N$121/CHI_fec!N$121)</f>
        <v>0.63106444391209937</v>
      </c>
      <c r="O246" s="278">
        <f>IF(O$121=0,0,O$121/CHI_fec!O$121)</f>
        <v>0.72872024690057524</v>
      </c>
      <c r="P246" s="278">
        <f>IF(P$121=0,0,P$121/CHI_fec!P$121)</f>
        <v>0.73146091893459597</v>
      </c>
      <c r="Q246" s="278">
        <f>IF(Q$121=0,0,Q$121/CHI_fec!Q$121)</f>
        <v>1.012630701612363</v>
      </c>
      <c r="R246" s="278">
        <f>IF(R$121=0,0,R$121/CHI_fec!R$121)</f>
        <v>1.253688105132736</v>
      </c>
      <c r="S246" s="278">
        <f>IF(S$121=0,0,S$121/CHI_fec!S$121)</f>
        <v>2.2434711178089581</v>
      </c>
      <c r="T246" s="278">
        <f>IF(T$121=0,0,T$121/CHI_fec!T$121)</f>
        <v>3.3907695435361247</v>
      </c>
      <c r="U246" s="278">
        <f>IF(U$121=0,0,U$121/CHI_fec!U$121)</f>
        <v>3.2700227118161052</v>
      </c>
      <c r="V246" s="278">
        <f>IF(V$121=0,0,V$121/CHI_fec!V$121)</f>
        <v>3.0902882872429607</v>
      </c>
      <c r="W246" s="278">
        <f>IF(W$121=0,0,W$121/CHI_fec!W$121)</f>
        <v>3.1937164485460188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2.8508364183115171</v>
      </c>
      <c r="C247" s="278">
        <f>IF(C$134=0,0,C$134/CHI_fec!C$134)</f>
        <v>2.9543689806854201</v>
      </c>
      <c r="D247" s="278">
        <f>IF(D$134=0,0,D$134/CHI_fec!D$134)</f>
        <v>2.9510752083127416</v>
      </c>
      <c r="E247" s="278">
        <f>IF(E$134=0,0,E$134/CHI_fec!E$134)</f>
        <v>2.8504510641245764</v>
      </c>
      <c r="F247" s="278">
        <f>IF(F$134=0,0,F$134/CHI_fec!F$134)</f>
        <v>2.8704630862543117</v>
      </c>
      <c r="G247" s="278">
        <f>IF(G$134=0,0,G$134/CHI_fec!G$134)</f>
        <v>2.7304229098854704</v>
      </c>
      <c r="H247" s="278">
        <f>IF(H$134=0,0,H$134/CHI_fec!H$134)</f>
        <v>2.7466352230559541</v>
      </c>
      <c r="I247" s="278">
        <f>IF(I$134=0,0,I$134/CHI_fec!I$134)</f>
        <v>2.6859624191545666</v>
      </c>
      <c r="J247" s="278">
        <f>IF(J$134=0,0,J$134/CHI_fec!J$134)</f>
        <v>2.8198293446825136</v>
      </c>
      <c r="K247" s="278">
        <f>IF(K$134=0,0,K$134/CHI_fec!K$134)</f>
        <v>2.9297552367038295</v>
      </c>
      <c r="L247" s="278">
        <f>IF(L$134=0,0,L$134/CHI_fec!L$134)</f>
        <v>2.9798849176088722</v>
      </c>
      <c r="M247" s="278">
        <f>IF(M$134=0,0,M$134/CHI_fec!M$134)</f>
        <v>2.8877449777330804</v>
      </c>
      <c r="N247" s="278">
        <f>IF(N$134=0,0,N$134/CHI_fec!N$134)</f>
        <v>2.9497635007179777</v>
      </c>
      <c r="O247" s="278">
        <f>IF(O$134=0,0,O$134/CHI_fec!O$134)</f>
        <v>2.9344025955284385</v>
      </c>
      <c r="P247" s="278">
        <f>IF(P$134=0,0,P$134/CHI_fec!P$134)</f>
        <v>3.0018866506404369</v>
      </c>
      <c r="Q247" s="278">
        <f>IF(Q$134=0,0,Q$134/CHI_fec!Q$134)</f>
        <v>2.8799478254005635</v>
      </c>
      <c r="R247" s="278">
        <f>IF(R$134=0,0,R$134/CHI_fec!R$134)</f>
        <v>2.9372873686312984</v>
      </c>
      <c r="S247" s="278">
        <f>IF(S$134=0,0,S$134/CHI_fec!S$134)</f>
        <v>3.0586910521511799</v>
      </c>
      <c r="T247" s="278">
        <f>IF(T$134=0,0,T$134/CHI_fec!T$134)</f>
        <v>3.2020047140171251</v>
      </c>
      <c r="U247" s="278">
        <f>IF(U$134=0,0,U$134/CHI_fec!U$134)</f>
        <v>3.2098169331777515</v>
      </c>
      <c r="V247" s="278">
        <f>IF(V$134=0,0,V$134/CHI_fec!V$134)</f>
        <v>3.1399396139986728</v>
      </c>
      <c r="W247" s="278">
        <f>IF(W$134=0,0,W$134/CHI_fec!W$134)</f>
        <v>3.2401755495825122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2.2106251828710981</v>
      </c>
      <c r="C248" s="278">
        <f>IF(C$142=0,0,C$142/CHI_fec!C$142)</f>
        <v>2.1524051400832751</v>
      </c>
      <c r="D248" s="278">
        <f>IF(D$142=0,0,D$142/CHI_fec!D$142)</f>
        <v>2.0969774312201652</v>
      </c>
      <c r="E248" s="278">
        <f>IF(E$142=0,0,E$142/CHI_fec!E$142)</f>
        <v>2.0903457357985107</v>
      </c>
      <c r="F248" s="278">
        <f>IF(F$142=0,0,F$142/CHI_fec!F$142)</f>
        <v>2.083686148780993</v>
      </c>
      <c r="G248" s="278">
        <f>IF(G$142=0,0,G$142/CHI_fec!G$142)</f>
        <v>2.0266355409987873</v>
      </c>
      <c r="H248" s="278">
        <f>IF(H$142=0,0,H$142/CHI_fec!H$142)</f>
        <v>1.995985233113188</v>
      </c>
      <c r="I248" s="278">
        <f>IF(I$142=0,0,I$142/CHI_fec!I$142)</f>
        <v>2.0095568371822079</v>
      </c>
      <c r="J248" s="278">
        <f>IF(J$142=0,0,J$142/CHI_fec!J$142)</f>
        <v>1.9297881352281336</v>
      </c>
      <c r="K248" s="278">
        <f>IF(K$142=0,0,K$142/CHI_fec!K$142)</f>
        <v>1.5867978625760202</v>
      </c>
      <c r="L248" s="278">
        <f>IF(L$142=0,0,L$142/CHI_fec!L$142)</f>
        <v>1.6987177042977613</v>
      </c>
      <c r="M248" s="278">
        <f>IF(M$142=0,0,M$142/CHI_fec!M$142)</f>
        <v>1.7674351535943735</v>
      </c>
      <c r="N248" s="278">
        <f>IF(N$142=0,0,N$142/CHI_fec!N$142)</f>
        <v>1.7057984042692729</v>
      </c>
      <c r="O248" s="278">
        <f>IF(O$142=0,0,O$142/CHI_fec!O$142)</f>
        <v>1.7255126586662377</v>
      </c>
      <c r="P248" s="278">
        <f>IF(P$142=0,0,P$142/CHI_fec!P$142)</f>
        <v>1.7324230867731274</v>
      </c>
      <c r="Q248" s="278">
        <f>IF(Q$142=0,0,Q$142/CHI_fec!Q$142)</f>
        <v>1.8795591453461811</v>
      </c>
      <c r="R248" s="278">
        <f>IF(R$142=0,0,R$142/CHI_fec!R$142)</f>
        <v>1.960643406231527</v>
      </c>
      <c r="S248" s="278">
        <f>IF(S$142=0,0,S$142/CHI_fec!S$142)</f>
        <v>2.2696947634048863</v>
      </c>
      <c r="T248" s="278">
        <f>IF(T$142=0,0,T$142/CHI_fec!T$142)</f>
        <v>2.6364553992754383</v>
      </c>
      <c r="U248" s="278">
        <f>IF(U$142=0,0,U$142/CHI_fec!U$142)</f>
        <v>2.589904910835692</v>
      </c>
      <c r="V248" s="278">
        <f>IF(V$142=0,0,V$142/CHI_fec!V$142)</f>
        <v>2.5201310284159288</v>
      </c>
      <c r="W248" s="278">
        <f>IF(W$142=0,0,W$142/CHI_fec!W$142)</f>
        <v>2.5676127850167654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BG: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146.68870440629578</v>
      </c>
      <c r="C3" s="205">
        <f t="shared" si="0"/>
        <v>216.7308439608577</v>
      </c>
      <c r="D3" s="205">
        <f t="shared" si="0"/>
        <v>309.36483478856366</v>
      </c>
      <c r="E3" s="205">
        <f t="shared" si="0"/>
        <v>270.80480754602155</v>
      </c>
      <c r="F3" s="205">
        <f t="shared" si="0"/>
        <v>315.55899021123139</v>
      </c>
      <c r="G3" s="205">
        <f t="shared" si="0"/>
        <v>371.62673774116359</v>
      </c>
      <c r="H3" s="205">
        <f t="shared" si="0"/>
        <v>478.32071576049555</v>
      </c>
      <c r="I3" s="205">
        <f t="shared" si="0"/>
        <v>611.89394522727866</v>
      </c>
      <c r="J3" s="205">
        <f t="shared" si="0"/>
        <v>498.52634605707732</v>
      </c>
      <c r="K3" s="205">
        <f t="shared" si="0"/>
        <v>421.91003523543668</v>
      </c>
      <c r="L3" s="205">
        <f t="shared" si="0"/>
        <v>323.90040459217789</v>
      </c>
      <c r="M3" s="205">
        <f t="shared" si="0"/>
        <v>357.9957356076759</v>
      </c>
      <c r="N3" s="205">
        <f t="shared" si="0"/>
        <v>331.47717344393106</v>
      </c>
      <c r="O3" s="205">
        <f t="shared" si="0"/>
        <v>280.25317252889124</v>
      </c>
      <c r="P3" s="205">
        <f t="shared" si="0"/>
        <v>319.92339137329196</v>
      </c>
      <c r="Q3" s="205">
        <f t="shared" si="0"/>
        <v>358.5</v>
      </c>
      <c r="R3" s="205">
        <f t="shared" si="0"/>
        <v>363.98782196878182</v>
      </c>
      <c r="S3" s="205">
        <f t="shared" si="0"/>
        <v>351.6897630340552</v>
      </c>
      <c r="T3" s="205">
        <f t="shared" si="0"/>
        <v>390.38423855923907</v>
      </c>
      <c r="U3" s="205">
        <f t="shared" si="0"/>
        <v>418.54360711261643</v>
      </c>
      <c r="V3" s="205">
        <f t="shared" si="0"/>
        <v>416.70370160879781</v>
      </c>
      <c r="W3" s="205">
        <f t="shared" si="0"/>
        <v>323.8079514925933</v>
      </c>
      <c r="DA3" s="112"/>
    </row>
    <row r="4" spans="1:105" ht="12" customHeight="1" x14ac:dyDescent="0.25">
      <c r="A4" s="50" t="s">
        <v>49</v>
      </c>
      <c r="B4" s="243">
        <v>94.854704770648965</v>
      </c>
      <c r="C4" s="243">
        <v>128.6573129777733</v>
      </c>
      <c r="D4" s="243">
        <v>174.57796710150211</v>
      </c>
      <c r="E4" s="243">
        <v>148.12685339704339</v>
      </c>
      <c r="F4" s="243">
        <v>209.40845727298071</v>
      </c>
      <c r="G4" s="243">
        <v>271.45153147000019</v>
      </c>
      <c r="H4" s="243">
        <v>340.92105778806291</v>
      </c>
      <c r="I4" s="243">
        <v>425.3092541333985</v>
      </c>
      <c r="J4" s="243">
        <v>295.03198096373859</v>
      </c>
      <c r="K4" s="243">
        <v>262.59093253601191</v>
      </c>
      <c r="L4" s="243">
        <v>135.123154371255</v>
      </c>
      <c r="M4" s="243">
        <v>158.55438311325381</v>
      </c>
      <c r="N4" s="243">
        <v>138.14619015009211</v>
      </c>
      <c r="O4" s="243">
        <v>100.9270032129828</v>
      </c>
      <c r="P4" s="243">
        <v>159.69321272551261</v>
      </c>
      <c r="Q4" s="243">
        <v>135.33648899368981</v>
      </c>
      <c r="R4" s="243">
        <v>123.4209581492163</v>
      </c>
      <c r="S4" s="243">
        <v>116.8806573171353</v>
      </c>
      <c r="T4" s="243">
        <v>141.18321658753831</v>
      </c>
      <c r="U4" s="243">
        <v>163.02748555108661</v>
      </c>
      <c r="V4" s="243">
        <v>161.46974618997459</v>
      </c>
      <c r="W4" s="243">
        <v>158.41424742879531</v>
      </c>
      <c r="DA4" s="83" t="s">
        <v>1406</v>
      </c>
    </row>
    <row r="5" spans="1:105" ht="12" customHeight="1" x14ac:dyDescent="0.25">
      <c r="A5" s="144" t="s">
        <v>50</v>
      </c>
      <c r="B5" s="284">
        <v>27.121916890317362</v>
      </c>
      <c r="C5" s="284">
        <v>51.53064534861349</v>
      </c>
      <c r="D5" s="284">
        <v>95.69257537686164</v>
      </c>
      <c r="E5" s="284">
        <v>90.000639899970707</v>
      </c>
      <c r="F5" s="284">
        <v>62.780530070060117</v>
      </c>
      <c r="G5" s="284">
        <v>48.617098889419204</v>
      </c>
      <c r="H5" s="284">
        <v>64.7575935279324</v>
      </c>
      <c r="I5" s="284">
        <v>93.983929246455347</v>
      </c>
      <c r="J5" s="284">
        <v>107.9881035788964</v>
      </c>
      <c r="K5" s="284">
        <v>86.420117160011202</v>
      </c>
      <c r="L5" s="284">
        <v>113.3243667886569</v>
      </c>
      <c r="M5" s="284">
        <v>102.233197568647</v>
      </c>
      <c r="N5" s="284">
        <v>96.94091860831972</v>
      </c>
      <c r="O5" s="284">
        <v>104.2086044394957</v>
      </c>
      <c r="P5" s="284">
        <v>74.998660768565585</v>
      </c>
      <c r="Q5" s="284">
        <v>127.0829159948867</v>
      </c>
      <c r="R5" s="284">
        <v>110.7634723428005</v>
      </c>
      <c r="S5" s="284">
        <v>107.2445794058829</v>
      </c>
      <c r="T5" s="284">
        <v>112.726017595112</v>
      </c>
      <c r="U5" s="284">
        <v>110.72428247657309</v>
      </c>
      <c r="V5" s="284">
        <v>112.9140411474034</v>
      </c>
      <c r="W5" s="284">
        <v>25.715967065429911</v>
      </c>
      <c r="DA5" s="94" t="s">
        <v>1407</v>
      </c>
    </row>
    <row r="6" spans="1:105" ht="12" customHeight="1" x14ac:dyDescent="0.25">
      <c r="A6" s="49" t="s">
        <v>58</v>
      </c>
      <c r="B6" s="244">
        <v>24.712082745329461</v>
      </c>
      <c r="C6" s="244">
        <v>36.542885634470913</v>
      </c>
      <c r="D6" s="244">
        <v>39.094292310199947</v>
      </c>
      <c r="E6" s="244">
        <v>32.677314249007452</v>
      </c>
      <c r="F6" s="244">
        <v>43.370002868190582</v>
      </c>
      <c r="G6" s="244">
        <v>51.5581073817442</v>
      </c>
      <c r="H6" s="244">
        <v>72.642064444500235</v>
      </c>
      <c r="I6" s="244">
        <v>92.60076184742482</v>
      </c>
      <c r="J6" s="244">
        <v>95.506261514442315</v>
      </c>
      <c r="K6" s="244">
        <v>72.898985539413573</v>
      </c>
      <c r="L6" s="244">
        <v>75.452883432265978</v>
      </c>
      <c r="M6" s="244">
        <v>97.208154925775091</v>
      </c>
      <c r="N6" s="244">
        <v>96.390064685519235</v>
      </c>
      <c r="O6" s="244">
        <v>75.117564876412743</v>
      </c>
      <c r="P6" s="244">
        <v>85.23151787921374</v>
      </c>
      <c r="Q6" s="244">
        <v>96.080595011423497</v>
      </c>
      <c r="R6" s="244">
        <v>129.803391476765</v>
      </c>
      <c r="S6" s="244">
        <v>127.564526311037</v>
      </c>
      <c r="T6" s="244">
        <v>136.47500437658871</v>
      </c>
      <c r="U6" s="244">
        <v>144.79183908495671</v>
      </c>
      <c r="V6" s="244">
        <v>142.31991427141989</v>
      </c>
      <c r="W6" s="244">
        <v>139.67773699836809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2209</v>
      </c>
      <c r="C9" s="243">
        <v>2088</v>
      </c>
      <c r="D9" s="243">
        <v>2137</v>
      </c>
      <c r="E9" s="243">
        <v>2100</v>
      </c>
      <c r="F9" s="243">
        <v>2938.87</v>
      </c>
      <c r="G9" s="243">
        <v>3618.221</v>
      </c>
      <c r="H9" s="243">
        <v>4092.692</v>
      </c>
      <c r="I9" s="243">
        <v>4413.3459999999995</v>
      </c>
      <c r="J9" s="243">
        <v>3250</v>
      </c>
      <c r="K9" s="243">
        <v>2645</v>
      </c>
      <c r="L9" s="243">
        <v>1961</v>
      </c>
      <c r="M9" s="243">
        <v>1882</v>
      </c>
      <c r="N9" s="243">
        <v>1803</v>
      </c>
      <c r="O9" s="243">
        <v>1812</v>
      </c>
      <c r="P9" s="243">
        <v>1770.508</v>
      </c>
      <c r="Q9" s="243">
        <v>2040.8530000000001</v>
      </c>
      <c r="R9" s="243">
        <v>1951.2860000000001</v>
      </c>
      <c r="S9" s="243">
        <v>2064.7919999999999</v>
      </c>
      <c r="T9" s="243">
        <v>2208.116</v>
      </c>
      <c r="U9" s="243">
        <v>2371.4580000000001</v>
      </c>
      <c r="V9" s="243">
        <v>2175.279</v>
      </c>
      <c r="W9" s="243">
        <v>2147.4389999999999</v>
      </c>
      <c r="DA9" s="83" t="s">
        <v>1410</v>
      </c>
    </row>
    <row r="10" spans="1:105" ht="12" customHeight="1" x14ac:dyDescent="0.25">
      <c r="A10" s="144" t="s">
        <v>1411</v>
      </c>
      <c r="B10" s="284">
        <v>3094.8714</v>
      </c>
      <c r="C10" s="284">
        <v>3355.4587500000011</v>
      </c>
      <c r="D10" s="284">
        <v>4284.1560000000009</v>
      </c>
      <c r="E10" s="284">
        <v>4666.6264476000006</v>
      </c>
      <c r="F10" s="284">
        <v>3222.4269419999991</v>
      </c>
      <c r="G10" s="284">
        <v>2370.08421</v>
      </c>
      <c r="H10" s="284">
        <v>2843.2685430000001</v>
      </c>
      <c r="I10" s="284">
        <v>3566.8815359999999</v>
      </c>
      <c r="J10" s="284">
        <v>4350.7299105000002</v>
      </c>
      <c r="K10" s="284">
        <v>3675.1019265</v>
      </c>
      <c r="L10" s="284">
        <v>6324.3536693999986</v>
      </c>
      <c r="M10" s="284">
        <v>4607.1088905000006</v>
      </c>
      <c r="N10" s="284">
        <v>4697.1429435</v>
      </c>
      <c r="O10" s="284">
        <v>4981.2629189999989</v>
      </c>
      <c r="P10" s="284">
        <v>5580.4052789999996</v>
      </c>
      <c r="Q10" s="284">
        <v>5471.6620919999996</v>
      </c>
      <c r="R10" s="284">
        <v>5184.5069999999996</v>
      </c>
      <c r="S10" s="284">
        <v>5264.7590999999993</v>
      </c>
      <c r="T10" s="284">
        <v>5207.7371999999996</v>
      </c>
      <c r="U10" s="284">
        <v>4577.6990700000006</v>
      </c>
      <c r="V10" s="284">
        <v>5213.2947900000017</v>
      </c>
      <c r="W10" s="284">
        <v>5810.8195716343298</v>
      </c>
      <c r="DA10" s="94" t="s">
        <v>1412</v>
      </c>
    </row>
    <row r="11" spans="1:105" ht="12" customHeight="1" x14ac:dyDescent="0.25">
      <c r="A11" s="49" t="s">
        <v>1413</v>
      </c>
      <c r="B11" s="244">
        <v>146.65660299999999</v>
      </c>
      <c r="C11" s="244">
        <v>199.59125499999999</v>
      </c>
      <c r="D11" s="244">
        <v>186.583191</v>
      </c>
      <c r="E11" s="244">
        <v>180.62419399999999</v>
      </c>
      <c r="F11" s="244">
        <v>237.31198900000001</v>
      </c>
      <c r="G11" s="244">
        <v>267.943873</v>
      </c>
      <c r="H11" s="244">
        <v>340.00670659999997</v>
      </c>
      <c r="I11" s="244">
        <v>374.64658158999998</v>
      </c>
      <c r="J11" s="244">
        <v>410.19482900000003</v>
      </c>
      <c r="K11" s="244">
        <v>332.19773171999998</v>
      </c>
      <c r="L11" s="244">
        <v>344.16293317999998</v>
      </c>
      <c r="M11" s="244">
        <v>468.40963611000001</v>
      </c>
      <c r="N11" s="244">
        <v>454.32189885999998</v>
      </c>
      <c r="O11" s="244">
        <v>452.31674108999999</v>
      </c>
      <c r="P11" s="244">
        <v>507.99529038999998</v>
      </c>
      <c r="Q11" s="244">
        <v>550.91155535000007</v>
      </c>
      <c r="R11" s="244">
        <v>631.59951920000003</v>
      </c>
      <c r="S11" s="244">
        <v>575.64310849999993</v>
      </c>
      <c r="T11" s="244">
        <v>607.45726049999996</v>
      </c>
      <c r="U11" s="244">
        <v>612.26823039999999</v>
      </c>
      <c r="V11" s="244">
        <v>635.39845720000005</v>
      </c>
      <c r="W11" s="244">
        <v>629.23183317230428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3950</v>
      </c>
      <c r="C14" s="243">
        <v>3950</v>
      </c>
      <c r="D14" s="243">
        <v>3950</v>
      </c>
      <c r="E14" s="243">
        <v>3594.308447748871</v>
      </c>
      <c r="F14" s="243">
        <v>3594.308447748871</v>
      </c>
      <c r="G14" s="243">
        <v>3950</v>
      </c>
      <c r="H14" s="243">
        <v>4305.691552251129</v>
      </c>
      <c r="I14" s="243">
        <v>4661.383104502258</v>
      </c>
      <c r="J14" s="243">
        <v>4661.383104502258</v>
      </c>
      <c r="K14" s="243">
        <v>4661.383104502258</v>
      </c>
      <c r="L14" s="243">
        <v>4661.383104502258</v>
      </c>
      <c r="M14" s="243">
        <v>4305.691552251129</v>
      </c>
      <c r="N14" s="243">
        <v>4305.691552251129</v>
      </c>
      <c r="O14" s="243">
        <v>4305.691552251129</v>
      </c>
      <c r="P14" s="243">
        <v>4305.691552251129</v>
      </c>
      <c r="Q14" s="243">
        <v>3950</v>
      </c>
      <c r="R14" s="243">
        <v>3950</v>
      </c>
      <c r="S14" s="243">
        <v>3950</v>
      </c>
      <c r="T14" s="243">
        <v>3950</v>
      </c>
      <c r="U14" s="243">
        <v>3950</v>
      </c>
      <c r="V14" s="243">
        <v>3950</v>
      </c>
      <c r="W14" s="243">
        <v>3950</v>
      </c>
      <c r="DA14" s="83" t="s">
        <v>1415</v>
      </c>
    </row>
    <row r="15" spans="1:105" ht="12" customHeight="1" x14ac:dyDescent="0.25">
      <c r="A15" s="107" t="s">
        <v>1411</v>
      </c>
      <c r="B15" s="284">
        <v>3263.1578947368421</v>
      </c>
      <c r="C15" s="284">
        <v>3601.198722331897</v>
      </c>
      <c r="D15" s="284">
        <v>4615.3212051170613</v>
      </c>
      <c r="E15" s="284">
        <v>4953.3620327121162</v>
      </c>
      <c r="F15" s="284">
        <v>4953.3620327121162</v>
      </c>
      <c r="G15" s="284">
        <v>4953.3620327121162</v>
      </c>
      <c r="H15" s="284">
        <v>4953.3620327121162</v>
      </c>
      <c r="I15" s="284">
        <v>4615.3212051170613</v>
      </c>
      <c r="J15" s="284">
        <v>4615.3212051170613</v>
      </c>
      <c r="K15" s="284">
        <v>4615.3212051170613</v>
      </c>
      <c r="L15" s="284">
        <v>6643.5661706873898</v>
      </c>
      <c r="M15" s="284">
        <v>6643.5661706873898</v>
      </c>
      <c r="N15" s="284">
        <v>6305.5253430923349</v>
      </c>
      <c r="O15" s="284">
        <v>6305.5253430923349</v>
      </c>
      <c r="P15" s="284">
        <v>6305.5253430923349</v>
      </c>
      <c r="Q15" s="284">
        <v>6305.5253430923349</v>
      </c>
      <c r="R15" s="284">
        <v>6305.5253430923349</v>
      </c>
      <c r="S15" s="284">
        <v>6305.5253430923349</v>
      </c>
      <c r="T15" s="284">
        <v>6305.5253430923349</v>
      </c>
      <c r="U15" s="284">
        <v>6305.5253430923349</v>
      </c>
      <c r="V15" s="284">
        <v>6305.5253430923349</v>
      </c>
      <c r="W15" s="284">
        <v>6305.5253430923349</v>
      </c>
      <c r="DA15" s="94" t="s">
        <v>1416</v>
      </c>
    </row>
    <row r="16" spans="1:105" ht="12" customHeight="1" x14ac:dyDescent="0.25">
      <c r="A16" s="49" t="s">
        <v>1413</v>
      </c>
      <c r="B16" s="244">
        <v>215.552201</v>
      </c>
      <c r="C16" s="244">
        <v>231.90220335806379</v>
      </c>
      <c r="D16" s="244">
        <v>223.6641993310393</v>
      </c>
      <c r="E16" s="244">
        <v>231.86020145940211</v>
      </c>
      <c r="F16" s="244">
        <v>260.50420701001019</v>
      </c>
      <c r="G16" s="244">
        <v>293.28821552346142</v>
      </c>
      <c r="H16" s="244">
        <v>362.95423361454527</v>
      </c>
      <c r="I16" s="244">
        <v>403.97624615502099</v>
      </c>
      <c r="J16" s="244">
        <v>440.98426142863889</v>
      </c>
      <c r="K16" s="244">
        <v>436.88626036445748</v>
      </c>
      <c r="L16" s="244">
        <v>420.45225420907008</v>
      </c>
      <c r="M16" s="244">
        <v>506.80428984751182</v>
      </c>
      <c r="N16" s="244">
        <v>510.90229091169323</v>
      </c>
      <c r="O16" s="244">
        <v>498.56628582048722</v>
      </c>
      <c r="P16" s="244">
        <v>539.54629646230126</v>
      </c>
      <c r="Q16" s="244">
        <v>588.80631302980169</v>
      </c>
      <c r="R16" s="244">
        <v>670.89234000941497</v>
      </c>
      <c r="S16" s="244">
        <v>670.89234000941497</v>
      </c>
      <c r="T16" s="244">
        <v>670.89234000941497</v>
      </c>
      <c r="U16" s="244">
        <v>670.89234000941497</v>
      </c>
      <c r="V16" s="244">
        <v>674.99034107359626</v>
      </c>
      <c r="W16" s="244">
        <v>674.99034107359626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355.69155225112911</v>
      </c>
      <c r="H18" s="243">
        <v>355.69155225112911</v>
      </c>
      <c r="I18" s="243">
        <v>711.38310450225811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355.69155225112911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338.04082759505468</v>
      </c>
      <c r="D19" s="284">
        <v>1014.122482785164</v>
      </c>
      <c r="E19" s="284">
        <v>676.08165519010947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2028.244965570329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338.04082759505468</v>
      </c>
      <c r="S19" s="284">
        <v>0</v>
      </c>
      <c r="T19" s="284">
        <v>0</v>
      </c>
      <c r="U19" s="284">
        <v>0</v>
      </c>
      <c r="V19" s="284">
        <v>338.04082759505468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28.68600744926982</v>
      </c>
      <c r="D20" s="244">
        <v>4.0980010641814024</v>
      </c>
      <c r="E20" s="244">
        <v>8.1960021283628048</v>
      </c>
      <c r="F20" s="244">
        <v>40.980010641814033</v>
      </c>
      <c r="G20" s="244">
        <v>49.218014668838578</v>
      </c>
      <c r="H20" s="244">
        <v>69.666018091083842</v>
      </c>
      <c r="I20" s="244">
        <v>57.456018695863122</v>
      </c>
      <c r="J20" s="244">
        <v>49.344020364823812</v>
      </c>
      <c r="K20" s="244">
        <v>0</v>
      </c>
      <c r="L20" s="244">
        <v>0</v>
      </c>
      <c r="M20" s="244">
        <v>98.688040729647611</v>
      </c>
      <c r="N20" s="244">
        <v>8.1960021283628048</v>
      </c>
      <c r="O20" s="244">
        <v>0</v>
      </c>
      <c r="P20" s="244">
        <v>57.414016797201377</v>
      </c>
      <c r="Q20" s="244">
        <v>53.358017631681719</v>
      </c>
      <c r="R20" s="244">
        <v>94.422032070819228</v>
      </c>
      <c r="S20" s="244">
        <v>16.434006155387351</v>
      </c>
      <c r="T20" s="244">
        <v>0</v>
      </c>
      <c r="U20" s="244">
        <v>16.434006155387351</v>
      </c>
      <c r="V20" s="244">
        <v>20.532007219568762</v>
      </c>
      <c r="W20" s="244">
        <v>0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355.691552251129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355.691552251129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355.691552251129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355.691552251129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355.691552251129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338.04082759505491</v>
      </c>
      <c r="F23" s="284">
        <f t="shared" si="2"/>
        <v>0</v>
      </c>
      <c r="G23" s="284">
        <f t="shared" si="2"/>
        <v>0</v>
      </c>
      <c r="H23" s="284">
        <f t="shared" si="2"/>
        <v>0</v>
      </c>
      <c r="I23" s="284">
        <f t="shared" si="2"/>
        <v>338.04082759505491</v>
      </c>
      <c r="J23" s="284">
        <f t="shared" si="2"/>
        <v>0</v>
      </c>
      <c r="K23" s="284">
        <f t="shared" si="2"/>
        <v>0</v>
      </c>
      <c r="L23" s="284">
        <f t="shared" si="2"/>
        <v>0</v>
      </c>
      <c r="M23" s="284">
        <f t="shared" si="2"/>
        <v>0</v>
      </c>
      <c r="N23" s="284">
        <f t="shared" si="2"/>
        <v>338.04082759505491</v>
      </c>
      <c r="O23" s="284">
        <f t="shared" si="2"/>
        <v>0</v>
      </c>
      <c r="P23" s="284">
        <f t="shared" si="2"/>
        <v>0</v>
      </c>
      <c r="Q23" s="284">
        <f t="shared" si="2"/>
        <v>0</v>
      </c>
      <c r="R23" s="284">
        <f t="shared" si="2"/>
        <v>338.04082759505491</v>
      </c>
      <c r="S23" s="284">
        <f t="shared" si="2"/>
        <v>0</v>
      </c>
      <c r="T23" s="284">
        <f t="shared" si="2"/>
        <v>0</v>
      </c>
      <c r="U23" s="284">
        <f t="shared" si="2"/>
        <v>0</v>
      </c>
      <c r="V23" s="284">
        <f t="shared" si="2"/>
        <v>338.04082759505491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12.336005091206033</v>
      </c>
      <c r="D24" s="244">
        <f t="shared" si="3"/>
        <v>12.336005091205891</v>
      </c>
      <c r="E24" s="244">
        <f t="shared" si="3"/>
        <v>0</v>
      </c>
      <c r="F24" s="244">
        <f t="shared" si="3"/>
        <v>12.336005091205948</v>
      </c>
      <c r="G24" s="244">
        <f t="shared" si="3"/>
        <v>16.434006155387351</v>
      </c>
      <c r="H24" s="244">
        <f t="shared" si="3"/>
        <v>0</v>
      </c>
      <c r="I24" s="244">
        <f t="shared" si="3"/>
        <v>16.434006155387408</v>
      </c>
      <c r="J24" s="244">
        <f t="shared" si="3"/>
        <v>12.336005091205891</v>
      </c>
      <c r="K24" s="244">
        <f t="shared" si="3"/>
        <v>4.0980010641814033</v>
      </c>
      <c r="L24" s="244">
        <f t="shared" si="3"/>
        <v>16.434006155387408</v>
      </c>
      <c r="M24" s="244">
        <f t="shared" si="3"/>
        <v>12.336005091205891</v>
      </c>
      <c r="N24" s="244">
        <f t="shared" si="3"/>
        <v>4.0980010641813465</v>
      </c>
      <c r="O24" s="244">
        <f t="shared" si="3"/>
        <v>12.336005091206005</v>
      </c>
      <c r="P24" s="244">
        <f t="shared" si="3"/>
        <v>16.434006155387351</v>
      </c>
      <c r="Q24" s="244">
        <f t="shared" si="3"/>
        <v>4.0980010641812896</v>
      </c>
      <c r="R24" s="244">
        <f t="shared" si="3"/>
        <v>12.336005091205948</v>
      </c>
      <c r="S24" s="244">
        <f t="shared" si="3"/>
        <v>16.434006155387351</v>
      </c>
      <c r="T24" s="244">
        <f t="shared" si="3"/>
        <v>0</v>
      </c>
      <c r="U24" s="244">
        <f t="shared" si="3"/>
        <v>16.434006155387351</v>
      </c>
      <c r="V24" s="244">
        <f t="shared" si="3"/>
        <v>16.434006155387465</v>
      </c>
      <c r="W24" s="244">
        <f t="shared" si="3"/>
        <v>0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1741</v>
      </c>
      <c r="C26" s="243">
        <f t="shared" si="4"/>
        <v>1862</v>
      </c>
      <c r="D26" s="243">
        <f t="shared" si="4"/>
        <v>1813</v>
      </c>
      <c r="E26" s="243">
        <f t="shared" si="4"/>
        <v>1494.308447748871</v>
      </c>
      <c r="F26" s="243">
        <f t="shared" si="4"/>
        <v>655.43844774887111</v>
      </c>
      <c r="G26" s="243">
        <f t="shared" si="4"/>
        <v>331.779</v>
      </c>
      <c r="H26" s="243">
        <f t="shared" si="4"/>
        <v>212.99955225112899</v>
      </c>
      <c r="I26" s="243">
        <f t="shared" si="4"/>
        <v>248.03710450225844</v>
      </c>
      <c r="J26" s="243">
        <f t="shared" si="4"/>
        <v>1411.383104502258</v>
      </c>
      <c r="K26" s="243">
        <f t="shared" si="4"/>
        <v>2016.383104502258</v>
      </c>
      <c r="L26" s="243">
        <f t="shared" si="4"/>
        <v>2700.383104502258</v>
      </c>
      <c r="M26" s="243">
        <f t="shared" si="4"/>
        <v>2423.691552251129</v>
      </c>
      <c r="N26" s="243">
        <f t="shared" si="4"/>
        <v>2502.691552251129</v>
      </c>
      <c r="O26" s="243">
        <f t="shared" si="4"/>
        <v>2493.691552251129</v>
      </c>
      <c r="P26" s="243">
        <f t="shared" si="4"/>
        <v>2535.1835522511292</v>
      </c>
      <c r="Q26" s="243">
        <f t="shared" si="4"/>
        <v>1909.1469999999999</v>
      </c>
      <c r="R26" s="243">
        <f t="shared" si="4"/>
        <v>1998.7139999999999</v>
      </c>
      <c r="S26" s="243">
        <f t="shared" si="4"/>
        <v>1885.2080000000001</v>
      </c>
      <c r="T26" s="243">
        <f t="shared" si="4"/>
        <v>1741.884</v>
      </c>
      <c r="U26" s="243">
        <f t="shared" si="4"/>
        <v>1578.5419999999999</v>
      </c>
      <c r="V26" s="243">
        <f t="shared" si="4"/>
        <v>1774.721</v>
      </c>
      <c r="W26" s="243">
        <f t="shared" si="4"/>
        <v>1802.5610000000001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168.28649473684209</v>
      </c>
      <c r="C27" s="284">
        <f t="shared" si="5"/>
        <v>245.73997233189584</v>
      </c>
      <c r="D27" s="284">
        <f t="shared" si="5"/>
        <v>331.1652051170604</v>
      </c>
      <c r="E27" s="284">
        <f t="shared" si="5"/>
        <v>286.73558511211559</v>
      </c>
      <c r="F27" s="284">
        <f t="shared" si="5"/>
        <v>1730.935090712117</v>
      </c>
      <c r="G27" s="284">
        <f t="shared" si="5"/>
        <v>2583.2778227121162</v>
      </c>
      <c r="H27" s="284">
        <f t="shared" si="5"/>
        <v>2110.093489712116</v>
      </c>
      <c r="I27" s="284">
        <f t="shared" si="5"/>
        <v>1048.4396691170614</v>
      </c>
      <c r="J27" s="284">
        <f t="shared" si="5"/>
        <v>264.59129461706107</v>
      </c>
      <c r="K27" s="284">
        <f t="shared" si="5"/>
        <v>940.21927861706126</v>
      </c>
      <c r="L27" s="284">
        <f t="shared" si="5"/>
        <v>319.21250128739121</v>
      </c>
      <c r="M27" s="284">
        <f t="shared" si="5"/>
        <v>2036.4572801873892</v>
      </c>
      <c r="N27" s="284">
        <f t="shared" si="5"/>
        <v>1608.3823995923349</v>
      </c>
      <c r="O27" s="284">
        <f t="shared" si="5"/>
        <v>1324.262424092336</v>
      </c>
      <c r="P27" s="284">
        <f t="shared" si="5"/>
        <v>725.12006409233527</v>
      </c>
      <c r="Q27" s="284">
        <f t="shared" si="5"/>
        <v>833.8632510923353</v>
      </c>
      <c r="R27" s="284">
        <f t="shared" si="5"/>
        <v>1121.0183430923353</v>
      </c>
      <c r="S27" s="284">
        <f t="shared" si="5"/>
        <v>1040.7662430923356</v>
      </c>
      <c r="T27" s="284">
        <f t="shared" si="5"/>
        <v>1097.7881430923353</v>
      </c>
      <c r="U27" s="284">
        <f t="shared" si="5"/>
        <v>1727.8262730923343</v>
      </c>
      <c r="V27" s="284">
        <f t="shared" si="5"/>
        <v>1092.2305530923331</v>
      </c>
      <c r="W27" s="284">
        <f t="shared" si="5"/>
        <v>494.70577145800507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68.895598000000007</v>
      </c>
      <c r="C28" s="244">
        <f t="shared" si="6"/>
        <v>32.310948358063797</v>
      </c>
      <c r="D28" s="244">
        <f t="shared" si="6"/>
        <v>37.0810083310393</v>
      </c>
      <c r="E28" s="244">
        <f t="shared" si="6"/>
        <v>51.236007459402117</v>
      </c>
      <c r="F28" s="244">
        <f t="shared" si="6"/>
        <v>23.19221801001018</v>
      </c>
      <c r="G28" s="244">
        <f t="shared" si="6"/>
        <v>25.344342523461421</v>
      </c>
      <c r="H28" s="244">
        <f t="shared" si="6"/>
        <v>22.947527014545301</v>
      </c>
      <c r="I28" s="244">
        <f t="shared" si="6"/>
        <v>29.329664565021005</v>
      </c>
      <c r="J28" s="244">
        <f t="shared" si="6"/>
        <v>30.789432428638861</v>
      </c>
      <c r="K28" s="244">
        <f t="shared" si="6"/>
        <v>104.68852864445751</v>
      </c>
      <c r="L28" s="244">
        <f t="shared" si="6"/>
        <v>76.289321029070095</v>
      </c>
      <c r="M28" s="244">
        <f t="shared" si="6"/>
        <v>38.394653737511817</v>
      </c>
      <c r="N28" s="244">
        <f t="shared" si="6"/>
        <v>56.580392051693252</v>
      </c>
      <c r="O28" s="244">
        <f t="shared" si="6"/>
        <v>46.24954473048723</v>
      </c>
      <c r="P28" s="244">
        <f t="shared" si="6"/>
        <v>31.551006072301277</v>
      </c>
      <c r="Q28" s="244">
        <f t="shared" si="6"/>
        <v>37.894757679801614</v>
      </c>
      <c r="R28" s="244">
        <f t="shared" si="6"/>
        <v>39.292820809414934</v>
      </c>
      <c r="S28" s="244">
        <f t="shared" si="6"/>
        <v>95.24923150941504</v>
      </c>
      <c r="T28" s="244">
        <f t="shared" si="6"/>
        <v>63.435079509415004</v>
      </c>
      <c r="U28" s="244">
        <f t="shared" si="6"/>
        <v>58.624109609414973</v>
      </c>
      <c r="V28" s="244">
        <f t="shared" si="6"/>
        <v>39.591883873596203</v>
      </c>
      <c r="W28" s="244">
        <f t="shared" si="6"/>
        <v>45.758507901291978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507.63748925193471</v>
      </c>
      <c r="C31" s="212">
        <v>509.53413585554603</v>
      </c>
      <c r="D31" s="212">
        <v>555.62416165090269</v>
      </c>
      <c r="E31" s="212">
        <v>560.47953568357684</v>
      </c>
      <c r="F31" s="212">
        <v>593.20722269991393</v>
      </c>
      <c r="G31" s="212">
        <v>614.17308684436784</v>
      </c>
      <c r="H31" s="212">
        <v>673.59518486672391</v>
      </c>
      <c r="I31" s="212">
        <v>773.88366294067066</v>
      </c>
      <c r="J31" s="212">
        <v>699.14290627687001</v>
      </c>
      <c r="K31" s="212">
        <v>515.8373172828891</v>
      </c>
      <c r="L31" s="212">
        <v>595.61143594153054</v>
      </c>
      <c r="M31" s="212">
        <v>509.21951848667243</v>
      </c>
      <c r="N31" s="212">
        <v>485.53559759243342</v>
      </c>
      <c r="O31" s="212">
        <v>504.9496990541702</v>
      </c>
      <c r="P31" s="212">
        <v>520.00042992261388</v>
      </c>
      <c r="Q31" s="212">
        <v>533.96620808254511</v>
      </c>
      <c r="R31" s="212">
        <v>559.36225279449707</v>
      </c>
      <c r="S31" s="212">
        <v>571.46491831470337</v>
      </c>
      <c r="T31" s="212">
        <v>571.78134135855544</v>
      </c>
      <c r="U31" s="212">
        <v>560.37454858125523</v>
      </c>
      <c r="V31" s="212">
        <v>560.84909716251059</v>
      </c>
      <c r="W31" s="212">
        <v>599.43671539122954</v>
      </c>
      <c r="DA31" s="109" t="s">
        <v>1421</v>
      </c>
    </row>
    <row r="32" spans="1:105" ht="12" customHeight="1" x14ac:dyDescent="0.25">
      <c r="A32" s="24" t="s">
        <v>30</v>
      </c>
      <c r="B32" s="215">
        <v>93.839380911435924</v>
      </c>
      <c r="C32" s="215">
        <v>160.84789337919179</v>
      </c>
      <c r="D32" s="215">
        <v>124.5852106620808</v>
      </c>
      <c r="E32" s="215">
        <v>153.68813413585559</v>
      </c>
      <c r="F32" s="215">
        <v>178.1614789337919</v>
      </c>
      <c r="G32" s="215">
        <v>140.4138435081685</v>
      </c>
      <c r="H32" s="215">
        <v>101.7087704213241</v>
      </c>
      <c r="I32" s="215">
        <v>167.86466036113501</v>
      </c>
      <c r="J32" s="215">
        <v>151.58675838349089</v>
      </c>
      <c r="K32" s="215">
        <v>82.442992261392945</v>
      </c>
      <c r="L32" s="215">
        <v>120.6091143594153</v>
      </c>
      <c r="M32" s="215">
        <v>100.208426483233</v>
      </c>
      <c r="N32" s="215">
        <v>75.164316423043843</v>
      </c>
      <c r="O32" s="215">
        <v>69.877472055030097</v>
      </c>
      <c r="P32" s="215">
        <v>71.754858125537396</v>
      </c>
      <c r="Q32" s="215">
        <v>73.568013757523644</v>
      </c>
      <c r="R32" s="215">
        <v>61.290541702493542</v>
      </c>
      <c r="S32" s="215">
        <v>55.028718830610487</v>
      </c>
      <c r="T32" s="215">
        <v>54.457179707652607</v>
      </c>
      <c r="U32" s="215">
        <v>48.275322441960441</v>
      </c>
      <c r="V32" s="215">
        <v>31.05021496130696</v>
      </c>
      <c r="W32" s="215">
        <v>62.572398968185723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145.34737747205503</v>
      </c>
      <c r="C33" s="206">
        <f t="shared" si="7"/>
        <v>143.42699914015475</v>
      </c>
      <c r="D33" s="206">
        <f t="shared" si="7"/>
        <v>222.73336199484086</v>
      </c>
      <c r="E33" s="206">
        <f t="shared" si="7"/>
        <v>225.42029234737745</v>
      </c>
      <c r="F33" s="206">
        <f t="shared" si="7"/>
        <v>214.45253654342221</v>
      </c>
      <c r="G33" s="206">
        <f t="shared" si="7"/>
        <v>252.62373172828887</v>
      </c>
      <c r="H33" s="206">
        <f t="shared" si="7"/>
        <v>308.58555460017192</v>
      </c>
      <c r="I33" s="206">
        <f t="shared" si="7"/>
        <v>310.75288048151327</v>
      </c>
      <c r="J33" s="206">
        <f t="shared" si="7"/>
        <v>238.99157351676689</v>
      </c>
      <c r="K33" s="206">
        <f t="shared" si="7"/>
        <v>169.88392089423903</v>
      </c>
      <c r="L33" s="206">
        <f t="shared" si="7"/>
        <v>199.70146173688738</v>
      </c>
      <c r="M33" s="206">
        <f t="shared" si="7"/>
        <v>103.5755803955288</v>
      </c>
      <c r="N33" s="206">
        <f t="shared" si="7"/>
        <v>121.29312123817714</v>
      </c>
      <c r="O33" s="206">
        <f t="shared" si="7"/>
        <v>120.47145313843508</v>
      </c>
      <c r="P33" s="206">
        <f t="shared" si="7"/>
        <v>106.33181427343075</v>
      </c>
      <c r="Q33" s="206">
        <f t="shared" si="7"/>
        <v>91.048065348237316</v>
      </c>
      <c r="R33" s="206">
        <f t="shared" si="7"/>
        <v>94.592519346517619</v>
      </c>
      <c r="S33" s="206">
        <f t="shared" si="7"/>
        <v>86.852020636285459</v>
      </c>
      <c r="T33" s="206">
        <f t="shared" si="7"/>
        <v>79.608856405846936</v>
      </c>
      <c r="U33" s="206">
        <f t="shared" si="7"/>
        <v>64.609974204643152</v>
      </c>
      <c r="V33" s="206">
        <f t="shared" si="7"/>
        <v>63.354686156491823</v>
      </c>
      <c r="W33" s="206">
        <f t="shared" si="7"/>
        <v>26.109802235597598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3.389251934651762</v>
      </c>
      <c r="C35" s="206">
        <v>1.129750644883921</v>
      </c>
      <c r="D35" s="206">
        <v>1.129750644883921</v>
      </c>
      <c r="E35" s="206">
        <v>1.129750644883921</v>
      </c>
      <c r="F35" s="206">
        <v>2.4959587274290631</v>
      </c>
      <c r="G35" s="206">
        <v>1.2479793637145311</v>
      </c>
      <c r="H35" s="206">
        <v>1.2479793637145311</v>
      </c>
      <c r="I35" s="206">
        <v>0</v>
      </c>
      <c r="J35" s="206">
        <v>1.098710232158211</v>
      </c>
      <c r="K35" s="206">
        <v>1.098710232158211</v>
      </c>
      <c r="L35" s="206">
        <v>1.098710232158211</v>
      </c>
      <c r="M35" s="206">
        <v>1.098710232158211</v>
      </c>
      <c r="N35" s="206">
        <v>1.098710232158211</v>
      </c>
      <c r="O35" s="206">
        <v>1.098710232158211</v>
      </c>
      <c r="P35" s="206">
        <v>1.098710232158211</v>
      </c>
      <c r="Q35" s="206">
        <v>1.098710232158211</v>
      </c>
      <c r="R35" s="206">
        <v>1.098710232158211</v>
      </c>
      <c r="S35" s="206">
        <v>1.256921754084265</v>
      </c>
      <c r="T35" s="206">
        <v>1.563456577815993</v>
      </c>
      <c r="U35" s="206">
        <v>1.7128976784178851</v>
      </c>
      <c r="V35" s="206">
        <v>1.709544282029235</v>
      </c>
      <c r="W35" s="206">
        <v>1.938091143594153</v>
      </c>
      <c r="DA35" s="71" t="s">
        <v>1424</v>
      </c>
    </row>
    <row r="36" spans="1:105" ht="12" customHeight="1" x14ac:dyDescent="0.25">
      <c r="A36" s="18" t="s">
        <v>69</v>
      </c>
      <c r="B36" s="206">
        <v>6.1622527944969896</v>
      </c>
      <c r="C36" s="206">
        <v>2.0540842648323299</v>
      </c>
      <c r="D36" s="206">
        <v>2.0540842648323299</v>
      </c>
      <c r="E36" s="206">
        <v>1.026999140154772</v>
      </c>
      <c r="F36" s="206">
        <v>2.0540842648323299</v>
      </c>
      <c r="G36" s="206">
        <v>2.0540842648323299</v>
      </c>
      <c r="H36" s="206">
        <v>3</v>
      </c>
      <c r="I36" s="206">
        <v>2.020636285468616</v>
      </c>
      <c r="J36" s="206">
        <v>5.0515907136715388</v>
      </c>
      <c r="K36" s="206">
        <v>3.0309544282029228</v>
      </c>
      <c r="L36" s="206">
        <v>1.010318142734308</v>
      </c>
      <c r="M36" s="206">
        <v>1.010318142734308</v>
      </c>
      <c r="N36" s="206">
        <v>1.010318142734308</v>
      </c>
      <c r="O36" s="206">
        <v>1.010318142734308</v>
      </c>
      <c r="P36" s="206">
        <v>3.0309544282029228</v>
      </c>
      <c r="Q36" s="206">
        <v>4.041272570937231</v>
      </c>
      <c r="R36" s="206">
        <v>4.041272570937231</v>
      </c>
      <c r="S36" s="206">
        <v>3.5431642304385211</v>
      </c>
      <c r="T36" s="206">
        <v>4.1716251074806534</v>
      </c>
      <c r="U36" s="206">
        <v>3.8472914875322441</v>
      </c>
      <c r="V36" s="206">
        <v>5.5184006878761824</v>
      </c>
      <c r="W36" s="206">
        <v>3.5422184006878759</v>
      </c>
      <c r="DA36" s="71" t="s">
        <v>1425</v>
      </c>
    </row>
    <row r="37" spans="1:105" ht="12" customHeight="1" x14ac:dyDescent="0.25">
      <c r="A37" s="18" t="s">
        <v>70</v>
      </c>
      <c r="B37" s="206">
        <v>43.422184006878759</v>
      </c>
      <c r="C37" s="206">
        <v>46.317024935511597</v>
      </c>
      <c r="D37" s="206">
        <v>23.15846947549441</v>
      </c>
      <c r="E37" s="206">
        <v>18.33379191745486</v>
      </c>
      <c r="F37" s="206">
        <v>23.15846947549441</v>
      </c>
      <c r="G37" s="206">
        <v>11.5792777300086</v>
      </c>
      <c r="H37" s="206">
        <v>17.096732588134131</v>
      </c>
      <c r="I37" s="206">
        <v>16.241530524505588</v>
      </c>
      <c r="J37" s="206">
        <v>8.5984522785898534</v>
      </c>
      <c r="K37" s="206">
        <v>10.50920034393809</v>
      </c>
      <c r="L37" s="206">
        <v>8.5984522785898534</v>
      </c>
      <c r="M37" s="206">
        <v>7.7195184866723991</v>
      </c>
      <c r="N37" s="206">
        <v>6.6877042132416156</v>
      </c>
      <c r="O37" s="206">
        <v>2.8661220980223558</v>
      </c>
      <c r="P37" s="206">
        <v>0.95537403267411869</v>
      </c>
      <c r="Q37" s="206">
        <v>1.9107480653482369</v>
      </c>
      <c r="R37" s="206">
        <v>0.95537403267411869</v>
      </c>
      <c r="S37" s="206">
        <v>0.1012897678417885</v>
      </c>
      <c r="T37" s="206">
        <v>0.55795356835769561</v>
      </c>
      <c r="U37" s="206">
        <v>1.4856405846947549</v>
      </c>
      <c r="V37" s="206">
        <v>1.102493551160791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92.373688736027518</v>
      </c>
      <c r="C38" s="206">
        <v>93.926139294926912</v>
      </c>
      <c r="D38" s="206">
        <v>196.3910576096302</v>
      </c>
      <c r="E38" s="206">
        <v>204.92975064488391</v>
      </c>
      <c r="F38" s="206">
        <v>186.7440240756664</v>
      </c>
      <c r="G38" s="206">
        <v>237.74239036973341</v>
      </c>
      <c r="H38" s="206">
        <v>287.24084264832328</v>
      </c>
      <c r="I38" s="206">
        <v>292.49071367153908</v>
      </c>
      <c r="J38" s="206">
        <v>224.24282029234729</v>
      </c>
      <c r="K38" s="206">
        <v>155.24505588993981</v>
      </c>
      <c r="L38" s="206">
        <v>188.993981083405</v>
      </c>
      <c r="M38" s="206">
        <v>93.747033533963886</v>
      </c>
      <c r="N38" s="206">
        <v>112.496388650043</v>
      </c>
      <c r="O38" s="206">
        <v>115.4963026655202</v>
      </c>
      <c r="P38" s="206">
        <v>101.24677558039549</v>
      </c>
      <c r="Q38" s="206">
        <v>83.997334479793636</v>
      </c>
      <c r="R38" s="206">
        <v>88.497162510748055</v>
      </c>
      <c r="S38" s="206">
        <v>81.950644883920887</v>
      </c>
      <c r="T38" s="206">
        <v>73.315821152192598</v>
      </c>
      <c r="U38" s="206">
        <v>57.564144453998267</v>
      </c>
      <c r="V38" s="206">
        <v>55.024247635425617</v>
      </c>
      <c r="W38" s="206">
        <v>20.629492691315569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214.05597592433361</v>
      </c>
      <c r="C39" s="206">
        <f t="shared" si="8"/>
        <v>149.1638865004299</v>
      </c>
      <c r="D39" s="206">
        <f t="shared" si="8"/>
        <v>154.83757523645741</v>
      </c>
      <c r="E39" s="206">
        <f t="shared" si="8"/>
        <v>126.01143594153049</v>
      </c>
      <c r="F39" s="206">
        <f t="shared" si="8"/>
        <v>140.45657781599311</v>
      </c>
      <c r="G39" s="206">
        <f t="shared" si="8"/>
        <v>152.51504729148749</v>
      </c>
      <c r="H39" s="206">
        <f t="shared" si="8"/>
        <v>187.29527085124681</v>
      </c>
      <c r="I39" s="206">
        <f t="shared" si="8"/>
        <v>210.385124677558</v>
      </c>
      <c r="J39" s="206">
        <f t="shared" si="8"/>
        <v>221.9065348237317</v>
      </c>
      <c r="K39" s="206">
        <f t="shared" si="8"/>
        <v>193.27059329320721</v>
      </c>
      <c r="L39" s="206">
        <f t="shared" si="8"/>
        <v>200.73319002579541</v>
      </c>
      <c r="M39" s="206">
        <f t="shared" si="8"/>
        <v>226.13860705073091</v>
      </c>
      <c r="N39" s="206">
        <f t="shared" si="8"/>
        <v>209.5663800515907</v>
      </c>
      <c r="O39" s="206">
        <f t="shared" si="8"/>
        <v>216.51152192605329</v>
      </c>
      <c r="P39" s="206">
        <f t="shared" si="8"/>
        <v>240.30868443680129</v>
      </c>
      <c r="Q39" s="206">
        <f t="shared" si="8"/>
        <v>252.54015477214099</v>
      </c>
      <c r="R39" s="206">
        <f t="shared" si="8"/>
        <v>267.04565778159929</v>
      </c>
      <c r="S39" s="206">
        <f t="shared" si="8"/>
        <v>278.2236457437661</v>
      </c>
      <c r="T39" s="206">
        <f t="shared" si="8"/>
        <v>273.18968185726573</v>
      </c>
      <c r="U39" s="206">
        <f t="shared" si="8"/>
        <v>260.11126397248489</v>
      </c>
      <c r="V39" s="206">
        <f t="shared" si="8"/>
        <v>283.13439380911427</v>
      </c>
      <c r="W39" s="206">
        <f t="shared" si="8"/>
        <v>313.49208942390368</v>
      </c>
      <c r="DA39" s="71"/>
    </row>
    <row r="40" spans="1:105" ht="12" customHeight="1" x14ac:dyDescent="0.25">
      <c r="A40" s="18" t="s">
        <v>72</v>
      </c>
      <c r="B40" s="206">
        <v>214.05597592433361</v>
      </c>
      <c r="C40" s="206">
        <v>149.1638865004299</v>
      </c>
      <c r="D40" s="206">
        <v>154.83757523645741</v>
      </c>
      <c r="E40" s="206">
        <v>126.01143594153049</v>
      </c>
      <c r="F40" s="206">
        <v>140.45657781599311</v>
      </c>
      <c r="G40" s="206">
        <v>152.51504729148749</v>
      </c>
      <c r="H40" s="206">
        <v>187.29527085124681</v>
      </c>
      <c r="I40" s="206">
        <v>210.385124677558</v>
      </c>
      <c r="J40" s="206">
        <v>221.9065348237317</v>
      </c>
      <c r="K40" s="206">
        <v>193.27059329320721</v>
      </c>
      <c r="L40" s="206">
        <v>200.73319002579541</v>
      </c>
      <c r="M40" s="206">
        <v>226.13860705073091</v>
      </c>
      <c r="N40" s="206">
        <v>209.5663800515907</v>
      </c>
      <c r="O40" s="206">
        <v>216.51152192605329</v>
      </c>
      <c r="P40" s="206">
        <v>240.30868443680129</v>
      </c>
      <c r="Q40" s="206">
        <v>252.54015477214099</v>
      </c>
      <c r="R40" s="206">
        <v>267.04565778159929</v>
      </c>
      <c r="S40" s="206">
        <v>278.2236457437661</v>
      </c>
      <c r="T40" s="206">
        <v>273.18968185726573</v>
      </c>
      <c r="U40" s="206">
        <v>260.11126397248489</v>
      </c>
      <c r="V40" s="206">
        <v>283.13439380911427</v>
      </c>
      <c r="W40" s="206">
        <v>313.49208942390368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0.14333619948409279</v>
      </c>
      <c r="C42" s="206">
        <f t="shared" si="9"/>
        <v>9.5528804815133275E-2</v>
      </c>
      <c r="D42" s="206">
        <f t="shared" si="9"/>
        <v>7.1625107480653469E-2</v>
      </c>
      <c r="E42" s="206">
        <f t="shared" si="9"/>
        <v>0.1194325021496131</v>
      </c>
      <c r="F42" s="206">
        <f t="shared" si="9"/>
        <v>0</v>
      </c>
      <c r="G42" s="206">
        <f t="shared" si="9"/>
        <v>0.35829750644883918</v>
      </c>
      <c r="H42" s="206">
        <f t="shared" si="9"/>
        <v>0.3343938091143594</v>
      </c>
      <c r="I42" s="206">
        <f t="shared" si="9"/>
        <v>0.16715391229578669</v>
      </c>
      <c r="J42" s="206">
        <f t="shared" si="9"/>
        <v>2.579535683576955</v>
      </c>
      <c r="K42" s="206">
        <f t="shared" si="9"/>
        <v>7.5475494411006014</v>
      </c>
      <c r="L42" s="206">
        <f t="shared" si="9"/>
        <v>9.5299226139294912</v>
      </c>
      <c r="M42" s="206">
        <f t="shared" si="9"/>
        <v>14.2591573516767</v>
      </c>
      <c r="N42" s="206">
        <f t="shared" si="9"/>
        <v>14.903955288048151</v>
      </c>
      <c r="O42" s="206">
        <f t="shared" si="9"/>
        <v>34.393809114359406</v>
      </c>
      <c r="P42" s="206">
        <f t="shared" si="9"/>
        <v>28.828718830610491</v>
      </c>
      <c r="Q42" s="206">
        <f t="shared" si="9"/>
        <v>40.532158211521917</v>
      </c>
      <c r="R42" s="206">
        <f t="shared" si="9"/>
        <v>59.639810834049868</v>
      </c>
      <c r="S42" s="206">
        <f t="shared" si="9"/>
        <v>70.999312123817703</v>
      </c>
      <c r="T42" s="206">
        <f t="shared" si="9"/>
        <v>83.222012037833181</v>
      </c>
      <c r="U42" s="206">
        <f t="shared" si="9"/>
        <v>104.82072226999141</v>
      </c>
      <c r="V42" s="206">
        <f t="shared" si="9"/>
        <v>102.62708512467751</v>
      </c>
      <c r="W42" s="206">
        <f t="shared" si="9"/>
        <v>112.1637145313843</v>
      </c>
      <c r="DA42" s="71"/>
    </row>
    <row r="43" spans="1:105" ht="12" customHeight="1" x14ac:dyDescent="0.25">
      <c r="A43" s="18" t="s">
        <v>73</v>
      </c>
      <c r="B43" s="206">
        <v>0.14333619948409279</v>
      </c>
      <c r="C43" s="206">
        <v>9.5528804815133275E-2</v>
      </c>
      <c r="D43" s="206">
        <v>7.1625107480653469E-2</v>
      </c>
      <c r="E43" s="206">
        <v>0.1194325021496131</v>
      </c>
      <c r="F43" s="206">
        <v>0</v>
      </c>
      <c r="G43" s="206">
        <v>0.35829750644883918</v>
      </c>
      <c r="H43" s="206">
        <v>0.3343938091143594</v>
      </c>
      <c r="I43" s="206">
        <v>0.16715391229578669</v>
      </c>
      <c r="J43" s="206">
        <v>2.579535683576955</v>
      </c>
      <c r="K43" s="206">
        <v>7.5475494411006014</v>
      </c>
      <c r="L43" s="206">
        <v>9.5299226139294912</v>
      </c>
      <c r="M43" s="206">
        <v>14.2591573516767</v>
      </c>
      <c r="N43" s="206">
        <v>14.903955288048151</v>
      </c>
      <c r="O43" s="206">
        <v>34.393809114359406</v>
      </c>
      <c r="P43" s="206">
        <v>28.828718830610491</v>
      </c>
      <c r="Q43" s="206">
        <v>40.532158211521917</v>
      </c>
      <c r="R43" s="206">
        <v>59.639810834049868</v>
      </c>
      <c r="S43" s="206">
        <v>70.999312123817703</v>
      </c>
      <c r="T43" s="206">
        <v>83.222012037833181</v>
      </c>
      <c r="U43" s="206">
        <v>104.82072226999141</v>
      </c>
      <c r="V43" s="206">
        <v>102.62708512467751</v>
      </c>
      <c r="W43" s="206">
        <v>112.1637145313843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0.5970765262252794</v>
      </c>
      <c r="C49" s="206">
        <v>1.7435941530524499</v>
      </c>
      <c r="D49" s="206">
        <v>1.2897678417884779</v>
      </c>
      <c r="E49" s="206">
        <v>0.3821152192605331</v>
      </c>
      <c r="F49" s="206">
        <v>0.1194325021496131</v>
      </c>
      <c r="G49" s="206">
        <v>0.3343938091143594</v>
      </c>
      <c r="H49" s="206">
        <v>0.26276870163370591</v>
      </c>
      <c r="I49" s="206">
        <v>0.19105760963026661</v>
      </c>
      <c r="J49" s="206">
        <v>7.1625107480653469E-2</v>
      </c>
      <c r="K49" s="206">
        <v>9.5528804815133275E-2</v>
      </c>
      <c r="L49" s="206">
        <v>0.1194325021496131</v>
      </c>
      <c r="M49" s="206">
        <v>0.1194325021496131</v>
      </c>
      <c r="N49" s="206">
        <v>0.1194325021496131</v>
      </c>
      <c r="O49" s="206">
        <v>0.23886500429922611</v>
      </c>
      <c r="P49" s="206">
        <v>0.1194325021496131</v>
      </c>
      <c r="Q49" s="206">
        <v>9.5528804815133275E-2</v>
      </c>
      <c r="R49" s="206">
        <v>9.5528804815133275E-2</v>
      </c>
      <c r="S49" s="206">
        <v>3.9724849527085132E-2</v>
      </c>
      <c r="T49" s="206">
        <v>8.3748925193465162E-2</v>
      </c>
      <c r="U49" s="206">
        <v>9.5958727429062765E-2</v>
      </c>
      <c r="V49" s="206">
        <v>2.5021496130696472E-2</v>
      </c>
      <c r="W49" s="206">
        <v>3.0180567497850381E-2</v>
      </c>
      <c r="DA49" s="71" t="s">
        <v>1436</v>
      </c>
    </row>
    <row r="50" spans="1:105" ht="12" customHeight="1" x14ac:dyDescent="0.25">
      <c r="A50" s="21" t="s">
        <v>38</v>
      </c>
      <c r="B50" s="209">
        <v>53.654342218400693</v>
      </c>
      <c r="C50" s="209">
        <v>54.256233877901977</v>
      </c>
      <c r="D50" s="209">
        <v>52.106620808254512</v>
      </c>
      <c r="E50" s="209">
        <v>54.858125537403261</v>
      </c>
      <c r="F50" s="209">
        <v>60.017196904557167</v>
      </c>
      <c r="G50" s="209">
        <v>67.927773000859844</v>
      </c>
      <c r="H50" s="209">
        <v>75.408426483233015</v>
      </c>
      <c r="I50" s="209">
        <v>84.52278589853826</v>
      </c>
      <c r="J50" s="209">
        <v>84.006878761822861</v>
      </c>
      <c r="K50" s="209">
        <v>62.596732588134131</v>
      </c>
      <c r="L50" s="209">
        <v>64.918314703353388</v>
      </c>
      <c r="M50" s="209">
        <v>64.918314703353388</v>
      </c>
      <c r="N50" s="209">
        <v>64.488392089423897</v>
      </c>
      <c r="O50" s="209">
        <v>63.456577815993107</v>
      </c>
      <c r="P50" s="209">
        <v>72.656921754084266</v>
      </c>
      <c r="Q50" s="209">
        <v>76.182287188306105</v>
      </c>
      <c r="R50" s="209">
        <v>76.69819432502149</v>
      </c>
      <c r="S50" s="209">
        <v>80.321496130696474</v>
      </c>
      <c r="T50" s="209">
        <v>81.219862424763534</v>
      </c>
      <c r="U50" s="209">
        <v>82.461306964746342</v>
      </c>
      <c r="V50" s="209">
        <v>80.657695614789333</v>
      </c>
      <c r="W50" s="209">
        <v>85.06852966466036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507.63748925193471</v>
      </c>
      <c r="C51" s="286">
        <f t="shared" si="10"/>
        <v>509.53413585554614</v>
      </c>
      <c r="D51" s="286">
        <f t="shared" si="10"/>
        <v>555.62416165090281</v>
      </c>
      <c r="E51" s="286">
        <f t="shared" si="10"/>
        <v>560.47953568357707</v>
      </c>
      <c r="F51" s="286">
        <f t="shared" si="10"/>
        <v>593.20722269991404</v>
      </c>
      <c r="G51" s="286">
        <f t="shared" si="10"/>
        <v>614.17308684436784</v>
      </c>
      <c r="H51" s="286">
        <f t="shared" si="10"/>
        <v>673.59518486672403</v>
      </c>
      <c r="I51" s="286">
        <f t="shared" si="10"/>
        <v>773.88366294067055</v>
      </c>
      <c r="J51" s="286">
        <f t="shared" si="10"/>
        <v>699.14290627687001</v>
      </c>
      <c r="K51" s="286">
        <f t="shared" si="10"/>
        <v>515.8373172828891</v>
      </c>
      <c r="L51" s="286">
        <f t="shared" si="10"/>
        <v>595.61143594153054</v>
      </c>
      <c r="M51" s="286">
        <f t="shared" si="10"/>
        <v>509.21951848667248</v>
      </c>
      <c r="N51" s="286">
        <f t="shared" si="10"/>
        <v>485.53559759243342</v>
      </c>
      <c r="O51" s="286">
        <f t="shared" si="10"/>
        <v>504.94969905417025</v>
      </c>
      <c r="P51" s="286">
        <f t="shared" si="10"/>
        <v>520.00042992261376</v>
      </c>
      <c r="Q51" s="286">
        <f t="shared" si="10"/>
        <v>533.96620808254511</v>
      </c>
      <c r="R51" s="286">
        <f t="shared" si="10"/>
        <v>559.36225279449707</v>
      </c>
      <c r="S51" s="286">
        <f t="shared" si="10"/>
        <v>571.46491831470337</v>
      </c>
      <c r="T51" s="286">
        <f t="shared" si="10"/>
        <v>571.78134135855555</v>
      </c>
      <c r="U51" s="286">
        <f t="shared" si="10"/>
        <v>560.37454858125534</v>
      </c>
      <c r="V51" s="286">
        <f t="shared" si="10"/>
        <v>560.84909716251059</v>
      </c>
      <c r="W51" s="286">
        <f t="shared" si="10"/>
        <v>599.43671539122954</v>
      </c>
      <c r="DA51" s="118"/>
    </row>
    <row r="52" spans="1:105" ht="12" customHeight="1" x14ac:dyDescent="0.25">
      <c r="A52" s="51" t="s">
        <v>49</v>
      </c>
      <c r="B52" s="243">
        <f>NMM_fec!B5</f>
        <v>261.27723235785948</v>
      </c>
      <c r="C52" s="243">
        <f>NMM_fec!C5</f>
        <v>242.35139845984071</v>
      </c>
      <c r="D52" s="243">
        <f>NMM_fec!D5</f>
        <v>248.71543419874641</v>
      </c>
      <c r="E52" s="243">
        <f>NMM_fec!E5</f>
        <v>243.4424094199253</v>
      </c>
      <c r="F52" s="243">
        <f>NMM_fec!F5</f>
        <v>344.1135515183276</v>
      </c>
      <c r="G52" s="243">
        <f>NMM_fec!G5</f>
        <v>411.92659741211992</v>
      </c>
      <c r="H52" s="243">
        <f>NMM_fec!H5</f>
        <v>440.61563001568078</v>
      </c>
      <c r="I52" s="243">
        <f>NMM_fec!I5</f>
        <v>483.45926169810548</v>
      </c>
      <c r="J52" s="243">
        <f>NMM_fec!J5</f>
        <v>356.12978858839722</v>
      </c>
      <c r="K52" s="243">
        <f>NMM_fec!K5</f>
        <v>260.3185753907735</v>
      </c>
      <c r="L52" s="243">
        <f>NMM_fec!L5</f>
        <v>204.6059287210899</v>
      </c>
      <c r="M52" s="243">
        <f>NMM_fec!M5</f>
        <v>190.52641721803229</v>
      </c>
      <c r="N52" s="243">
        <f>NMM_fec!N5</f>
        <v>176.57643309248289</v>
      </c>
      <c r="O52" s="243">
        <f>NMM_fec!O5</f>
        <v>178.97030799735131</v>
      </c>
      <c r="P52" s="243">
        <f>NMM_fec!P5</f>
        <v>169.64729086724299</v>
      </c>
      <c r="Q52" s="243">
        <f>NMM_fec!Q5</f>
        <v>190.96084891863481</v>
      </c>
      <c r="R52" s="243">
        <f>NMM_fec!R5</f>
        <v>196.83137554876691</v>
      </c>
      <c r="S52" s="243">
        <f>NMM_fec!S5</f>
        <v>211.1157766518962</v>
      </c>
      <c r="T52" s="243">
        <f>NMM_fec!T5</f>
        <v>219.12898293775649</v>
      </c>
      <c r="U52" s="243">
        <f>NMM_fec!U5</f>
        <v>231.91571008965769</v>
      </c>
      <c r="V52" s="243">
        <f>NMM_fec!V5</f>
        <v>210.02849580982971</v>
      </c>
      <c r="W52" s="243">
        <f>NMM_fec!W5</f>
        <v>212.57826129994959</v>
      </c>
      <c r="DA52" s="83"/>
    </row>
    <row r="53" spans="1:105" ht="12" customHeight="1" x14ac:dyDescent="0.25">
      <c r="A53" s="99" t="s">
        <v>50</v>
      </c>
      <c r="B53" s="284">
        <f>NMM_fec!B48</f>
        <v>200.5658013959106</v>
      </c>
      <c r="C53" s="284">
        <f>NMM_fec!C48</f>
        <v>208.62330246656629</v>
      </c>
      <c r="D53" s="284">
        <f>NMM_fec!D48</f>
        <v>253.6074269415783</v>
      </c>
      <c r="E53" s="284">
        <f>NMM_fec!E48</f>
        <v>267.23602314279691</v>
      </c>
      <c r="F53" s="284">
        <f>NMM_fec!F48</f>
        <v>186.38866571425481</v>
      </c>
      <c r="G53" s="284">
        <f>NMM_fec!G48</f>
        <v>136.33224492843411</v>
      </c>
      <c r="H53" s="284">
        <f>NMM_fec!H48</f>
        <v>157.57942900963019</v>
      </c>
      <c r="I53" s="284">
        <f>NMM_fec!I48</f>
        <v>207.05955820890071</v>
      </c>
      <c r="J53" s="284">
        <f>NMM_fec!J48</f>
        <v>252.63979142951101</v>
      </c>
      <c r="K53" s="284">
        <f>NMM_fec!K48</f>
        <v>191.6741564780348</v>
      </c>
      <c r="L53" s="284">
        <f>NMM_fec!L48</f>
        <v>320.04192985311749</v>
      </c>
      <c r="M53" s="284">
        <f>NMM_fec!M48</f>
        <v>226.21123494818559</v>
      </c>
      <c r="N53" s="284">
        <f>NMM_fec!N48</f>
        <v>223.11095836675241</v>
      </c>
      <c r="O53" s="284">
        <f>NMM_fec!O48</f>
        <v>238.62303723009231</v>
      </c>
      <c r="P53" s="284">
        <f>NMM_fec!P48</f>
        <v>259.33724209543959</v>
      </c>
      <c r="Q53" s="284">
        <f>NMM_fec!Q48</f>
        <v>248.31445043569909</v>
      </c>
      <c r="R53" s="284">
        <f>NMM_fec!R48</f>
        <v>248.7641374541046</v>
      </c>
      <c r="S53" s="284">
        <f>NMM_fec!S48</f>
        <v>256.05295465344329</v>
      </c>
      <c r="T53" s="284">
        <f>NMM_fec!T48</f>
        <v>245.82944789838729</v>
      </c>
      <c r="U53" s="284">
        <f>NMM_fec!U48</f>
        <v>219.80331289199259</v>
      </c>
      <c r="V53" s="284">
        <f>NMM_fec!V48</f>
        <v>240.59290769527149</v>
      </c>
      <c r="W53" s="284">
        <f>NMM_fec!W48</f>
        <v>274.94301321075937</v>
      </c>
      <c r="DA53" s="94"/>
    </row>
    <row r="54" spans="1:105" ht="12" customHeight="1" x14ac:dyDescent="0.25">
      <c r="A54" s="52" t="s">
        <v>51</v>
      </c>
      <c r="B54" s="244">
        <f>NMM_fec!B99</f>
        <v>45.794455498164602</v>
      </c>
      <c r="C54" s="244">
        <f>NMM_fec!C99</f>
        <v>58.559434929139151</v>
      </c>
      <c r="D54" s="244">
        <f>NMM_fec!D99</f>
        <v>53.301300510578102</v>
      </c>
      <c r="E54" s="244">
        <f>NMM_fec!E99</f>
        <v>49.801103120854819</v>
      </c>
      <c r="F54" s="244">
        <f>NMM_fec!F99</f>
        <v>62.705005467331553</v>
      </c>
      <c r="G54" s="244">
        <f>NMM_fec!G99</f>
        <v>65.914244503813876</v>
      </c>
      <c r="H54" s="244">
        <f>NMM_fec!H99</f>
        <v>75.400125841413114</v>
      </c>
      <c r="I54" s="244">
        <f>NMM_fec!I99</f>
        <v>83.364843033664314</v>
      </c>
      <c r="J54" s="244">
        <f>NMM_fec!J99</f>
        <v>90.373326258961811</v>
      </c>
      <c r="K54" s="244">
        <f>NMM_fec!K99</f>
        <v>63.844585414080797</v>
      </c>
      <c r="L54" s="244">
        <f>NMM_fec!L99</f>
        <v>70.963577367323225</v>
      </c>
      <c r="M54" s="244">
        <f>NMM_fec!M99</f>
        <v>92.481866320454571</v>
      </c>
      <c r="N54" s="244">
        <f>NMM_fec!N99</f>
        <v>85.848206133198147</v>
      </c>
      <c r="O54" s="244">
        <f>NMM_fec!O99</f>
        <v>87.356353826726647</v>
      </c>
      <c r="P54" s="244">
        <f>NMM_fec!P99</f>
        <v>91.01589695993114</v>
      </c>
      <c r="Q54" s="244">
        <f>NMM_fec!Q99</f>
        <v>94.690908728211227</v>
      </c>
      <c r="R54" s="244">
        <f>NMM_fec!R99</f>
        <v>113.7667397916256</v>
      </c>
      <c r="S54" s="244">
        <f>NMM_fec!S99</f>
        <v>104.29618700936381</v>
      </c>
      <c r="T54" s="244">
        <f>NMM_fec!T99</f>
        <v>106.8229105224118</v>
      </c>
      <c r="U54" s="244">
        <f>NMM_fec!U99</f>
        <v>108.6555255996051</v>
      </c>
      <c r="V54" s="244">
        <f>NMM_fec!V99</f>
        <v>110.2276936574094</v>
      </c>
      <c r="W54" s="244">
        <f>NMM_fec!W99</f>
        <v>111.91544088052061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3063.989989988876</v>
      </c>
      <c r="C56" s="205">
        <f t="shared" si="11"/>
        <v>3209.7149464907961</v>
      </c>
      <c r="D56" s="205">
        <f t="shared" si="11"/>
        <v>3488.7128539401856</v>
      </c>
      <c r="E56" s="205">
        <f t="shared" si="11"/>
        <v>3591.2095366734311</v>
      </c>
      <c r="F56" s="205">
        <f t="shared" si="11"/>
        <v>3924.075708517129</v>
      </c>
      <c r="G56" s="205">
        <f t="shared" si="11"/>
        <v>4168.3377203549344</v>
      </c>
      <c r="H56" s="205">
        <f t="shared" si="11"/>
        <v>4444.0400810770816</v>
      </c>
      <c r="I56" s="205">
        <f t="shared" si="11"/>
        <v>5282.8594659839036</v>
      </c>
      <c r="J56" s="205">
        <f t="shared" si="11"/>
        <v>4959.2482246512191</v>
      </c>
      <c r="K56" s="205">
        <f t="shared" si="11"/>
        <v>3259.856945817101</v>
      </c>
      <c r="L56" s="205">
        <f t="shared" si="11"/>
        <v>3613.05360369342</v>
      </c>
      <c r="M56" s="205">
        <f t="shared" si="11"/>
        <v>3372.1824251358885</v>
      </c>
      <c r="N56" s="205">
        <f t="shared" si="11"/>
        <v>3393.3422482447299</v>
      </c>
      <c r="O56" s="205">
        <f t="shared" si="11"/>
        <v>3307.5992383628854</v>
      </c>
      <c r="P56" s="205">
        <f t="shared" si="11"/>
        <v>3371.9520307119983</v>
      </c>
      <c r="Q56" s="205">
        <f t="shared" si="11"/>
        <v>3750.5132639558506</v>
      </c>
      <c r="R56" s="205">
        <f t="shared" si="11"/>
        <v>3956.2547880209586</v>
      </c>
      <c r="S56" s="205">
        <f t="shared" si="11"/>
        <v>3975.8149743883187</v>
      </c>
      <c r="T56" s="205">
        <f t="shared" si="11"/>
        <v>3915.2367380740743</v>
      </c>
      <c r="U56" s="205">
        <f t="shared" si="11"/>
        <v>3758.3599467989347</v>
      </c>
      <c r="V56" s="205">
        <f t="shared" si="11"/>
        <v>3567.208256276167</v>
      </c>
      <c r="W56" s="205">
        <f t="shared" si="11"/>
        <v>3852.4445939903198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1435.5385835264697</v>
      </c>
      <c r="C57" s="215">
        <f>(NMM_emi!C5-NMM_emi!C46)+(NMM_emi!C48-NMM_emi!C97)+(NMM_emi!C99-NMM_emi!C128)</f>
        <v>1555.2187931347967</v>
      </c>
      <c r="D57" s="215">
        <f>(NMM_emi!D5-NMM_emi!D46)+(NMM_emi!D48-NMM_emi!D97)+(NMM_emi!D99-NMM_emi!D128)</f>
        <v>1768.0567264736098</v>
      </c>
      <c r="E57" s="215">
        <f>(NMM_emi!E5-NMM_emi!E46)+(NMM_emi!E48-NMM_emi!E97)+(NMM_emi!E99-NMM_emi!E128)</f>
        <v>1832.6783198100384</v>
      </c>
      <c r="F57" s="215">
        <f>(NMM_emi!F5-NMM_emi!F46)+(NMM_emi!F48-NMM_emi!F97)+(NMM_emi!F99-NMM_emi!F128)</f>
        <v>1934.7825910490099</v>
      </c>
      <c r="G57" s="215">
        <f>(NMM_emi!G5-NMM_emi!G46)+(NMM_emi!G48-NMM_emi!G97)+(NMM_emi!G99-NMM_emi!G128)</f>
        <v>1971.9382563145314</v>
      </c>
      <c r="H57" s="215">
        <f>(NMM_emi!H5-NMM_emi!H46)+(NMM_emi!H48-NMM_emi!H97)+(NMM_emi!H99-NMM_emi!H128)</f>
        <v>2113.57543507234</v>
      </c>
      <c r="I57" s="215">
        <f>(NMM_emi!I5-NMM_emi!I46)+(NMM_emi!I48-NMM_emi!I97)+(NMM_emi!I99-NMM_emi!I128)</f>
        <v>2457.4726020656281</v>
      </c>
      <c r="J57" s="215">
        <f>(NMM_emi!J5-NMM_emi!J46)+(NMM_emi!J48-NMM_emi!J97)+(NMM_emi!J99-NMM_emi!J128)</f>
        <v>2144.6398925444873</v>
      </c>
      <c r="K57" s="215">
        <f>(NMM_emi!K5-NMM_emi!K46)+(NMM_emi!K48-NMM_emi!K97)+(NMM_emi!K99-NMM_emi!K128)</f>
        <v>1513.5159774422507</v>
      </c>
      <c r="L57" s="215">
        <f>(NMM_emi!L5-NMM_emi!L46)+(NMM_emi!L48-NMM_emi!L97)+(NMM_emi!L99-NMM_emi!L128)</f>
        <v>1801.2661872886497</v>
      </c>
      <c r="M57" s="215">
        <f>(NMM_emi!M5-NMM_emi!M46)+(NMM_emi!M48-NMM_emi!M97)+(NMM_emi!M99-NMM_emi!M128)</f>
        <v>1418.4126399280442</v>
      </c>
      <c r="N57" s="215">
        <f>(NMM_emi!N5-NMM_emi!N46)+(NMM_emi!N48-NMM_emi!N97)+(NMM_emi!N99-NMM_emi!N128)</f>
        <v>1336.504642422919</v>
      </c>
      <c r="O57" s="215">
        <f>(NMM_emi!O5-NMM_emi!O46)+(NMM_emi!O48-NMM_emi!O97)+(NMM_emi!O99-NMM_emi!O128)</f>
        <v>1366.2508163405444</v>
      </c>
      <c r="P57" s="215">
        <f>(NMM_emi!P5-NMM_emi!P46)+(NMM_emi!P48-NMM_emi!P97)+(NMM_emi!P99-NMM_emi!P128)</f>
        <v>1366.6652912578286</v>
      </c>
      <c r="Q57" s="215">
        <f>(NMM_emi!Q5-NMM_emi!Q46)+(NMM_emi!Q48-NMM_emi!Q97)+(NMM_emi!Q99-NMM_emi!Q128)</f>
        <v>1364.8468778455572</v>
      </c>
      <c r="R57" s="215">
        <f>(NMM_emi!R5-NMM_emi!R46)+(NMM_emi!R48-NMM_emi!R97)+(NMM_emi!R99-NMM_emi!R128)</f>
        <v>1448.0465653561512</v>
      </c>
      <c r="S57" s="215">
        <f>(NMM_emi!S5-NMM_emi!S46)+(NMM_emi!S48-NMM_emi!S97)+(NMM_emi!S99-NMM_emi!S128)</f>
        <v>1454.3346439012562</v>
      </c>
      <c r="T57" s="215">
        <f>(NMM_emi!T5-NMM_emi!T46)+(NMM_emi!T48-NMM_emi!T97)+(NMM_emi!T99-NMM_emi!T128)</f>
        <v>1436.7141734397464</v>
      </c>
      <c r="U57" s="215">
        <f>(NMM_emi!U5-NMM_emi!U46)+(NMM_emi!U48-NMM_emi!U97)+(NMM_emi!U99-NMM_emi!U128)</f>
        <v>1400.6765051474299</v>
      </c>
      <c r="V57" s="215">
        <f>(NMM_emi!V5-NMM_emi!V46)+(NMM_emi!V48-NMM_emi!V97)+(NMM_emi!V99-NMM_emi!V128)</f>
        <v>1385.0589161158325</v>
      </c>
      <c r="W57" s="215">
        <f>(NMM_emi!W5-NMM_emi!W46)+(NMM_emi!W48-NMM_emi!W97)+(NMM_emi!W99-NMM_emi!W128)</f>
        <v>1503.5482724250605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1628.4514064624061</v>
      </c>
      <c r="C58" s="206">
        <f>NMM_emi!C46+NMM_emi!C97+NMM_emi!C128</f>
        <v>1654.4961533559992</v>
      </c>
      <c r="D58" s="206">
        <f>NMM_emi!D46+NMM_emi!D97+NMM_emi!D128</f>
        <v>1720.6561274665758</v>
      </c>
      <c r="E58" s="206">
        <f>NMM_emi!E46+NMM_emi!E97+NMM_emi!E128</f>
        <v>1758.5312168633927</v>
      </c>
      <c r="F58" s="206">
        <f>NMM_emi!F46+NMM_emi!F97+NMM_emi!F128</f>
        <v>1989.2931174681191</v>
      </c>
      <c r="G58" s="206">
        <f>NMM_emi!G46+NMM_emi!G97+NMM_emi!G128</f>
        <v>2196.399464040403</v>
      </c>
      <c r="H58" s="206">
        <f>NMM_emi!H46+NMM_emi!H97+NMM_emi!H128</f>
        <v>2330.4646460047416</v>
      </c>
      <c r="I58" s="206">
        <f>NMM_emi!I46+NMM_emi!I97+NMM_emi!I128</f>
        <v>2825.3868639182751</v>
      </c>
      <c r="J58" s="206">
        <f>NMM_emi!J46+NMM_emi!J97+NMM_emi!J128</f>
        <v>2814.6083321067322</v>
      </c>
      <c r="K58" s="206">
        <f>NMM_emi!K46+NMM_emi!K97+NMM_emi!K128</f>
        <v>1746.3409683748503</v>
      </c>
      <c r="L58" s="206">
        <f>NMM_emi!L46+NMM_emi!L97+NMM_emi!L128</f>
        <v>1811.7874164047703</v>
      </c>
      <c r="M58" s="206">
        <f>NMM_emi!M46+NMM_emi!M97+NMM_emi!M128</f>
        <v>1953.7697852078441</v>
      </c>
      <c r="N58" s="206">
        <f>NMM_emi!N46+NMM_emi!N97+NMM_emi!N128</f>
        <v>2056.8376058218109</v>
      </c>
      <c r="O58" s="206">
        <f>NMM_emi!O46+NMM_emi!O97+NMM_emi!O128</f>
        <v>1941.3484220223409</v>
      </c>
      <c r="P58" s="206">
        <f>NMM_emi!P46+NMM_emi!P97+NMM_emi!P128</f>
        <v>2005.2867394541697</v>
      </c>
      <c r="Q58" s="206">
        <f>NMM_emi!Q46+NMM_emi!Q97+NMM_emi!Q128</f>
        <v>2385.6663861102934</v>
      </c>
      <c r="R58" s="206">
        <f>NMM_emi!R46+NMM_emi!R97+NMM_emi!R128</f>
        <v>2508.2082226648076</v>
      </c>
      <c r="S58" s="206">
        <f>NMM_emi!S46+NMM_emi!S97+NMM_emi!S128</f>
        <v>2521.4803304870625</v>
      </c>
      <c r="T58" s="206">
        <f>NMM_emi!T46+NMM_emi!T97+NMM_emi!T128</f>
        <v>2478.5225646343279</v>
      </c>
      <c r="U58" s="206">
        <f>NMM_emi!U46+NMM_emi!U97+NMM_emi!U128</f>
        <v>2357.6834416515048</v>
      </c>
      <c r="V58" s="206">
        <f>NMM_emi!V46+NMM_emi!V97+NMM_emi!V128</f>
        <v>2182.1493401603343</v>
      </c>
      <c r="W58" s="206">
        <f>NMM_emi!W46+NMM_emi!W97+NMM_emi!W128</f>
        <v>2348.8963215652593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3063.989989988876</v>
      </c>
      <c r="C59" s="212">
        <f t="shared" si="12"/>
        <v>3209.7149464907961</v>
      </c>
      <c r="D59" s="212">
        <f t="shared" si="12"/>
        <v>3488.7128539401856</v>
      </c>
      <c r="E59" s="212">
        <f t="shared" si="12"/>
        <v>3591.2095366734306</v>
      </c>
      <c r="F59" s="212">
        <f t="shared" si="12"/>
        <v>3924.075708517129</v>
      </c>
      <c r="G59" s="212">
        <f t="shared" si="12"/>
        <v>4168.3377203549344</v>
      </c>
      <c r="H59" s="212">
        <f t="shared" si="12"/>
        <v>4444.0400810770816</v>
      </c>
      <c r="I59" s="212">
        <f t="shared" si="12"/>
        <v>5282.8594659839027</v>
      </c>
      <c r="J59" s="212">
        <f t="shared" si="12"/>
        <v>4959.2482246512191</v>
      </c>
      <c r="K59" s="212">
        <f t="shared" si="12"/>
        <v>3259.856945817101</v>
      </c>
      <c r="L59" s="212">
        <f t="shared" si="12"/>
        <v>3613.05360369342</v>
      </c>
      <c r="M59" s="212">
        <f t="shared" si="12"/>
        <v>3372.182425135888</v>
      </c>
      <c r="N59" s="212">
        <f t="shared" si="12"/>
        <v>3393.3422482447304</v>
      </c>
      <c r="O59" s="212">
        <f t="shared" si="12"/>
        <v>3307.5992383628845</v>
      </c>
      <c r="P59" s="212">
        <f t="shared" si="12"/>
        <v>3371.9520307119983</v>
      </c>
      <c r="Q59" s="212">
        <f t="shared" si="12"/>
        <v>3750.5132639558506</v>
      </c>
      <c r="R59" s="212">
        <f t="shared" si="12"/>
        <v>3956.2547880209586</v>
      </c>
      <c r="S59" s="212">
        <f t="shared" si="12"/>
        <v>3975.8149743883187</v>
      </c>
      <c r="T59" s="212">
        <f t="shared" si="12"/>
        <v>3915.2367380740743</v>
      </c>
      <c r="U59" s="212">
        <f t="shared" si="12"/>
        <v>3758.3599467989343</v>
      </c>
      <c r="V59" s="212">
        <f t="shared" si="12"/>
        <v>3567.2082562761675</v>
      </c>
      <c r="W59" s="212">
        <f t="shared" si="12"/>
        <v>3852.4445939903198</v>
      </c>
      <c r="DA59" s="109"/>
    </row>
    <row r="60" spans="1:105" ht="12" customHeight="1" x14ac:dyDescent="0.25">
      <c r="A60" s="51" t="s">
        <v>49</v>
      </c>
      <c r="B60" s="243">
        <f>NMM_emi!B$5</f>
        <v>2248.0369302544855</v>
      </c>
      <c r="C60" s="243">
        <f>NMM_emi!C$5</f>
        <v>2272.2519526018586</v>
      </c>
      <c r="D60" s="243">
        <f>NMM_emi!D$5</f>
        <v>2309.1578500477672</v>
      </c>
      <c r="E60" s="243">
        <f>NMM_emi!E$5</f>
        <v>2396.0724914217408</v>
      </c>
      <c r="F60" s="243">
        <f>NMM_emi!F$5</f>
        <v>2912.953623622222</v>
      </c>
      <c r="G60" s="243">
        <f>NMM_emi!G$5</f>
        <v>3328.6733931592744</v>
      </c>
      <c r="H60" s="243">
        <f>NMM_emi!H$5</f>
        <v>3383.8236034952633</v>
      </c>
      <c r="I60" s="243">
        <f>NMM_emi!I$5</f>
        <v>3956.8868822962668</v>
      </c>
      <c r="J60" s="243">
        <f>NMM_emi!J$5</f>
        <v>3395.0268196952115</v>
      </c>
      <c r="K60" s="243">
        <f>NMM_emi!K$5</f>
        <v>1981.7220062166657</v>
      </c>
      <c r="L60" s="243">
        <f>NMM_emi!L$5</f>
        <v>1704.8567734424264</v>
      </c>
      <c r="M60" s="243">
        <f>NMM_emi!M$5</f>
        <v>1614.0841492595673</v>
      </c>
      <c r="N60" s="243">
        <f>NMM_emi!N$5</f>
        <v>1714.6708608455415</v>
      </c>
      <c r="O60" s="243">
        <f>NMM_emi!O$5</f>
        <v>1639.1330719636508</v>
      </c>
      <c r="P60" s="243">
        <f>NMM_emi!P$5</f>
        <v>1610.8450677270657</v>
      </c>
      <c r="Q60" s="243">
        <f>NMM_emi!Q$5</f>
        <v>1849.2015649480877</v>
      </c>
      <c r="R60" s="243">
        <f>NMM_emi!R$5</f>
        <v>1980.574962043273</v>
      </c>
      <c r="S60" s="243">
        <f>NMM_emi!S$5</f>
        <v>2062.5450160184537</v>
      </c>
      <c r="T60" s="243">
        <f>NMM_emi!T$5</f>
        <v>2088.3447288328512</v>
      </c>
      <c r="U60" s="243">
        <f>NMM_emi!U$5</f>
        <v>2033.7505060399042</v>
      </c>
      <c r="V60" s="243">
        <f>NMM_emi!V$5</f>
        <v>1851.7559932374054</v>
      </c>
      <c r="W60" s="243">
        <f>NMM_emi!W$5</f>
        <v>1908.338503865325</v>
      </c>
      <c r="DA60" s="83"/>
    </row>
    <row r="61" spans="1:105" ht="12" customHeight="1" x14ac:dyDescent="0.25">
      <c r="A61" s="99" t="s">
        <v>50</v>
      </c>
      <c r="B61" s="284">
        <f>NMM_emi!B$48</f>
        <v>687.10575672317577</v>
      </c>
      <c r="C61" s="284">
        <f>NMM_emi!C$48</f>
        <v>754.57474164381051</v>
      </c>
      <c r="D61" s="284">
        <f>NMM_emi!D$48</f>
        <v>1012.979162379336</v>
      </c>
      <c r="E61" s="284">
        <f>NMM_emi!E$48</f>
        <v>1033.476500663048</v>
      </c>
      <c r="F61" s="284">
        <f>NMM_emi!F$48</f>
        <v>806.24056178605736</v>
      </c>
      <c r="G61" s="284">
        <f>NMM_emi!G$48</f>
        <v>634.75518291945571</v>
      </c>
      <c r="H61" s="284">
        <f>NMM_emi!H$48</f>
        <v>832.96073213787247</v>
      </c>
      <c r="I61" s="284">
        <f>NMM_emi!I$48</f>
        <v>1061.71358586109</v>
      </c>
      <c r="J61" s="284">
        <f>NMM_emi!J$48</f>
        <v>1283.1138886501581</v>
      </c>
      <c r="K61" s="284">
        <f>NMM_emi!K$48</f>
        <v>1083.6256243492005</v>
      </c>
      <c r="L61" s="284">
        <f>NMM_emi!L$48</f>
        <v>1681.473511606323</v>
      </c>
      <c r="M61" s="284">
        <f>NMM_emi!M$48</f>
        <v>1481.4287719292124</v>
      </c>
      <c r="N61" s="284">
        <f>NMM_emi!N$48</f>
        <v>1430.4090963395506</v>
      </c>
      <c r="O61" s="284">
        <f>NMM_emi!O$48</f>
        <v>1419.3083253828993</v>
      </c>
      <c r="P61" s="284">
        <f>NMM_emi!P$48</f>
        <v>1505.2470125242685</v>
      </c>
      <c r="Q61" s="284">
        <f>NMM_emi!Q$48</f>
        <v>1629.3577552893867</v>
      </c>
      <c r="R61" s="284">
        <f>NMM_emi!R$48</f>
        <v>1662.1595843922009</v>
      </c>
      <c r="S61" s="284">
        <f>NMM_emi!S$48</f>
        <v>1624.6644220351118</v>
      </c>
      <c r="T61" s="284">
        <f>NMM_emi!T$48</f>
        <v>1541.064059535564</v>
      </c>
      <c r="U61" s="284">
        <f>NMM_emi!U$48</f>
        <v>1443.03429488347</v>
      </c>
      <c r="V61" s="284">
        <f>NMM_emi!V$48</f>
        <v>1426.9235750647463</v>
      </c>
      <c r="W61" s="284">
        <f>NMM_emi!W$48</f>
        <v>1623.0870062323675</v>
      </c>
      <c r="DA61" s="94"/>
    </row>
    <row r="62" spans="1:105" ht="12" customHeight="1" x14ac:dyDescent="0.25">
      <c r="A62" s="52" t="s">
        <v>51</v>
      </c>
      <c r="B62" s="244">
        <f>NMM_emi!B$99</f>
        <v>128.84730301121476</v>
      </c>
      <c r="C62" s="244">
        <f>NMM_emi!C$99</f>
        <v>182.88825224512655</v>
      </c>
      <c r="D62" s="244">
        <f>NMM_emi!D$99</f>
        <v>166.57584151308239</v>
      </c>
      <c r="E62" s="244">
        <f>NMM_emi!E$99</f>
        <v>161.66054458864193</v>
      </c>
      <c r="F62" s="244">
        <f>NMM_emi!F$99</f>
        <v>204.88152310884956</v>
      </c>
      <c r="G62" s="244">
        <f>NMM_emi!G$99</f>
        <v>204.90914427620436</v>
      </c>
      <c r="H62" s="244">
        <f>NMM_emi!H$99</f>
        <v>227.25574544394561</v>
      </c>
      <c r="I62" s="244">
        <f>NMM_emi!I$99</f>
        <v>264.25899782654608</v>
      </c>
      <c r="J62" s="244">
        <f>NMM_emi!J$99</f>
        <v>281.10751630584963</v>
      </c>
      <c r="K62" s="244">
        <f>NMM_emi!K$99</f>
        <v>194.50931525123477</v>
      </c>
      <c r="L62" s="244">
        <f>NMM_emi!L$99</f>
        <v>226.72331864467071</v>
      </c>
      <c r="M62" s="244">
        <f>NMM_emi!M$99</f>
        <v>276.66950394710841</v>
      </c>
      <c r="N62" s="244">
        <f>NMM_emi!N$99</f>
        <v>248.26229105963813</v>
      </c>
      <c r="O62" s="244">
        <f>NMM_emi!O$99</f>
        <v>249.15784101633488</v>
      </c>
      <c r="P62" s="244">
        <f>NMM_emi!P$99</f>
        <v>255.85995046066409</v>
      </c>
      <c r="Q62" s="244">
        <f>NMM_emi!Q$99</f>
        <v>271.95394371837619</v>
      </c>
      <c r="R62" s="244">
        <f>NMM_emi!R$99</f>
        <v>313.52024158548471</v>
      </c>
      <c r="S62" s="244">
        <f>NMM_emi!S$99</f>
        <v>288.60553633475308</v>
      </c>
      <c r="T62" s="244">
        <f>NMM_emi!T$99</f>
        <v>285.82794970565942</v>
      </c>
      <c r="U62" s="244">
        <f>NMM_emi!U$99</f>
        <v>281.57514587556039</v>
      </c>
      <c r="V62" s="244">
        <f>NMM_emi!V$99</f>
        <v>288.5286879740155</v>
      </c>
      <c r="W62" s="244">
        <f>NMM_emi!W$99</f>
        <v>321.01908389262752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42.940110806088263</v>
      </c>
      <c r="C65" s="289">
        <f t="shared" si="13"/>
        <v>61.617487058320549</v>
      </c>
      <c r="D65" s="289">
        <f t="shared" si="13"/>
        <v>81.693012214086153</v>
      </c>
      <c r="E65" s="289">
        <f t="shared" si="13"/>
        <v>70.536596855734942</v>
      </c>
      <c r="F65" s="289">
        <f t="shared" si="13"/>
        <v>71.254753450469309</v>
      </c>
      <c r="G65" s="289">
        <f t="shared" si="13"/>
        <v>75.023480177136818</v>
      </c>
      <c r="H65" s="289">
        <f t="shared" si="13"/>
        <v>83.299954599090995</v>
      </c>
      <c r="I65" s="289">
        <f t="shared" si="13"/>
        <v>96.368889756977708</v>
      </c>
      <c r="J65" s="289">
        <f t="shared" si="13"/>
        <v>90.77907106576572</v>
      </c>
      <c r="K65" s="289">
        <f t="shared" si="13"/>
        <v>99.278235363331532</v>
      </c>
      <c r="L65" s="289">
        <f t="shared" si="13"/>
        <v>68.905229154133096</v>
      </c>
      <c r="M65" s="289">
        <f t="shared" si="13"/>
        <v>84.247812493758659</v>
      </c>
      <c r="N65" s="289">
        <f t="shared" si="13"/>
        <v>76.620183111531958</v>
      </c>
      <c r="O65" s="289">
        <f t="shared" si="13"/>
        <v>55.699229146237748</v>
      </c>
      <c r="P65" s="289">
        <f t="shared" si="13"/>
        <v>90.196267243928062</v>
      </c>
      <c r="Q65" s="289">
        <f t="shared" si="13"/>
        <v>66.313687949935542</v>
      </c>
      <c r="R65" s="289">
        <f t="shared" si="13"/>
        <v>63.251085770725716</v>
      </c>
      <c r="S65" s="289">
        <f t="shared" si="13"/>
        <v>56.60650434384447</v>
      </c>
      <c r="T65" s="289">
        <f t="shared" si="13"/>
        <v>63.938315100990309</v>
      </c>
      <c r="U65" s="289">
        <f t="shared" si="13"/>
        <v>68.745676942659998</v>
      </c>
      <c r="V65" s="289">
        <f t="shared" si="13"/>
        <v>74.229441919852391</v>
      </c>
      <c r="W65" s="289">
        <f t="shared" si="13"/>
        <v>73.768916103691566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8.7635036758934035</v>
      </c>
      <c r="C66" s="290">
        <f t="shared" si="14"/>
        <v>15.357257885710403</v>
      </c>
      <c r="D66" s="290">
        <f t="shared" si="14"/>
        <v>22.336389099010777</v>
      </c>
      <c r="E66" s="290">
        <f t="shared" si="14"/>
        <v>19.286017621199818</v>
      </c>
      <c r="F66" s="290">
        <f t="shared" si="14"/>
        <v>19.482374992525163</v>
      </c>
      <c r="G66" s="290">
        <f t="shared" si="14"/>
        <v>20.512814981126432</v>
      </c>
      <c r="H66" s="290">
        <f t="shared" si="14"/>
        <v>22.775757037569559</v>
      </c>
      <c r="I66" s="290">
        <f t="shared" si="14"/>
        <v>26.349047003072478</v>
      </c>
      <c r="J66" s="290">
        <f t="shared" si="14"/>
        <v>24.820686597501531</v>
      </c>
      <c r="K66" s="290">
        <f t="shared" si="14"/>
        <v>23.515025947134422</v>
      </c>
      <c r="L66" s="290">
        <f t="shared" si="14"/>
        <v>17.91872698975865</v>
      </c>
      <c r="M66" s="290">
        <f t="shared" si="14"/>
        <v>22.190315010668616</v>
      </c>
      <c r="N66" s="290">
        <f t="shared" si="14"/>
        <v>20.638273046910037</v>
      </c>
      <c r="O66" s="290">
        <f t="shared" si="14"/>
        <v>20.920117274278677</v>
      </c>
      <c r="P66" s="290">
        <f t="shared" si="14"/>
        <v>13.43964407940013</v>
      </c>
      <c r="Q66" s="290">
        <f t="shared" si="14"/>
        <v>23.225651339232357</v>
      </c>
      <c r="R66" s="290">
        <f t="shared" si="14"/>
        <v>21.364321109567506</v>
      </c>
      <c r="S66" s="290">
        <f t="shared" si="14"/>
        <v>20.370272859376019</v>
      </c>
      <c r="T66" s="290">
        <f t="shared" si="14"/>
        <v>21.645872912925025</v>
      </c>
      <c r="U66" s="290">
        <f t="shared" si="14"/>
        <v>24.187759130390603</v>
      </c>
      <c r="V66" s="290">
        <f t="shared" si="14"/>
        <v>21.658863673696718</v>
      </c>
      <c r="W66" s="290">
        <f t="shared" si="14"/>
        <v>4.4255318459659438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168.50303525255842</v>
      </c>
      <c r="C67" s="291">
        <f t="shared" si="15"/>
        <v>183.08861094375561</v>
      </c>
      <c r="D67" s="291">
        <f t="shared" si="15"/>
        <v>209.52740759053665</v>
      </c>
      <c r="E67" s="291">
        <f t="shared" si="15"/>
        <v>180.9132737168502</v>
      </c>
      <c r="F67" s="291">
        <f t="shared" si="15"/>
        <v>182.75521203520222</v>
      </c>
      <c r="G67" s="291">
        <f t="shared" si="15"/>
        <v>192.42129631284459</v>
      </c>
      <c r="H67" s="291">
        <f t="shared" si="15"/>
        <v>213.64891643140382</v>
      </c>
      <c r="I67" s="291">
        <f t="shared" si="15"/>
        <v>247.1683084746889</v>
      </c>
      <c r="J67" s="291">
        <f t="shared" si="15"/>
        <v>232.83146144790211</v>
      </c>
      <c r="K67" s="291">
        <f t="shared" si="15"/>
        <v>219.4445614121714</v>
      </c>
      <c r="L67" s="291">
        <f t="shared" si="15"/>
        <v>219.23593785970994</v>
      </c>
      <c r="M67" s="291">
        <f t="shared" si="15"/>
        <v>207.52808531664579</v>
      </c>
      <c r="N67" s="291">
        <f t="shared" si="15"/>
        <v>212.16248859538683</v>
      </c>
      <c r="O67" s="291">
        <f t="shared" si="15"/>
        <v>166.0729264528066</v>
      </c>
      <c r="P67" s="291">
        <f t="shared" si="15"/>
        <v>167.78013397285531</v>
      </c>
      <c r="Q67" s="291">
        <f t="shared" si="15"/>
        <v>174.40294014232913</v>
      </c>
      <c r="R67" s="291">
        <f t="shared" si="15"/>
        <v>205.51534244544277</v>
      </c>
      <c r="S67" s="291">
        <f t="shared" si="15"/>
        <v>221.60349777041935</v>
      </c>
      <c r="T67" s="291">
        <f t="shared" si="15"/>
        <v>224.66601891342233</v>
      </c>
      <c r="U67" s="291">
        <f t="shared" si="15"/>
        <v>236.48432483645769</v>
      </c>
      <c r="V67" s="291">
        <f t="shared" si="15"/>
        <v>223.98530033985088</v>
      </c>
      <c r="W67" s="291">
        <f t="shared" si="15"/>
        <v>221.98135827644904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0.1182785117056856</v>
      </c>
      <c r="C69" s="254">
        <f t="shared" si="16"/>
        <v>0.11606867742329535</v>
      </c>
      <c r="D69" s="254">
        <f t="shared" si="16"/>
        <v>0.11638532250760243</v>
      </c>
      <c r="E69" s="254">
        <f t="shared" si="16"/>
        <v>0.1159249568666311</v>
      </c>
      <c r="F69" s="254">
        <f t="shared" si="16"/>
        <v>0.11709042983130509</v>
      </c>
      <c r="G69" s="254">
        <f t="shared" si="16"/>
        <v>0.11384782671155795</v>
      </c>
      <c r="H69" s="254">
        <f t="shared" si="16"/>
        <v>0.10765912265464413</v>
      </c>
      <c r="I69" s="254">
        <f t="shared" si="16"/>
        <v>0.10954483552798841</v>
      </c>
      <c r="J69" s="254">
        <f t="shared" si="16"/>
        <v>0.1095783964887376</v>
      </c>
      <c r="K69" s="254">
        <f t="shared" si="16"/>
        <v>9.8419121130727219E-2</v>
      </c>
      <c r="L69" s="254">
        <f t="shared" si="16"/>
        <v>0.10433754651763891</v>
      </c>
      <c r="M69" s="254">
        <f t="shared" si="16"/>
        <v>0.10123614092350282</v>
      </c>
      <c r="N69" s="254">
        <f t="shared" si="16"/>
        <v>9.7934793728498545E-2</v>
      </c>
      <c r="O69" s="254">
        <f t="shared" si="16"/>
        <v>9.8769485649752381E-2</v>
      </c>
      <c r="P69" s="254">
        <f t="shared" si="16"/>
        <v>9.5818426613854882E-2</v>
      </c>
      <c r="Q69" s="254">
        <f t="shared" si="16"/>
        <v>9.3569134532783496E-2</v>
      </c>
      <c r="R69" s="254">
        <f t="shared" si="16"/>
        <v>0.1008726427334419</v>
      </c>
      <c r="S69" s="254">
        <f t="shared" si="16"/>
        <v>0.10224554175524518</v>
      </c>
      <c r="T69" s="254">
        <f t="shared" si="16"/>
        <v>9.9237985204471371E-2</v>
      </c>
      <c r="U69" s="254">
        <f t="shared" si="16"/>
        <v>9.77945677678701E-2</v>
      </c>
      <c r="V69" s="254">
        <f t="shared" si="16"/>
        <v>9.6552440312175913E-2</v>
      </c>
      <c r="W69" s="254">
        <f t="shared" si="16"/>
        <v>9.8991524928042002E-2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6.480585958948426E-2</v>
      </c>
      <c r="C70" s="293">
        <f t="shared" si="17"/>
        <v>6.2174301044996071E-2</v>
      </c>
      <c r="D70" s="293">
        <f t="shared" si="17"/>
        <v>5.9196590166552814E-2</v>
      </c>
      <c r="E70" s="293">
        <f t="shared" si="17"/>
        <v>5.7265355636132761E-2</v>
      </c>
      <c r="F70" s="293">
        <f t="shared" si="17"/>
        <v>5.7841083465672828E-2</v>
      </c>
      <c r="G70" s="293">
        <f t="shared" si="17"/>
        <v>5.7522110123012934E-2</v>
      </c>
      <c r="H70" s="293">
        <f t="shared" si="17"/>
        <v>5.5421929594931751E-2</v>
      </c>
      <c r="I70" s="293">
        <f t="shared" si="17"/>
        <v>5.8050584556588063E-2</v>
      </c>
      <c r="J70" s="293">
        <f t="shared" si="17"/>
        <v>5.8068369360229216E-2</v>
      </c>
      <c r="K70" s="293">
        <f t="shared" si="17"/>
        <v>5.2154786536921044E-2</v>
      </c>
      <c r="L70" s="293">
        <f t="shared" si="17"/>
        <v>5.0604685724901968E-2</v>
      </c>
      <c r="M70" s="293">
        <f t="shared" si="17"/>
        <v>4.9100475010399706E-2</v>
      </c>
      <c r="N70" s="293">
        <f t="shared" si="17"/>
        <v>4.7499290749815862E-2</v>
      </c>
      <c r="O70" s="293">
        <f t="shared" si="17"/>
        <v>4.7904124136855734E-2</v>
      </c>
      <c r="P70" s="293">
        <f t="shared" si="17"/>
        <v>4.6472832908994816E-2</v>
      </c>
      <c r="Q70" s="293">
        <f t="shared" si="17"/>
        <v>4.5381905216470578E-2</v>
      </c>
      <c r="R70" s="293">
        <f t="shared" si="17"/>
        <v>4.7982216525911649E-2</v>
      </c>
      <c r="S70" s="293">
        <f t="shared" si="17"/>
        <v>4.8635265126080192E-2</v>
      </c>
      <c r="T70" s="293">
        <f t="shared" si="17"/>
        <v>4.7204656928231191E-2</v>
      </c>
      <c r="U70" s="293">
        <f t="shared" si="17"/>
        <v>4.8016112359258373E-2</v>
      </c>
      <c r="V70" s="293">
        <f t="shared" si="17"/>
        <v>4.6149875920458244E-2</v>
      </c>
      <c r="W70" s="293">
        <f t="shared" si="17"/>
        <v>4.7315703029724238E-2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0.31225634960441984</v>
      </c>
      <c r="C71" s="255">
        <f t="shared" si="18"/>
        <v>0.29339679701467458</v>
      </c>
      <c r="D71" s="255">
        <f t="shared" si="18"/>
        <v>0.28567043057259162</v>
      </c>
      <c r="E71" s="255">
        <f t="shared" si="18"/>
        <v>0.27571668013009831</v>
      </c>
      <c r="F71" s="255">
        <f t="shared" si="18"/>
        <v>0.26423024699073061</v>
      </c>
      <c r="G71" s="255">
        <f t="shared" si="18"/>
        <v>0.2460001931218404</v>
      </c>
      <c r="H71" s="255">
        <f t="shared" si="18"/>
        <v>0.22176070170909129</v>
      </c>
      <c r="I71" s="255">
        <f t="shared" si="18"/>
        <v>0.22251595805269048</v>
      </c>
      <c r="J71" s="255">
        <f t="shared" si="18"/>
        <v>0.22031805344616329</v>
      </c>
      <c r="K71" s="255">
        <f t="shared" si="18"/>
        <v>0.19218850497117054</v>
      </c>
      <c r="L71" s="255">
        <f t="shared" si="18"/>
        <v>0.20619180779183069</v>
      </c>
      <c r="M71" s="255">
        <f t="shared" si="18"/>
        <v>0.1974380097909352</v>
      </c>
      <c r="N71" s="255">
        <f t="shared" si="18"/>
        <v>0.18895898777631323</v>
      </c>
      <c r="O71" s="255">
        <f t="shared" si="18"/>
        <v>0.19313093213444615</v>
      </c>
      <c r="P71" s="255">
        <f t="shared" si="18"/>
        <v>0.17916681253099037</v>
      </c>
      <c r="Q71" s="255">
        <f t="shared" si="18"/>
        <v>0.17188041856928027</v>
      </c>
      <c r="R71" s="255">
        <f t="shared" si="18"/>
        <v>0.18012480429960656</v>
      </c>
      <c r="S71" s="255">
        <f t="shared" si="18"/>
        <v>0.181182030096976</v>
      </c>
      <c r="T71" s="255">
        <f t="shared" si="18"/>
        <v>0.17585255369980357</v>
      </c>
      <c r="U71" s="255">
        <f t="shared" si="18"/>
        <v>0.1774639287238855</v>
      </c>
      <c r="V71" s="255">
        <f t="shared" si="18"/>
        <v>0.17347806310885294</v>
      </c>
      <c r="W71" s="255">
        <f t="shared" si="18"/>
        <v>0.17786042437855254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5.2105724167201495E-2</v>
      </c>
      <c r="C73" s="254">
        <f>IF(NMM_ued!C$5=0,"",NMM_ued!C$5/C$9)</f>
        <v>5.117864180063391E-2</v>
      </c>
      <c r="D73" s="254">
        <f>IF(NMM_ued!D$5=0,"",NMM_ued!D$5/D$9)</f>
        <v>5.059470809633692E-2</v>
      </c>
      <c r="E73" s="254">
        <f>IF(NMM_ued!E$5=0,"",NMM_ued!E$5/E$9)</f>
        <v>5.0429898713722478E-2</v>
      </c>
      <c r="F73" s="254">
        <f>IF(NMM_ued!F$5=0,"",NMM_ued!F$5/F$9)</f>
        <v>5.1267390559191085E-2</v>
      </c>
      <c r="G73" s="254">
        <f>IF(NMM_ued!G$5=0,"",NMM_ued!G$5/G$9)</f>
        <v>5.0017504109448066E-2</v>
      </c>
      <c r="H73" s="254">
        <f>IF(NMM_ued!H$5=0,"",NMM_ued!H$5/H$9)</f>
        <v>4.7381048119489441E-2</v>
      </c>
      <c r="I73" s="254">
        <f>IF(NMM_ued!I$5=0,"",NMM_ued!I$5/I$9)</f>
        <v>4.9154940080512279E-2</v>
      </c>
      <c r="J73" s="254">
        <f>IF(NMM_ued!J$5=0,"",NMM_ued!J$5/J$9)</f>
        <v>4.9354229441815355E-2</v>
      </c>
      <c r="K73" s="254">
        <f>IF(NMM_ued!K$5=0,"",NMM_ued!K$5/K$9)</f>
        <v>4.4344031078221664E-2</v>
      </c>
      <c r="L73" s="254">
        <f>IF(NMM_ued!L$5=0,"",NMM_ued!L$5/L$9)</f>
        <v>4.682809265790467E-2</v>
      </c>
      <c r="M73" s="254">
        <f>IF(NMM_ued!M$5=0,"",NMM_ued!M$5/M$9)</f>
        <v>4.6005439655789689E-2</v>
      </c>
      <c r="N73" s="254">
        <f>IF(NMM_ued!N$5=0,"",NMM_ued!N$5/N$9)</f>
        <v>4.4283410149046076E-2</v>
      </c>
      <c r="O73" s="254">
        <f>IF(NMM_ued!O$5=0,"",NMM_ued!O$5/O$9)</f>
        <v>4.4629360500563355E-2</v>
      </c>
      <c r="P73" s="254">
        <f>IF(NMM_ued!P$5=0,"",NMM_ued!P$5/P$9)</f>
        <v>4.3493552217393365E-2</v>
      </c>
      <c r="Q73" s="254">
        <f>IF(NMM_ued!Q$5=0,"",NMM_ued!Q$5/Q$9)</f>
        <v>4.2637690857518971E-2</v>
      </c>
      <c r="R73" s="254">
        <f>IF(NMM_ued!R$5=0,"",NMM_ued!R$5/R$9)</f>
        <v>4.5860272052066574E-2</v>
      </c>
      <c r="S73" s="254">
        <f>IF(NMM_ued!S$5=0,"",NMM_ued!S$5/S$9)</f>
        <v>4.6584652305785956E-2</v>
      </c>
      <c r="T73" s="254">
        <f>IF(NMM_ued!T$5=0,"",NMM_ued!T$5/T$9)</f>
        <v>4.5270669379493457E-2</v>
      </c>
      <c r="U73" s="254">
        <f>IF(NMM_ued!U$5=0,"",NMM_ued!U$5/U$9)</f>
        <v>4.5895263909395988E-2</v>
      </c>
      <c r="V73" s="254">
        <f>IF(NMM_ued!V$5=0,"",NMM_ued!V$5/V$9)</f>
        <v>4.5279367971556309E-2</v>
      </c>
      <c r="W73" s="254">
        <f>IF(NMM_ued!W$5=0,"",NMM_ued!W$5/W$9)</f>
        <v>4.6755679182708801E-2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3.1832492824927582E-2</v>
      </c>
      <c r="C74" s="293">
        <f>IF(NMM_ued!C$48=0,"",NMM_ued!C$48/C$10)</f>
        <v>3.0535071610054618E-2</v>
      </c>
      <c r="D74" s="293">
        <f>IF(NMM_ued!D$48=0,"",NMM_ued!D$48/D$10)</f>
        <v>2.8958091141507936E-2</v>
      </c>
      <c r="E74" s="293">
        <f>IF(NMM_ued!E$48=0,"",NMM_ued!E$48/E$10)</f>
        <v>2.8127121007156222E-2</v>
      </c>
      <c r="F74" s="293">
        <f>IF(NMM_ued!F$48=0,"",NMM_ued!F$48/F$10)</f>
        <v>2.8550533972783256E-2</v>
      </c>
      <c r="G74" s="293">
        <f>IF(NMM_ued!G$48=0,"",NMM_ued!G$48/G$10)</f>
        <v>2.8390376259052066E-2</v>
      </c>
      <c r="H74" s="293">
        <f>IF(NMM_ued!H$48=0,"",NMM_ued!H$48/H$10)</f>
        <v>2.7301829128122075E-2</v>
      </c>
      <c r="I74" s="293">
        <f>IF(NMM_ued!I$48=0,"",NMM_ued!I$48/I$10)</f>
        <v>2.8645092820195641E-2</v>
      </c>
      <c r="J74" s="293">
        <f>IF(NMM_ued!J$48=0,"",NMM_ued!J$48/J$10)</f>
        <v>2.8778920165249453E-2</v>
      </c>
      <c r="K74" s="293">
        <f>IF(NMM_ued!K$48=0,"",NMM_ued!K$48/K$10)</f>
        <v>2.5903599434986449E-2</v>
      </c>
      <c r="L74" s="293">
        <f>IF(NMM_ued!L$48=0,"",NMM_ued!L$48/L$10)</f>
        <v>2.6098605303594702E-2</v>
      </c>
      <c r="M74" s="293">
        <f>IF(NMM_ued!M$48=0,"",NMM_ued!M$48/M$10)</f>
        <v>2.5660185581278892E-2</v>
      </c>
      <c r="N74" s="293">
        <f>IF(NMM_ued!N$48=0,"",NMM_ued!N$48/N$10)</f>
        <v>2.4768336320504805E-2</v>
      </c>
      <c r="O74" s="293">
        <f>IF(NMM_ued!O$48=0,"",NMM_ued!O$48/O$10)</f>
        <v>2.5006383477114195E-2</v>
      </c>
      <c r="P74" s="293">
        <f>IF(NMM_ued!P$48=0,"",NMM_ued!P$48/P$10)</f>
        <v>2.4347308382458743E-2</v>
      </c>
      <c r="Q74" s="293">
        <f>IF(NMM_ued!Q$48=0,"",NMM_ued!Q$48/Q$10)</f>
        <v>2.3859772294516413E-2</v>
      </c>
      <c r="R74" s="293">
        <f>IF(NMM_ued!R$48=0,"",NMM_ued!R$48/R$10)</f>
        <v>2.5502993681003019E-2</v>
      </c>
      <c r="S74" s="293">
        <f>IF(NMM_ued!S$48=0,"",NMM_ued!S$48/S$10)</f>
        <v>2.5914755437943346E-2</v>
      </c>
      <c r="T74" s="293">
        <f>IF(NMM_ued!T$48=0,"",NMM_ued!T$48/T$10)</f>
        <v>2.5195333713455819E-2</v>
      </c>
      <c r="U74" s="293">
        <f>IF(NMM_ued!U$48=0,"",NMM_ued!U$48/U$10)</f>
        <v>2.5716333848581331E-2</v>
      </c>
      <c r="V74" s="293">
        <f>IF(NMM_ued!V$48=0,"",NMM_ued!V$48/V$10)</f>
        <v>2.5067451170124842E-2</v>
      </c>
      <c r="W74" s="293">
        <f>IF(NMM_ued!W$48=0,"",NMM_ued!W$48/W$10)</f>
        <v>2.5794686232665946E-2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0.11291557411099173</v>
      </c>
      <c r="C75" s="255">
        <f>IF(NMM_ued!C$99=0,"",NMM_ued!C$99/C$11)</f>
        <v>0.10344752238048852</v>
      </c>
      <c r="D75" s="255">
        <f>IF(NMM_ued!D$99=0,"",NMM_ued!D$99/D$11)</f>
        <v>0.10122643386901305</v>
      </c>
      <c r="E75" s="255">
        <f>IF(NMM_ued!E$99=0,"",NMM_ued!E$99/E$11)</f>
        <v>9.6901383395610607E-2</v>
      </c>
      <c r="F75" s="255">
        <f>IF(NMM_ued!F$99=0,"",NMM_ued!F$99/F$11)</f>
        <v>9.4175314228644502E-2</v>
      </c>
      <c r="G75" s="255">
        <f>IF(NMM_ued!G$99=0,"",NMM_ued!G$99/G$11)</f>
        <v>9.0576815549709894E-2</v>
      </c>
      <c r="H75" s="255">
        <f>IF(NMM_ued!H$99=0,"",NMM_ued!H$99/H$11)</f>
        <v>8.3950820812909346E-2</v>
      </c>
      <c r="I75" s="255">
        <f>IF(NMM_ued!I$99=0,"",NMM_ued!I$99/I$11)</f>
        <v>8.3950774529228611E-2</v>
      </c>
      <c r="J75" s="255">
        <f>IF(NMM_ued!J$99=0,"",NMM_ued!J$99/J$11)</f>
        <v>8.4375268209024162E-2</v>
      </c>
      <c r="K75" s="255">
        <f>IF(NMM_ued!K$99=0,"",NMM_ued!K$99/K$11)</f>
        <v>7.4543176374807368E-2</v>
      </c>
      <c r="L75" s="255">
        <f>IF(NMM_ued!L$99=0,"",NMM_ued!L$99/L$11)</f>
        <v>7.8367085694361877E-2</v>
      </c>
      <c r="M75" s="255">
        <f>IF(NMM_ued!M$99=0,"",NMM_ued!M$99/M$11)</f>
        <v>7.7951169936698636E-2</v>
      </c>
      <c r="N75" s="255">
        <f>IF(NMM_ued!N$99=0,"",NMM_ued!N$99/N$11)</f>
        <v>7.5369955541401398E-2</v>
      </c>
      <c r="O75" s="255">
        <f>IF(NMM_ued!O$99=0,"",NMM_ued!O$99/O$11)</f>
        <v>7.704794871439638E-2</v>
      </c>
      <c r="P75" s="255">
        <f>IF(NMM_ued!P$99=0,"",NMM_ued!P$99/P$11)</f>
        <v>7.308556700603186E-2</v>
      </c>
      <c r="Q75" s="255">
        <f>IF(NMM_ued!Q$99=0,"",NMM_ued!Q$99/Q$11)</f>
        <v>7.116760733605941E-2</v>
      </c>
      <c r="R75" s="255">
        <f>IF(NMM_ued!R$99=0,"",NMM_ued!R$99/R$11)</f>
        <v>7.619424213736127E-2</v>
      </c>
      <c r="S75" s="255">
        <f>IF(NMM_ued!S$99=0,"",NMM_ued!S$99/S$11)</f>
        <v>7.7349240051078086E-2</v>
      </c>
      <c r="T75" s="255">
        <f>IF(NMM_ued!T$99=0,"",NMM_ued!T$99/T$11)</f>
        <v>7.5122702336640729E-2</v>
      </c>
      <c r="U75" s="255">
        <f>IF(NMM_ued!U$99=0,"",NMM_ued!U$99/U$11)</f>
        <v>7.6429413584702233E-2</v>
      </c>
      <c r="V75" s="255">
        <f>IF(NMM_ued!V$99=0,"",NMM_ued!V$99/V$11)</f>
        <v>7.5408631703437645E-2</v>
      </c>
      <c r="W75" s="255">
        <f>IF(NMM_ued!W$99=0,"",NMM_ued!W$99/W$11)</f>
        <v>7.6619621538507779E-2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6.035783516509067</v>
      </c>
      <c r="C76" s="256">
        <f t="shared" si="19"/>
        <v>6.2993128833290895</v>
      </c>
      <c r="D76" s="256">
        <f t="shared" si="19"/>
        <v>6.2789077486737064</v>
      </c>
      <c r="E76" s="256">
        <f t="shared" si="19"/>
        <v>6.4073874388535659</v>
      </c>
      <c r="F76" s="256">
        <f t="shared" si="19"/>
        <v>6.6150167401151192</v>
      </c>
      <c r="G76" s="256">
        <f t="shared" si="19"/>
        <v>6.7869104160391123</v>
      </c>
      <c r="H76" s="256">
        <f t="shared" si="19"/>
        <v>6.5974938374245786</v>
      </c>
      <c r="I76" s="256">
        <f t="shared" si="19"/>
        <v>6.8264258815202705</v>
      </c>
      <c r="J76" s="256">
        <f t="shared" si="19"/>
        <v>7.0933255277674085</v>
      </c>
      <c r="K76" s="256">
        <f t="shared" si="19"/>
        <v>6.319544625014732</v>
      </c>
      <c r="L76" s="256">
        <f t="shared" si="19"/>
        <v>6.0661253053040829</v>
      </c>
      <c r="M76" s="256">
        <f t="shared" si="19"/>
        <v>6.6222568120670857</v>
      </c>
      <c r="N76" s="256">
        <f t="shared" si="19"/>
        <v>6.9888639784001123</v>
      </c>
      <c r="O76" s="256">
        <f t="shared" si="19"/>
        <v>6.5503539155650632</v>
      </c>
      <c r="P76" s="256">
        <f t="shared" si="19"/>
        <v>6.4845177747522458</v>
      </c>
      <c r="Q76" s="256">
        <f t="shared" si="19"/>
        <v>7.0238775547685295</v>
      </c>
      <c r="R76" s="256">
        <f t="shared" si="19"/>
        <v>7.0727954349011801</v>
      </c>
      <c r="S76" s="256">
        <f t="shared" si="19"/>
        <v>6.9572336760641775</v>
      </c>
      <c r="T76" s="256">
        <f t="shared" si="19"/>
        <v>6.8474370443279078</v>
      </c>
      <c r="U76" s="256">
        <f t="shared" si="19"/>
        <v>6.7068712458734465</v>
      </c>
      <c r="V76" s="256">
        <f t="shared" si="19"/>
        <v>6.3603708632565379</v>
      </c>
      <c r="W76" s="256">
        <f t="shared" si="19"/>
        <v>6.4267744952458843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8.6040291760877654</v>
      </c>
      <c r="C77" s="257">
        <f t="shared" si="20"/>
        <v>9.375856574553195</v>
      </c>
      <c r="D77" s="257">
        <f t="shared" si="20"/>
        <v>9.2843367661796918</v>
      </c>
      <c r="E77" s="257">
        <f t="shared" si="20"/>
        <v>9.8424612914861616</v>
      </c>
      <c r="F77" s="257">
        <f t="shared" si="20"/>
        <v>8.4650941840838172</v>
      </c>
      <c r="G77" s="257">
        <f t="shared" si="20"/>
        <v>8.080744030784297</v>
      </c>
      <c r="H77" s="257">
        <f t="shared" si="20"/>
        <v>7.6797629792997553</v>
      </c>
      <c r="I77" s="257">
        <f t="shared" si="20"/>
        <v>8.184530105800583</v>
      </c>
      <c r="J77" s="257">
        <f t="shared" si="20"/>
        <v>9.5331166571383577</v>
      </c>
      <c r="K77" s="257">
        <f t="shared" si="20"/>
        <v>7.6126799758404946</v>
      </c>
      <c r="L77" s="257">
        <f t="shared" si="20"/>
        <v>8.3323918524688239</v>
      </c>
      <c r="M77" s="257">
        <f t="shared" si="20"/>
        <v>8.4717078756194812</v>
      </c>
      <c r="N77" s="257">
        <f t="shared" si="20"/>
        <v>9.710643888403121</v>
      </c>
      <c r="O77" s="257">
        <f t="shared" si="20"/>
        <v>9.1586872163616615</v>
      </c>
      <c r="P77" s="257">
        <f t="shared" si="20"/>
        <v>9.495259602981978</v>
      </c>
      <c r="Q77" s="257">
        <f t="shared" si="20"/>
        <v>9.6836685394920998</v>
      </c>
      <c r="R77" s="257">
        <f t="shared" si="20"/>
        <v>10.062292947561939</v>
      </c>
      <c r="S77" s="257">
        <f t="shared" si="20"/>
        <v>9.7697341654353735</v>
      </c>
      <c r="T77" s="257">
        <f t="shared" si="20"/>
        <v>9.5302077380884143</v>
      </c>
      <c r="U77" s="257">
        <f t="shared" si="20"/>
        <v>8.7693520428334253</v>
      </c>
      <c r="V77" s="257">
        <f t="shared" si="20"/>
        <v>8.8166893073122701</v>
      </c>
      <c r="W77" s="257">
        <f t="shared" si="20"/>
        <v>8.9771103225491355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3.4258370666435329</v>
      </c>
      <c r="C78" s="295">
        <f t="shared" si="21"/>
        <v>3.6169245368203184</v>
      </c>
      <c r="D78" s="295">
        <f t="shared" si="21"/>
        <v>3.9942803513111969</v>
      </c>
      <c r="E78" s="295">
        <f t="shared" si="21"/>
        <v>3.8672798992776971</v>
      </c>
      <c r="F78" s="295">
        <f t="shared" si="21"/>
        <v>4.3255879250837781</v>
      </c>
      <c r="G78" s="295">
        <f t="shared" si="21"/>
        <v>4.6559431574875223</v>
      </c>
      <c r="H78" s="295">
        <f t="shared" si="21"/>
        <v>5.2859737934890445</v>
      </c>
      <c r="I78" s="295">
        <f t="shared" si="21"/>
        <v>5.1275758291241775</v>
      </c>
      <c r="J78" s="295">
        <f t="shared" si="21"/>
        <v>5.0788273746978589</v>
      </c>
      <c r="K78" s="295">
        <f t="shared" si="21"/>
        <v>5.6534779871243632</v>
      </c>
      <c r="L78" s="295">
        <f t="shared" si="21"/>
        <v>5.2539162989612995</v>
      </c>
      <c r="M78" s="295">
        <f t="shared" si="21"/>
        <v>6.548873544094918</v>
      </c>
      <c r="N78" s="295">
        <f t="shared" si="21"/>
        <v>6.4112005381117472</v>
      </c>
      <c r="O78" s="295">
        <f t="shared" si="21"/>
        <v>5.9479098994718225</v>
      </c>
      <c r="P78" s="295">
        <f t="shared" si="21"/>
        <v>5.8042069097438667</v>
      </c>
      <c r="Q78" s="295">
        <f t="shared" si="21"/>
        <v>6.5616711086707706</v>
      </c>
      <c r="R78" s="295">
        <f t="shared" si="21"/>
        <v>6.6816688345958175</v>
      </c>
      <c r="S78" s="295">
        <f t="shared" si="21"/>
        <v>6.3450329024089003</v>
      </c>
      <c r="T78" s="295">
        <f t="shared" si="21"/>
        <v>6.2688342373553114</v>
      </c>
      <c r="U78" s="295">
        <f t="shared" si="21"/>
        <v>6.5651162209395419</v>
      </c>
      <c r="V78" s="295">
        <f t="shared" si="21"/>
        <v>5.9308630031274623</v>
      </c>
      <c r="W78" s="295">
        <f t="shared" si="21"/>
        <v>5.9033578896153998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2.8136005027154178</v>
      </c>
      <c r="C79" s="258">
        <f t="shared" si="22"/>
        <v>3.1231218755173034</v>
      </c>
      <c r="D79" s="258">
        <f t="shared" si="22"/>
        <v>3.1251740561193997</v>
      </c>
      <c r="E79" s="258">
        <f t="shared" si="22"/>
        <v>3.2461237695143463</v>
      </c>
      <c r="F79" s="258">
        <f t="shared" si="22"/>
        <v>3.2673870543810097</v>
      </c>
      <c r="G79" s="258">
        <f t="shared" si="22"/>
        <v>3.1087232481948281</v>
      </c>
      <c r="H79" s="258">
        <f t="shared" si="22"/>
        <v>3.0139968986514161</v>
      </c>
      <c r="I79" s="258">
        <f t="shared" si="22"/>
        <v>3.1699093791831796</v>
      </c>
      <c r="J79" s="258">
        <f t="shared" si="22"/>
        <v>3.1105142185465788</v>
      </c>
      <c r="K79" s="258">
        <f t="shared" si="22"/>
        <v>3.0466062860255669</v>
      </c>
      <c r="L79" s="258">
        <f t="shared" si="22"/>
        <v>3.1949251581709373</v>
      </c>
      <c r="M79" s="258">
        <f t="shared" si="22"/>
        <v>2.991608138490998</v>
      </c>
      <c r="N79" s="258">
        <f t="shared" si="22"/>
        <v>2.8918751158812301</v>
      </c>
      <c r="O79" s="258">
        <f t="shared" si="22"/>
        <v>2.8522005567052999</v>
      </c>
      <c r="P79" s="258">
        <f t="shared" si="22"/>
        <v>2.8111567210429618</v>
      </c>
      <c r="Q79" s="258">
        <f t="shared" si="22"/>
        <v>2.8720174657839466</v>
      </c>
      <c r="R79" s="258">
        <f t="shared" si="22"/>
        <v>2.7558163498376267</v>
      </c>
      <c r="S79" s="258">
        <f t="shared" si="22"/>
        <v>2.7671724596110288</v>
      </c>
      <c r="T79" s="258">
        <f t="shared" si="22"/>
        <v>2.6757176743063162</v>
      </c>
      <c r="U79" s="258">
        <f t="shared" si="22"/>
        <v>2.5914480126225974</v>
      </c>
      <c r="V79" s="258">
        <f t="shared" si="22"/>
        <v>2.6175698538224914</v>
      </c>
      <c r="W79" s="258">
        <f t="shared" si="22"/>
        <v>2.8684074455404516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BG: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261.27723235785948</v>
      </c>
      <c r="C5" s="225">
        <v>242.35139845984071</v>
      </c>
      <c r="D5" s="225">
        <v>248.71543419874641</v>
      </c>
      <c r="E5" s="225">
        <v>243.4424094199253</v>
      </c>
      <c r="F5" s="225">
        <v>344.1135515183276</v>
      </c>
      <c r="G5" s="225">
        <v>411.92659741211992</v>
      </c>
      <c r="H5" s="225">
        <v>440.61563001568078</v>
      </c>
      <c r="I5" s="225">
        <v>483.45926169810548</v>
      </c>
      <c r="J5" s="225">
        <v>356.12978858839722</v>
      </c>
      <c r="K5" s="225">
        <v>260.3185753907735</v>
      </c>
      <c r="L5" s="225">
        <v>204.6059287210899</v>
      </c>
      <c r="M5" s="225">
        <v>190.52641721803229</v>
      </c>
      <c r="N5" s="225">
        <v>176.57643309248289</v>
      </c>
      <c r="O5" s="225">
        <v>178.97030799735131</v>
      </c>
      <c r="P5" s="225">
        <v>169.64729086724299</v>
      </c>
      <c r="Q5" s="225">
        <v>190.96084891863481</v>
      </c>
      <c r="R5" s="225">
        <v>196.83137554876691</v>
      </c>
      <c r="S5" s="225">
        <v>211.1157766518962</v>
      </c>
      <c r="T5" s="225">
        <v>219.12898293775649</v>
      </c>
      <c r="U5" s="225">
        <v>231.91571008965769</v>
      </c>
      <c r="V5" s="225">
        <v>210.02849580982971</v>
      </c>
      <c r="W5" s="225">
        <v>212.57826129994959</v>
      </c>
      <c r="DA5" s="89" t="s">
        <v>1441</v>
      </c>
    </row>
    <row r="6" spans="1:105" ht="12" customHeight="1" x14ac:dyDescent="0.25">
      <c r="A6" s="55" t="s">
        <v>92</v>
      </c>
      <c r="B6" s="261">
        <v>1.2785541619680341</v>
      </c>
      <c r="C6" s="261">
        <v>1.185941026561131</v>
      </c>
      <c r="D6" s="261">
        <v>1.2170832899243711</v>
      </c>
      <c r="E6" s="261">
        <v>1.1912798637466679</v>
      </c>
      <c r="F6" s="261">
        <v>1.6839117955778731</v>
      </c>
      <c r="G6" s="261">
        <v>2.0157533849915392</v>
      </c>
      <c r="H6" s="261">
        <v>2.1561425100109739</v>
      </c>
      <c r="I6" s="261">
        <v>2.365796841951787</v>
      </c>
      <c r="J6" s="261">
        <v>1.742712976907228</v>
      </c>
      <c r="K6" s="261">
        <v>1.273862996020984</v>
      </c>
      <c r="L6" s="261">
        <v>1.001234433513065</v>
      </c>
      <c r="M6" s="261">
        <v>0.93233666592613496</v>
      </c>
      <c r="N6" s="261">
        <v>0.86407273759906411</v>
      </c>
      <c r="O6" s="261">
        <v>0.87578710970582763</v>
      </c>
      <c r="P6" s="261">
        <v>0.83016513856739493</v>
      </c>
      <c r="Q6" s="261">
        <v>0.93446254751874647</v>
      </c>
      <c r="R6" s="261">
        <v>0.96318983534340841</v>
      </c>
      <c r="S6" s="261">
        <v>1.0330902255029311</v>
      </c>
      <c r="T6" s="261">
        <v>1.072302667226436</v>
      </c>
      <c r="U6" s="261">
        <v>1.134874224152556</v>
      </c>
      <c r="V6" s="261">
        <v>1.0277696415649289</v>
      </c>
      <c r="W6" s="261">
        <v>1.040246860685875</v>
      </c>
      <c r="DA6" s="67" t="s">
        <v>1442</v>
      </c>
    </row>
    <row r="7" spans="1:105" ht="12" customHeight="1" x14ac:dyDescent="0.25">
      <c r="A7" s="202" t="s">
        <v>93</v>
      </c>
      <c r="B7" s="226">
        <v>0.51121818606227631</v>
      </c>
      <c r="C7" s="226">
        <v>0.47418767105039789</v>
      </c>
      <c r="D7" s="226">
        <v>0.48663962018169099</v>
      </c>
      <c r="E7" s="226">
        <v>0.47632235626191138</v>
      </c>
      <c r="F7" s="226">
        <v>0.67329672784383243</v>
      </c>
      <c r="G7" s="226">
        <v>0.80598055184308426</v>
      </c>
      <c r="H7" s="226">
        <v>0.8621138592696802</v>
      </c>
      <c r="I7" s="226">
        <v>0.94594222607887668</v>
      </c>
      <c r="J7" s="226">
        <v>0.6968078423133528</v>
      </c>
      <c r="K7" s="226">
        <v>0.50934246627088575</v>
      </c>
      <c r="L7" s="226">
        <v>0.40033442942750919</v>
      </c>
      <c r="M7" s="226">
        <v>0.37278628730162922</v>
      </c>
      <c r="N7" s="226">
        <v>0.34549158000574609</v>
      </c>
      <c r="O7" s="226">
        <v>0.35017546453517451</v>
      </c>
      <c r="P7" s="226">
        <v>0.33193393670339683</v>
      </c>
      <c r="Q7" s="226">
        <v>0.37363630160988931</v>
      </c>
      <c r="R7" s="226">
        <v>0.38512264486312042</v>
      </c>
      <c r="S7" s="226">
        <v>0.41307167645314102</v>
      </c>
      <c r="T7" s="226">
        <v>0.42875041257966279</v>
      </c>
      <c r="U7" s="226">
        <v>0.45376907724196042</v>
      </c>
      <c r="V7" s="226">
        <v>0.41094428963568252</v>
      </c>
      <c r="W7" s="226">
        <v>0.41593319156557251</v>
      </c>
      <c r="DA7" s="174" t="s">
        <v>1443</v>
      </c>
    </row>
    <row r="8" spans="1:105" ht="12" customHeight="1" x14ac:dyDescent="0.25">
      <c r="A8" s="202" t="s">
        <v>94</v>
      </c>
      <c r="B8" s="226">
        <v>1.5924665858568841</v>
      </c>
      <c r="C8" s="226">
        <v>1.4072217184434721</v>
      </c>
      <c r="D8" s="226">
        <v>1.21869056366566</v>
      </c>
      <c r="E8" s="226">
        <v>1.2520075724592621</v>
      </c>
      <c r="F8" s="226">
        <v>2.0190087375958541</v>
      </c>
      <c r="G8" s="226">
        <v>2.8548460470549291</v>
      </c>
      <c r="H8" s="226">
        <v>3.0315246813003029</v>
      </c>
      <c r="I8" s="226">
        <v>3.1919304540351612</v>
      </c>
      <c r="J8" s="226">
        <v>2.376779701781397</v>
      </c>
      <c r="K8" s="226">
        <v>1.7685677811848679</v>
      </c>
      <c r="L8" s="226">
        <v>1.0923710441329979</v>
      </c>
      <c r="M8" s="226">
        <v>1.1963134513963101</v>
      </c>
      <c r="N8" s="226">
        <v>1.154616693792331</v>
      </c>
      <c r="O8" s="226">
        <v>1.0841170340490149</v>
      </c>
      <c r="P8" s="226">
        <v>1.158421137338123</v>
      </c>
      <c r="Q8" s="226">
        <v>1.3653688970739151</v>
      </c>
      <c r="R8" s="226">
        <v>1.2889284039673929</v>
      </c>
      <c r="S8" s="226">
        <v>1.475854374824942</v>
      </c>
      <c r="T8" s="226">
        <v>1.555988028964798</v>
      </c>
      <c r="U8" s="226">
        <v>1.733715128822259</v>
      </c>
      <c r="V8" s="226">
        <v>1.4872276787639831</v>
      </c>
      <c r="W8" s="226">
        <v>1.495895367838513</v>
      </c>
      <c r="DA8" s="174" t="s">
        <v>1444</v>
      </c>
    </row>
    <row r="9" spans="1:105" ht="12" customHeight="1" x14ac:dyDescent="0.25">
      <c r="A9" s="202" t="s">
        <v>95</v>
      </c>
      <c r="B9" s="226">
        <v>0.25510039621879532</v>
      </c>
      <c r="C9" s="226">
        <v>0.236621986590063</v>
      </c>
      <c r="D9" s="226">
        <v>0.2428355706207028</v>
      </c>
      <c r="E9" s="226">
        <v>0.23768720503906629</v>
      </c>
      <c r="F9" s="226">
        <v>0.33597838795362522</v>
      </c>
      <c r="G9" s="226">
        <v>0.40218827053771378</v>
      </c>
      <c r="H9" s="226">
        <v>0.43019906779806738</v>
      </c>
      <c r="I9" s="226">
        <v>0.47202983628484302</v>
      </c>
      <c r="J9" s="226">
        <v>0.34771055003283091</v>
      </c>
      <c r="K9" s="226">
        <v>0.25416440279167402</v>
      </c>
      <c r="L9" s="226">
        <v>0.19976885476946249</v>
      </c>
      <c r="M9" s="226">
        <v>0.1860221959787528</v>
      </c>
      <c r="N9" s="226">
        <v>0.17240200241817469</v>
      </c>
      <c r="O9" s="226">
        <v>0.17473928389969609</v>
      </c>
      <c r="P9" s="226">
        <v>0.1656366715427956</v>
      </c>
      <c r="Q9" s="226">
        <v>0.18644635731092091</v>
      </c>
      <c r="R9" s="226">
        <v>0.1921780992459535</v>
      </c>
      <c r="S9" s="226">
        <v>0.20612480385649179</v>
      </c>
      <c r="T9" s="226">
        <v>0.21394857051255231</v>
      </c>
      <c r="U9" s="226">
        <v>0.22643300757332571</v>
      </c>
      <c r="V9" s="226">
        <v>0.20506322734211849</v>
      </c>
      <c r="W9" s="226">
        <v>0.20755271401084319</v>
      </c>
      <c r="DA9" s="174" t="s">
        <v>1445</v>
      </c>
    </row>
    <row r="10" spans="1:105" ht="12" customHeight="1" x14ac:dyDescent="0.25">
      <c r="A10" s="56" t="s">
        <v>96</v>
      </c>
      <c r="B10" s="262">
        <v>1.036129193274663</v>
      </c>
      <c r="C10" s="262">
        <v>0.93295742457092479</v>
      </c>
      <c r="D10" s="262">
        <v>0.9106510918696098</v>
      </c>
      <c r="E10" s="262">
        <v>0.87475165517310838</v>
      </c>
      <c r="F10" s="262">
        <v>1.289804316405007</v>
      </c>
      <c r="G10" s="262">
        <v>1.5715243134759049</v>
      </c>
      <c r="H10" s="262">
        <v>1.6604029721518261</v>
      </c>
      <c r="I10" s="262">
        <v>1.8293375106688521</v>
      </c>
      <c r="J10" s="262">
        <v>1.3494171626865279</v>
      </c>
      <c r="K10" s="262">
        <v>0.99701892484752896</v>
      </c>
      <c r="L10" s="262">
        <v>0.74665106996203756</v>
      </c>
      <c r="M10" s="262">
        <v>0.7316242234471565</v>
      </c>
      <c r="N10" s="262">
        <v>0.66762857122323671</v>
      </c>
      <c r="O10" s="262">
        <v>0.66300316065697973</v>
      </c>
      <c r="P10" s="262">
        <v>0.64639178675180464</v>
      </c>
      <c r="Q10" s="262">
        <v>0.7381124554683659</v>
      </c>
      <c r="R10" s="262">
        <v>0.73925458420293577</v>
      </c>
      <c r="S10" s="262">
        <v>0.80404949524121616</v>
      </c>
      <c r="T10" s="262">
        <v>0.83404709713824732</v>
      </c>
      <c r="U10" s="262">
        <v>0.88441635782124173</v>
      </c>
      <c r="V10" s="262">
        <v>0.79443307275912645</v>
      </c>
      <c r="W10" s="262">
        <v>0.82320768747629069</v>
      </c>
      <c r="DA10" s="68" t="s">
        <v>1446</v>
      </c>
    </row>
    <row r="11" spans="1:105" ht="12" customHeight="1" x14ac:dyDescent="0.25">
      <c r="A11" s="37" t="s">
        <v>160</v>
      </c>
      <c r="B11" s="228">
        <v>2.5592494257839399E-2</v>
      </c>
      <c r="C11" s="228">
        <v>1.0743155100779771E-2</v>
      </c>
      <c r="D11" s="228">
        <v>1.05731950166921E-2</v>
      </c>
      <c r="E11" s="228">
        <v>5.9642078083993301E-3</v>
      </c>
      <c r="F11" s="228">
        <v>1.5168906451607461E-2</v>
      </c>
      <c r="G11" s="228">
        <v>1.5550827308447569E-2</v>
      </c>
      <c r="H11" s="228">
        <v>1.9899123140352189E-2</v>
      </c>
      <c r="I11" s="228">
        <v>1.357978325163557E-2</v>
      </c>
      <c r="J11" s="228">
        <v>2.3654621023574091E-2</v>
      </c>
      <c r="K11" s="228">
        <v>1.242566689766768E-2</v>
      </c>
      <c r="L11" s="228">
        <v>3.2452990870668399E-3</v>
      </c>
      <c r="M11" s="228">
        <v>2.7639412435004279E-3</v>
      </c>
      <c r="N11" s="228">
        <v>2.6338545555563658E-3</v>
      </c>
      <c r="O11" s="228">
        <v>2.6080990024904128E-3</v>
      </c>
      <c r="P11" s="228">
        <v>6.5441670286283263E-3</v>
      </c>
      <c r="Q11" s="228">
        <v>9.3171424864785177E-3</v>
      </c>
      <c r="R11" s="228">
        <v>9.147802436339534E-3</v>
      </c>
      <c r="S11" s="228">
        <v>8.1953816999811527E-3</v>
      </c>
      <c r="T11" s="228">
        <v>1.003777386205538E-2</v>
      </c>
      <c r="U11" s="228">
        <v>9.9018713466504545E-3</v>
      </c>
      <c r="V11" s="228">
        <v>1.2241183912259951E-2</v>
      </c>
      <c r="W11" s="228">
        <v>7.5690341990720163E-3</v>
      </c>
      <c r="DA11" s="69" t="s">
        <v>1447</v>
      </c>
    </row>
    <row r="12" spans="1:105" ht="12" customHeight="1" x14ac:dyDescent="0.25">
      <c r="A12" s="37" t="s">
        <v>162</v>
      </c>
      <c r="B12" s="228">
        <v>0.88899733869923003</v>
      </c>
      <c r="C12" s="228">
        <v>0.78014850488134024</v>
      </c>
      <c r="D12" s="228">
        <v>0.79701106080009509</v>
      </c>
      <c r="E12" s="228">
        <v>0.73180040839841987</v>
      </c>
      <c r="F12" s="228">
        <v>1.0372372379658119</v>
      </c>
      <c r="G12" s="228">
        <v>1.1546435572170819</v>
      </c>
      <c r="H12" s="228">
        <v>1.242337219424859</v>
      </c>
      <c r="I12" s="228">
        <v>1.413903339772494</v>
      </c>
      <c r="J12" s="228">
        <v>1.039101400219105</v>
      </c>
      <c r="K12" s="228">
        <v>0.79232996412944279</v>
      </c>
      <c r="L12" s="228">
        <v>0.64478624185811817</v>
      </c>
      <c r="M12" s="228">
        <v>0.61865049862775978</v>
      </c>
      <c r="N12" s="228">
        <v>0.54633025127758661</v>
      </c>
      <c r="O12" s="228">
        <v>0.55891650409718552</v>
      </c>
      <c r="P12" s="228">
        <v>0.51885312255149374</v>
      </c>
      <c r="Q12" s="228">
        <v>0.58223061282493271</v>
      </c>
      <c r="R12" s="228">
        <v>0.60448308694552277</v>
      </c>
      <c r="S12" s="228">
        <v>0.64353465618168548</v>
      </c>
      <c r="T12" s="228">
        <v>0.65734963647924172</v>
      </c>
      <c r="U12" s="228">
        <v>0.66945493472921991</v>
      </c>
      <c r="V12" s="228">
        <v>0.6280624373866357</v>
      </c>
      <c r="W12" s="228">
        <v>0.66987183667931938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0.1215393603175936</v>
      </c>
      <c r="C15" s="228">
        <v>0.14206576458880479</v>
      </c>
      <c r="D15" s="228">
        <v>0.1030668360528226</v>
      </c>
      <c r="E15" s="228">
        <v>0.13698703896628919</v>
      </c>
      <c r="F15" s="228">
        <v>0.2373981719875877</v>
      </c>
      <c r="G15" s="228">
        <v>0.40132992895037528</v>
      </c>
      <c r="H15" s="228">
        <v>0.39816662958661408</v>
      </c>
      <c r="I15" s="228">
        <v>0.40185438764472242</v>
      </c>
      <c r="J15" s="228">
        <v>0.28666114144384908</v>
      </c>
      <c r="K15" s="228">
        <v>0.19226329382041851</v>
      </c>
      <c r="L15" s="228">
        <v>9.8619529016852531E-2</v>
      </c>
      <c r="M15" s="228">
        <v>0.11020978357589629</v>
      </c>
      <c r="N15" s="228">
        <v>0.1186644653900938</v>
      </c>
      <c r="O15" s="228">
        <v>0.1014785575573038</v>
      </c>
      <c r="P15" s="228">
        <v>0.12099449717168261</v>
      </c>
      <c r="Q15" s="228">
        <v>0.14656470015695461</v>
      </c>
      <c r="R15" s="228">
        <v>0.12562369482107349</v>
      </c>
      <c r="S15" s="228">
        <v>0.1523194573595496</v>
      </c>
      <c r="T15" s="228">
        <v>0.1666596867969502</v>
      </c>
      <c r="U15" s="228">
        <v>0.20505955174537141</v>
      </c>
      <c r="V15" s="228">
        <v>0.1541294514602308</v>
      </c>
      <c r="W15" s="228">
        <v>0.14576681659789931</v>
      </c>
      <c r="DA15" s="69" t="s">
        <v>1451</v>
      </c>
    </row>
    <row r="16" spans="1:105" ht="12" customHeight="1" x14ac:dyDescent="0.25">
      <c r="A16" s="57" t="s">
        <v>1452</v>
      </c>
      <c r="B16" s="263">
        <v>6.3099425858502176</v>
      </c>
      <c r="C16" s="263">
        <v>5.575933792144129</v>
      </c>
      <c r="D16" s="263">
        <v>4.8289035104054898</v>
      </c>
      <c r="E16" s="263">
        <v>4.9609178424404554</v>
      </c>
      <c r="F16" s="263">
        <v>8.0000606152151335</v>
      </c>
      <c r="G16" s="263">
        <v>11.31195769402283</v>
      </c>
      <c r="H16" s="263">
        <v>12.012023898322409</v>
      </c>
      <c r="I16" s="263">
        <v>12.647610996591901</v>
      </c>
      <c r="J16" s="263">
        <v>9.417681721331034</v>
      </c>
      <c r="K16" s="263">
        <v>7.0077207632311032</v>
      </c>
      <c r="L16" s="263">
        <v>4.3283787755053931</v>
      </c>
      <c r="M16" s="263">
        <v>4.7402371013826929</v>
      </c>
      <c r="N16" s="263">
        <v>4.5750191000544911</v>
      </c>
      <c r="O16" s="263">
        <v>4.2956733296294702</v>
      </c>
      <c r="P16" s="263">
        <v>4.5900937148428067</v>
      </c>
      <c r="Q16" s="263">
        <v>5.4100974083586291</v>
      </c>
      <c r="R16" s="263">
        <v>5.1072118552048096</v>
      </c>
      <c r="S16" s="263">
        <v>5.8478818035671942</v>
      </c>
      <c r="T16" s="263">
        <v>6.1654010289673256</v>
      </c>
      <c r="U16" s="263">
        <v>6.8696216424546854</v>
      </c>
      <c r="V16" s="263">
        <v>5.8929470473243564</v>
      </c>
      <c r="W16" s="263">
        <v>5.9272916426194957</v>
      </c>
      <c r="DA16" s="70" t="s">
        <v>1453</v>
      </c>
    </row>
    <row r="17" spans="1:105" ht="12" customHeight="1" x14ac:dyDescent="0.25">
      <c r="A17" s="57" t="s">
        <v>1454</v>
      </c>
      <c r="B17" s="263">
        <v>43.410805828644058</v>
      </c>
      <c r="C17" s="263">
        <v>40.382987812840788</v>
      </c>
      <c r="D17" s="263">
        <v>41.852857122476102</v>
      </c>
      <c r="E17" s="263">
        <v>40.87192002279415</v>
      </c>
      <c r="F17" s="263">
        <v>57.330434326459851</v>
      </c>
      <c r="G17" s="263">
        <v>67.852714450835592</v>
      </c>
      <c r="H17" s="263">
        <v>72.623022882862685</v>
      </c>
      <c r="I17" s="263">
        <v>79.920508926472408</v>
      </c>
      <c r="J17" s="263">
        <v>58.828247608720787</v>
      </c>
      <c r="K17" s="263">
        <v>42.944497665353772</v>
      </c>
      <c r="L17" s="263">
        <v>34.281036504787608</v>
      </c>
      <c r="M17" s="263">
        <v>31.602096921541751</v>
      </c>
      <c r="N17" s="263">
        <v>29.209842910119331</v>
      </c>
      <c r="O17" s="263">
        <v>29.75832942215931</v>
      </c>
      <c r="P17" s="263">
        <v>27.976910950619452</v>
      </c>
      <c r="Q17" s="263">
        <v>31.382613810845879</v>
      </c>
      <c r="R17" s="263">
        <v>32.558330412363198</v>
      </c>
      <c r="S17" s="263">
        <v>34.756198764439453</v>
      </c>
      <c r="T17" s="263">
        <v>36.033035482706097</v>
      </c>
      <c r="U17" s="263">
        <v>37.983161515158599</v>
      </c>
      <c r="V17" s="263">
        <v>34.545077509330923</v>
      </c>
      <c r="W17" s="263">
        <v>34.977440376277222</v>
      </c>
      <c r="DA17" s="70" t="s">
        <v>1455</v>
      </c>
    </row>
    <row r="18" spans="1:105" ht="12" customHeight="1" x14ac:dyDescent="0.25">
      <c r="A18" s="18" t="s">
        <v>30</v>
      </c>
      <c r="B18" s="232">
        <v>8.5705747529389438</v>
      </c>
      <c r="C18" s="232">
        <v>13.49721595177175</v>
      </c>
      <c r="D18" s="232">
        <v>8.9138575482727163</v>
      </c>
      <c r="E18" s="232">
        <v>10.591404371771651</v>
      </c>
      <c r="F18" s="232">
        <v>17.263186714489109</v>
      </c>
      <c r="G18" s="232">
        <v>15.3535817548133</v>
      </c>
      <c r="H18" s="232">
        <v>10.473553996325631</v>
      </c>
      <c r="I18" s="232">
        <v>17.020195372525361</v>
      </c>
      <c r="J18" s="232">
        <v>12.5796198696591</v>
      </c>
      <c r="K18" s="232">
        <v>6.839752303832598</v>
      </c>
      <c r="L18" s="232">
        <v>6.4946398086646466</v>
      </c>
      <c r="M18" s="232">
        <v>6.3656645137615779</v>
      </c>
      <c r="N18" s="232">
        <v>4.4637443224043967</v>
      </c>
      <c r="O18" s="232">
        <v>3.9046468203216542</v>
      </c>
      <c r="P18" s="232">
        <v>3.8546855887116682</v>
      </c>
      <c r="Q18" s="232">
        <v>4.4178803494801961</v>
      </c>
      <c r="R18" s="232">
        <v>3.4587026410959161</v>
      </c>
      <c r="S18" s="232">
        <v>3.305829731018326</v>
      </c>
      <c r="T18" s="232">
        <v>3.376287164454292</v>
      </c>
      <c r="U18" s="232">
        <v>3.19265164493385</v>
      </c>
      <c r="V18" s="232">
        <v>1.854045492381527</v>
      </c>
      <c r="W18" s="232">
        <v>3.744753107400534</v>
      </c>
      <c r="DA18" s="71" t="s">
        <v>1456</v>
      </c>
    </row>
    <row r="19" spans="1:105" ht="12" customHeight="1" x14ac:dyDescent="0.25">
      <c r="A19" s="18" t="s">
        <v>33</v>
      </c>
      <c r="B19" s="232">
        <v>0.30954847293686572</v>
      </c>
      <c r="C19" s="232">
        <v>9.4800672270565878E-2</v>
      </c>
      <c r="D19" s="232">
        <v>8.0831715578818519E-2</v>
      </c>
      <c r="E19" s="232">
        <v>7.7856667247050704E-2</v>
      </c>
      <c r="F19" s="232">
        <v>0.24184914607314709</v>
      </c>
      <c r="G19" s="232">
        <v>0.13646057048496249</v>
      </c>
      <c r="H19" s="232">
        <v>0.12851182054427679</v>
      </c>
      <c r="I19" s="232">
        <v>0</v>
      </c>
      <c r="J19" s="232">
        <v>9.1177865499896163E-2</v>
      </c>
      <c r="K19" s="232">
        <v>9.1152754594615956E-2</v>
      </c>
      <c r="L19" s="232">
        <v>5.9164079347249147E-2</v>
      </c>
      <c r="M19" s="232">
        <v>6.9794736642496982E-2</v>
      </c>
      <c r="N19" s="232">
        <v>6.5248535397579355E-2</v>
      </c>
      <c r="O19" s="232">
        <v>6.1394256092620128E-2</v>
      </c>
      <c r="P19" s="232">
        <v>5.9022937383009247E-2</v>
      </c>
      <c r="Q19" s="232">
        <v>6.5979358372009592E-2</v>
      </c>
      <c r="R19" s="232">
        <v>6.2001605406109619E-2</v>
      </c>
      <c r="S19" s="232">
        <v>7.5509104927663648E-2</v>
      </c>
      <c r="T19" s="232">
        <v>9.6932643302495194E-2</v>
      </c>
      <c r="U19" s="232">
        <v>0.1132811820610628</v>
      </c>
      <c r="V19" s="232">
        <v>0.1020789348502953</v>
      </c>
      <c r="W19" s="232">
        <v>0.1159884062634349</v>
      </c>
      <c r="DA19" s="71" t="s">
        <v>1457</v>
      </c>
    </row>
    <row r="20" spans="1:105" ht="12" customHeight="1" x14ac:dyDescent="0.25">
      <c r="A20" s="18" t="s">
        <v>160</v>
      </c>
      <c r="B20" s="297">
        <v>0.55601219115887313</v>
      </c>
      <c r="C20" s="297">
        <v>0.16944066894739421</v>
      </c>
      <c r="D20" s="297">
        <v>0.14426148651997231</v>
      </c>
      <c r="E20" s="297">
        <v>6.9249260219687969E-2</v>
      </c>
      <c r="F20" s="297">
        <v>0.19537463718433909</v>
      </c>
      <c r="G20" s="297">
        <v>0.22119985586789589</v>
      </c>
      <c r="H20" s="297">
        <v>0.30464917767289112</v>
      </c>
      <c r="I20" s="297">
        <v>0.20180383308487879</v>
      </c>
      <c r="J20" s="297">
        <v>0.41337338180743</v>
      </c>
      <c r="K20" s="297">
        <v>0.24836064155485171</v>
      </c>
      <c r="L20" s="297">
        <v>5.3531434351966001E-2</v>
      </c>
      <c r="M20" s="297">
        <v>6.3401329960643585E-2</v>
      </c>
      <c r="N20" s="297">
        <v>5.9278969747215707E-2</v>
      </c>
      <c r="O20" s="297">
        <v>5.575585131766049E-2</v>
      </c>
      <c r="P20" s="297">
        <v>0.16098406750593211</v>
      </c>
      <c r="Q20" s="297">
        <v>0.24008083647219131</v>
      </c>
      <c r="R20" s="297">
        <v>0.22556720297111621</v>
      </c>
      <c r="S20" s="297">
        <v>0.210637777517937</v>
      </c>
      <c r="T20" s="297">
        <v>0.25595910947312839</v>
      </c>
      <c r="U20" s="297">
        <v>0.2518831625090095</v>
      </c>
      <c r="V20" s="297">
        <v>0.32626443369912039</v>
      </c>
      <c r="W20" s="297">
        <v>0.20985805957587431</v>
      </c>
      <c r="DA20" s="122" t="s">
        <v>1458</v>
      </c>
    </row>
    <row r="21" spans="1:105" ht="12" customHeight="1" x14ac:dyDescent="0.25">
      <c r="A21" s="18" t="s">
        <v>70</v>
      </c>
      <c r="B21" s="297">
        <v>3.965851760233329</v>
      </c>
      <c r="C21" s="297">
        <v>3.8865966763048112</v>
      </c>
      <c r="D21" s="297">
        <v>1.656948660627896</v>
      </c>
      <c r="E21" s="297">
        <v>1.2634716724066251</v>
      </c>
      <c r="F21" s="297">
        <v>2.2439698242841022</v>
      </c>
      <c r="G21" s="297">
        <v>1.2661386003512789</v>
      </c>
      <c r="H21" s="297">
        <v>1.760551731977487</v>
      </c>
      <c r="I21" s="297">
        <v>1.6467672354694201</v>
      </c>
      <c r="J21" s="297">
        <v>0.71355349428624326</v>
      </c>
      <c r="K21" s="297">
        <v>0.87187916513250552</v>
      </c>
      <c r="L21" s="297">
        <v>0.46301517723625901</v>
      </c>
      <c r="M21" s="297">
        <v>0.49037657429097659</v>
      </c>
      <c r="N21" s="297">
        <v>0.39715922571239071</v>
      </c>
      <c r="O21" s="297">
        <v>0.1601545420515971</v>
      </c>
      <c r="P21" s="297">
        <v>5.1322887561638462E-2</v>
      </c>
      <c r="Q21" s="297">
        <v>0.1147435672047893</v>
      </c>
      <c r="R21" s="297">
        <v>5.3912962722435787E-2</v>
      </c>
      <c r="S21" s="297">
        <v>6.0849449722799138E-3</v>
      </c>
      <c r="T21" s="297">
        <v>3.4592527217174901E-2</v>
      </c>
      <c r="U21" s="297">
        <v>9.8251707426888352E-2</v>
      </c>
      <c r="V21" s="297">
        <v>6.5831209267200735E-2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10.67825217822927</v>
      </c>
      <c r="C22" s="297">
        <v>10.419861077492619</v>
      </c>
      <c r="D22" s="297">
        <v>20.175119461551891</v>
      </c>
      <c r="E22" s="297">
        <v>20.361278929813931</v>
      </c>
      <c r="F22" s="297">
        <v>24.026498410348609</v>
      </c>
      <c r="G22" s="297">
        <v>34.399477894764168</v>
      </c>
      <c r="H22" s="297">
        <v>40.888372203128817</v>
      </c>
      <c r="I22" s="297">
        <v>40.017410137838787</v>
      </c>
      <c r="J22" s="297">
        <v>26.566236203186349</v>
      </c>
      <c r="K22" s="297">
        <v>18.17297471618447</v>
      </c>
      <c r="L22" s="297">
        <v>15.77923251713298</v>
      </c>
      <c r="M22" s="297">
        <v>9.0458937612596095</v>
      </c>
      <c r="N22" s="297">
        <v>10.53295784620812</v>
      </c>
      <c r="O22" s="297">
        <v>10.500824493617809</v>
      </c>
      <c r="P22" s="297">
        <v>8.6300160133652923</v>
      </c>
      <c r="Q22" s="297">
        <v>7.7847539398125143</v>
      </c>
      <c r="R22" s="297">
        <v>8.2756492721724566</v>
      </c>
      <c r="S22" s="297">
        <v>7.8323317687199889</v>
      </c>
      <c r="T22" s="297">
        <v>7.2628903475066036</v>
      </c>
      <c r="U22" s="297">
        <v>6.1318413223958093</v>
      </c>
      <c r="V22" s="297">
        <v>5.3949138656394604</v>
      </c>
      <c r="W22" s="297">
        <v>1.916102722301124</v>
      </c>
      <c r="DA22" s="122" t="s">
        <v>1460</v>
      </c>
    </row>
    <row r="23" spans="1:105" ht="12" customHeight="1" x14ac:dyDescent="0.25">
      <c r="A23" s="18" t="s">
        <v>162</v>
      </c>
      <c r="B23" s="297">
        <v>19.313997035406409</v>
      </c>
      <c r="C23" s="297">
        <v>12.304475110464431</v>
      </c>
      <c r="D23" s="297">
        <v>10.87448025146267</v>
      </c>
      <c r="E23" s="297">
        <v>8.49679262326989</v>
      </c>
      <c r="F23" s="297">
        <v>13.359555594080531</v>
      </c>
      <c r="G23" s="297">
        <v>16.42401290743355</v>
      </c>
      <c r="H23" s="297">
        <v>19.019783415617919</v>
      </c>
      <c r="I23" s="297">
        <v>21.01146301751432</v>
      </c>
      <c r="J23" s="297">
        <v>18.15868702446479</v>
      </c>
      <c r="K23" s="297">
        <v>15.83686250685327</v>
      </c>
      <c r="L23" s="297">
        <v>10.635793944118481</v>
      </c>
      <c r="M23" s="297">
        <v>14.19106302858323</v>
      </c>
      <c r="N23" s="297">
        <v>12.29600714631402</v>
      </c>
      <c r="O23" s="297">
        <v>11.948497918089981</v>
      </c>
      <c r="P23" s="297">
        <v>12.763593248933439</v>
      </c>
      <c r="Q23" s="297">
        <v>15.00271276838207</v>
      </c>
      <c r="R23" s="297">
        <v>14.90538958558972</v>
      </c>
      <c r="S23" s="297">
        <v>16.540133784640151</v>
      </c>
      <c r="T23" s="297">
        <v>16.762145658784441</v>
      </c>
      <c r="U23" s="297">
        <v>17.02955130536003</v>
      </c>
      <c r="V23" s="297">
        <v>16.73975629566446</v>
      </c>
      <c r="W23" s="297">
        <v>18.57277957963041</v>
      </c>
      <c r="DA23" s="122" t="s">
        <v>1461</v>
      </c>
    </row>
    <row r="24" spans="1:105" ht="12" customHeight="1" x14ac:dyDescent="0.25">
      <c r="A24" s="18" t="s">
        <v>73</v>
      </c>
      <c r="B24" s="297">
        <v>1.65694377403721E-2</v>
      </c>
      <c r="C24" s="297">
        <v>1.05976555892185E-2</v>
      </c>
      <c r="D24" s="297">
        <v>7.3579984621347603E-3</v>
      </c>
      <c r="E24" s="297">
        <v>1.186649806531927E-2</v>
      </c>
      <c r="F24" s="297">
        <v>0</v>
      </c>
      <c r="G24" s="297">
        <v>5.1842867120448832E-2</v>
      </c>
      <c r="H24" s="297">
        <v>4.7600537595657799E-2</v>
      </c>
      <c r="I24" s="297">
        <v>2.2869330039641918E-2</v>
      </c>
      <c r="J24" s="297">
        <v>0.30559976981698639</v>
      </c>
      <c r="K24" s="297">
        <v>0.88351557720146201</v>
      </c>
      <c r="L24" s="297">
        <v>0.79565954393603233</v>
      </c>
      <c r="M24" s="297">
        <v>1.3759029770432181</v>
      </c>
      <c r="N24" s="297">
        <v>1.3954468643356019</v>
      </c>
      <c r="O24" s="297">
        <v>3.127055540667981</v>
      </c>
      <c r="P24" s="297">
        <v>2.457286207158464</v>
      </c>
      <c r="Q24" s="297">
        <v>3.7564629911221039</v>
      </c>
      <c r="R24" s="297">
        <v>5.5771071424054366</v>
      </c>
      <c r="S24" s="297">
        <v>6.7856716526431047</v>
      </c>
      <c r="T24" s="297">
        <v>8.2442280319679764</v>
      </c>
      <c r="U24" s="297">
        <v>11.16570119047195</v>
      </c>
      <c r="V24" s="297">
        <v>10.062187277828849</v>
      </c>
      <c r="W24" s="297">
        <v>10.417958501105829</v>
      </c>
      <c r="DA24" s="122" t="s">
        <v>1462</v>
      </c>
    </row>
    <row r="25" spans="1:105" ht="12" customHeight="1" x14ac:dyDescent="0.25">
      <c r="A25" s="57" t="s">
        <v>1463</v>
      </c>
      <c r="B25" s="263">
        <v>198.5566490590524</v>
      </c>
      <c r="C25" s="263">
        <v>184.70771472800999</v>
      </c>
      <c r="D25" s="263">
        <v>191.43074875386901</v>
      </c>
      <c r="E25" s="263">
        <v>186.94404136079771</v>
      </c>
      <c r="F25" s="263">
        <v>262.22362639144552</v>
      </c>
      <c r="G25" s="263">
        <v>310.35147479406919</v>
      </c>
      <c r="H25" s="263">
        <v>332.17038460606949</v>
      </c>
      <c r="I25" s="263">
        <v>365.54835001619949</v>
      </c>
      <c r="J25" s="263">
        <v>269.07447333070297</v>
      </c>
      <c r="K25" s="263">
        <v>196.42380253468059</v>
      </c>
      <c r="L25" s="263">
        <v>156.79800466109629</v>
      </c>
      <c r="M25" s="263">
        <v>144.54480510565361</v>
      </c>
      <c r="N25" s="263">
        <v>133.60287645127491</v>
      </c>
      <c r="O25" s="263">
        <v>136.11159845737239</v>
      </c>
      <c r="P25" s="263">
        <v>127.9635699762365</v>
      </c>
      <c r="Q25" s="263">
        <v>143.5409114862434</v>
      </c>
      <c r="R25" s="263">
        <v>148.91852068248511</v>
      </c>
      <c r="S25" s="263">
        <v>158.97134892953059</v>
      </c>
      <c r="T25" s="263">
        <v>164.8114713445654</v>
      </c>
      <c r="U25" s="263">
        <v>173.7311511997386</v>
      </c>
      <c r="V25" s="263">
        <v>158.00570159451081</v>
      </c>
      <c r="W25" s="263">
        <v>159.98328575586669</v>
      </c>
      <c r="DA25" s="70" t="s">
        <v>1464</v>
      </c>
    </row>
    <row r="26" spans="1:105" ht="12" customHeight="1" x14ac:dyDescent="0.25">
      <c r="A26" s="18" t="s">
        <v>30</v>
      </c>
      <c r="B26" s="232">
        <v>39.200944810169773</v>
      </c>
      <c r="C26" s="232">
        <v>61.734904935624321</v>
      </c>
      <c r="D26" s="232">
        <v>40.771085705276683</v>
      </c>
      <c r="E26" s="232">
        <v>48.444015740908981</v>
      </c>
      <c r="F26" s="232">
        <v>78.960075508388158</v>
      </c>
      <c r="G26" s="232">
        <v>70.225734954645432</v>
      </c>
      <c r="H26" s="232">
        <v>47.90498000562966</v>
      </c>
      <c r="I26" s="232">
        <v>77.848657609325585</v>
      </c>
      <c r="J26" s="232">
        <v>57.537912970693213</v>
      </c>
      <c r="K26" s="232">
        <v>31.284337434409569</v>
      </c>
      <c r="L26" s="232">
        <v>29.7058276767367</v>
      </c>
      <c r="M26" s="232">
        <v>29.11590768150689</v>
      </c>
      <c r="N26" s="232">
        <v>20.416716483253349</v>
      </c>
      <c r="O26" s="232">
        <v>17.859460878530481</v>
      </c>
      <c r="P26" s="232">
        <v>17.63094324238018</v>
      </c>
      <c r="Q26" s="232">
        <v>20.20693929523452</v>
      </c>
      <c r="R26" s="232">
        <v>15.81975716411506</v>
      </c>
      <c r="S26" s="232">
        <v>15.120531886502651</v>
      </c>
      <c r="T26" s="232">
        <v>15.44279708331951</v>
      </c>
      <c r="U26" s="232">
        <v>14.602866731689449</v>
      </c>
      <c r="V26" s="232">
        <v>8.4802171520024832</v>
      </c>
      <c r="W26" s="232">
        <v>17.128123156569121</v>
      </c>
      <c r="DA26" s="71" t="s">
        <v>1465</v>
      </c>
    </row>
    <row r="27" spans="1:105" ht="12" customHeight="1" x14ac:dyDescent="0.25">
      <c r="A27" s="18" t="s">
        <v>33</v>
      </c>
      <c r="B27" s="297">
        <v>1.4158435056539611</v>
      </c>
      <c r="C27" s="297">
        <v>0.43360871689160579</v>
      </c>
      <c r="D27" s="297">
        <v>0.36971611737357879</v>
      </c>
      <c r="E27" s="297">
        <v>0.35610854625692451</v>
      </c>
      <c r="F27" s="297">
        <v>1.106193610218392</v>
      </c>
      <c r="G27" s="297">
        <v>0.62415689105458649</v>
      </c>
      <c r="H27" s="297">
        <v>0.58780011024151269</v>
      </c>
      <c r="I27" s="297">
        <v>0</v>
      </c>
      <c r="J27" s="297">
        <v>0.41703836398426608</v>
      </c>
      <c r="K27" s="297">
        <v>0.41692350923526761</v>
      </c>
      <c r="L27" s="297">
        <v>0.27061053384321881</v>
      </c>
      <c r="M27" s="297">
        <v>0.31923408849851631</v>
      </c>
      <c r="N27" s="297">
        <v>0.29844022236522938</v>
      </c>
      <c r="O27" s="297">
        <v>0.28081113742377012</v>
      </c>
      <c r="P27" s="297">
        <v>0.26996496472912068</v>
      </c>
      <c r="Q27" s="297">
        <v>0.30178293296661801</v>
      </c>
      <c r="R27" s="297">
        <v>0.2835890919489823</v>
      </c>
      <c r="S27" s="297">
        <v>0.34537103289597187</v>
      </c>
      <c r="T27" s="297">
        <v>0.44336013744025482</v>
      </c>
      <c r="U27" s="297">
        <v>0.51813670541567192</v>
      </c>
      <c r="V27" s="297">
        <v>0.46689875611611131</v>
      </c>
      <c r="W27" s="297">
        <v>0.53051927596726223</v>
      </c>
      <c r="DA27" s="122" t="s">
        <v>1466</v>
      </c>
    </row>
    <row r="28" spans="1:105" ht="12" customHeight="1" x14ac:dyDescent="0.25">
      <c r="A28" s="18" t="s">
        <v>160</v>
      </c>
      <c r="B28" s="297">
        <v>2.543143703626924</v>
      </c>
      <c r="C28" s="297">
        <v>0.77500453627422772</v>
      </c>
      <c r="D28" s="297">
        <v>0.65983749448813378</v>
      </c>
      <c r="E28" s="297">
        <v>0.31673913433707512</v>
      </c>
      <c r="F28" s="297">
        <v>0.89362389225342376</v>
      </c>
      <c r="G28" s="297">
        <v>1.0117458387398619</v>
      </c>
      <c r="H28" s="297">
        <v>1.393434623077453</v>
      </c>
      <c r="I28" s="297">
        <v>0.92303038609263854</v>
      </c>
      <c r="J28" s="297">
        <v>1.8907281709047059</v>
      </c>
      <c r="K28" s="297">
        <v>1.1359765340441761</v>
      </c>
      <c r="L28" s="297">
        <v>0.24484738353411531</v>
      </c>
      <c r="M28" s="297">
        <v>0.28999129093720177</v>
      </c>
      <c r="N28" s="297">
        <v>0.27113603094908828</v>
      </c>
      <c r="O28" s="297">
        <v>0.25502164246314368</v>
      </c>
      <c r="P28" s="297">
        <v>0.73632489389963907</v>
      </c>
      <c r="Q28" s="297">
        <v>1.0981055403896329</v>
      </c>
      <c r="R28" s="297">
        <v>1.0317216440616099</v>
      </c>
      <c r="S28" s="297">
        <v>0.96343595726599174</v>
      </c>
      <c r="T28" s="297">
        <v>1.1707311602031829</v>
      </c>
      <c r="U28" s="297">
        <v>1.1520881897378921</v>
      </c>
      <c r="V28" s="297">
        <v>1.492300624829709</v>
      </c>
      <c r="W28" s="297">
        <v>0.95986960601238258</v>
      </c>
      <c r="DA28" s="122" t="s">
        <v>1467</v>
      </c>
    </row>
    <row r="29" spans="1:105" ht="12" customHeight="1" x14ac:dyDescent="0.25">
      <c r="A29" s="18" t="s">
        <v>70</v>
      </c>
      <c r="B29" s="297">
        <v>18.139406102830009</v>
      </c>
      <c r="C29" s="297">
        <v>17.776901339664398</v>
      </c>
      <c r="D29" s="297">
        <v>7.5787161154256877</v>
      </c>
      <c r="E29" s="297">
        <v>5.7789920427729653</v>
      </c>
      <c r="F29" s="297">
        <v>10.26369173284243</v>
      </c>
      <c r="G29" s="297">
        <v>5.7911903023045346</v>
      </c>
      <c r="H29" s="297">
        <v>8.0525861182217948</v>
      </c>
      <c r="I29" s="297">
        <v>7.532147303271123</v>
      </c>
      <c r="J29" s="297">
        <v>3.2637217403683372</v>
      </c>
      <c r="K29" s="297">
        <v>3.9878873959737748</v>
      </c>
      <c r="L29" s="297">
        <v>2.1177847381688748</v>
      </c>
      <c r="M29" s="297">
        <v>2.2429330096431208</v>
      </c>
      <c r="N29" s="297">
        <v>1.8165662556834259</v>
      </c>
      <c r="O29" s="297">
        <v>0.73253072810663122</v>
      </c>
      <c r="P29" s="297">
        <v>0.23474571318713899</v>
      </c>
      <c r="Q29" s="297">
        <v>0.52482550762123881</v>
      </c>
      <c r="R29" s="297">
        <v>0.24659245583386641</v>
      </c>
      <c r="S29" s="297">
        <v>2.7831924801713981E-2</v>
      </c>
      <c r="T29" s="297">
        <v>0.1582227317741744</v>
      </c>
      <c r="U29" s="297">
        <v>0.44939340375342479</v>
      </c>
      <c r="V29" s="297">
        <v>0.3011053138980373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48.841248851402767</v>
      </c>
      <c r="C30" s="297">
        <v>47.659394008360557</v>
      </c>
      <c r="D30" s="297">
        <v>92.278962304094662</v>
      </c>
      <c r="E30" s="297">
        <v>93.130436942797004</v>
      </c>
      <c r="F30" s="297">
        <v>109.8947813088887</v>
      </c>
      <c r="G30" s="297">
        <v>157.33974363725059</v>
      </c>
      <c r="H30" s="297">
        <v>187.01929197489289</v>
      </c>
      <c r="I30" s="297">
        <v>183.03559930113391</v>
      </c>
      <c r="J30" s="297">
        <v>121.5112859097259</v>
      </c>
      <c r="K30" s="297">
        <v>83.121354100723437</v>
      </c>
      <c r="L30" s="297">
        <v>72.17261862617265</v>
      </c>
      <c r="M30" s="297">
        <v>41.375006031211427</v>
      </c>
      <c r="N30" s="297">
        <v>48.176687225726717</v>
      </c>
      <c r="O30" s="297">
        <v>48.029712510754827</v>
      </c>
      <c r="P30" s="297">
        <v>39.472823142322653</v>
      </c>
      <c r="Q30" s="297">
        <v>35.606679639623493</v>
      </c>
      <c r="R30" s="297">
        <v>37.851985396371397</v>
      </c>
      <c r="S30" s="297">
        <v>35.824295832113968</v>
      </c>
      <c r="T30" s="297">
        <v>33.219728184190963</v>
      </c>
      <c r="U30" s="297">
        <v>28.046423978920409</v>
      </c>
      <c r="V30" s="297">
        <v>24.67579209084332</v>
      </c>
      <c r="W30" s="297">
        <v>8.7640606648679444</v>
      </c>
      <c r="DA30" s="122" t="s">
        <v>1469</v>
      </c>
    </row>
    <row r="31" spans="1:105" ht="12" customHeight="1" x14ac:dyDescent="0.25">
      <c r="A31" s="18" t="s">
        <v>162</v>
      </c>
      <c r="B31" s="297">
        <v>88.340275147722437</v>
      </c>
      <c r="C31" s="297">
        <v>56.279428583015587</v>
      </c>
      <c r="D31" s="297">
        <v>49.73877627409879</v>
      </c>
      <c r="E31" s="297">
        <v>38.863472787988123</v>
      </c>
      <c r="F31" s="297">
        <v>61.105260338854301</v>
      </c>
      <c r="G31" s="297">
        <v>75.121779122810906</v>
      </c>
      <c r="H31" s="297">
        <v>86.994571714265533</v>
      </c>
      <c r="I31" s="297">
        <v>96.104313406525904</v>
      </c>
      <c r="J31" s="297">
        <v>83.056003639323436</v>
      </c>
      <c r="K31" s="297">
        <v>72.436212388733466</v>
      </c>
      <c r="L31" s="297">
        <v>48.647049169340207</v>
      </c>
      <c r="M31" s="297">
        <v>64.908491509320271</v>
      </c>
      <c r="N31" s="297">
        <v>56.240696968755941</v>
      </c>
      <c r="O31" s="297">
        <v>54.651224795729981</v>
      </c>
      <c r="P31" s="297">
        <v>58.379388658773671</v>
      </c>
      <c r="Q31" s="297">
        <v>68.620895586320188</v>
      </c>
      <c r="R31" s="297">
        <v>68.175749160628669</v>
      </c>
      <c r="S31" s="297">
        <v>75.65290430751611</v>
      </c>
      <c r="T31" s="297">
        <v>76.668364235982196</v>
      </c>
      <c r="U31" s="297">
        <v>77.891450702819554</v>
      </c>
      <c r="V31" s="297">
        <v>76.565957546430781</v>
      </c>
      <c r="W31" s="297">
        <v>84.950021236659438</v>
      </c>
      <c r="DA31" s="122" t="s">
        <v>1470</v>
      </c>
    </row>
    <row r="32" spans="1:105" ht="12" customHeight="1" x14ac:dyDescent="0.25">
      <c r="A32" s="18" t="s">
        <v>73</v>
      </c>
      <c r="B32" s="297">
        <v>7.5786937646525651E-2</v>
      </c>
      <c r="C32" s="297">
        <v>4.847260817924532E-2</v>
      </c>
      <c r="D32" s="297">
        <v>3.3654743111428957E-2</v>
      </c>
      <c r="E32" s="297">
        <v>5.4276165736615541E-2</v>
      </c>
      <c r="F32" s="297">
        <v>0</v>
      </c>
      <c r="G32" s="297">
        <v>0.23712404726331651</v>
      </c>
      <c r="H32" s="297">
        <v>0.21772005974067571</v>
      </c>
      <c r="I32" s="297">
        <v>0.1046020098502894</v>
      </c>
      <c r="J32" s="297">
        <v>1.3977825357031359</v>
      </c>
      <c r="K32" s="297">
        <v>4.0411111715609529</v>
      </c>
      <c r="L32" s="297">
        <v>3.6392665333005421</v>
      </c>
      <c r="M32" s="297">
        <v>6.2932414945361774</v>
      </c>
      <c r="N32" s="297">
        <v>6.3826332645411279</v>
      </c>
      <c r="O32" s="297">
        <v>14.302836764363549</v>
      </c>
      <c r="P32" s="297">
        <v>11.23937936094408</v>
      </c>
      <c r="Q32" s="297">
        <v>17.181682984087729</v>
      </c>
      <c r="R32" s="297">
        <v>25.50912576952549</v>
      </c>
      <c r="S32" s="297">
        <v>31.036977988434209</v>
      </c>
      <c r="T32" s="297">
        <v>37.708267811655098</v>
      </c>
      <c r="U32" s="297">
        <v>51.070791487402161</v>
      </c>
      <c r="V32" s="297">
        <v>46.023430110390343</v>
      </c>
      <c r="W32" s="297">
        <v>47.65069181579058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8.326366360932246</v>
      </c>
      <c r="C33" s="263">
        <f t="shared" si="0"/>
        <v>7.4478322996298161</v>
      </c>
      <c r="D33" s="263">
        <f t="shared" si="0"/>
        <v>6.5270246757338182</v>
      </c>
      <c r="E33" s="263">
        <f t="shared" si="0"/>
        <v>6.6334815412129382</v>
      </c>
      <c r="F33" s="263">
        <f t="shared" si="0"/>
        <v>10.557430219830973</v>
      </c>
      <c r="G33" s="263">
        <f t="shared" si="0"/>
        <v>14.760157905289027</v>
      </c>
      <c r="H33" s="263">
        <f t="shared" si="0"/>
        <v>15.669815537895376</v>
      </c>
      <c r="I33" s="263">
        <f t="shared" si="0"/>
        <v>16.537754889822249</v>
      </c>
      <c r="J33" s="263">
        <f t="shared" si="0"/>
        <v>12.295957693920997</v>
      </c>
      <c r="K33" s="263">
        <f t="shared" si="0"/>
        <v>9.1395978563920419</v>
      </c>
      <c r="L33" s="263">
        <f t="shared" si="0"/>
        <v>5.7581489478955481</v>
      </c>
      <c r="M33" s="263">
        <f t="shared" si="0"/>
        <v>6.2201952654043167</v>
      </c>
      <c r="N33" s="263">
        <f t="shared" si="0"/>
        <v>5.9844830459956073</v>
      </c>
      <c r="O33" s="263">
        <f t="shared" si="0"/>
        <v>5.6568847353434926</v>
      </c>
      <c r="P33" s="263">
        <f t="shared" si="0"/>
        <v>5.9841675546407922</v>
      </c>
      <c r="Q33" s="263">
        <f t="shared" si="0"/>
        <v>7.0291996542050361</v>
      </c>
      <c r="R33" s="263">
        <f t="shared" si="0"/>
        <v>6.678639031090956</v>
      </c>
      <c r="S33" s="263">
        <f t="shared" si="0"/>
        <v>7.6081565784802114</v>
      </c>
      <c r="T33" s="263">
        <f t="shared" si="0"/>
        <v>8.0140383050959567</v>
      </c>
      <c r="U33" s="263">
        <f t="shared" si="0"/>
        <v>8.898567936694457</v>
      </c>
      <c r="V33" s="263">
        <f t="shared" si="0"/>
        <v>7.6593317485977952</v>
      </c>
      <c r="W33" s="263">
        <f t="shared" si="0"/>
        <v>7.7074077036090207</v>
      </c>
      <c r="DA33" s="70"/>
    </row>
    <row r="34" spans="1:105" ht="12" customHeight="1" x14ac:dyDescent="0.25">
      <c r="A34" s="60" t="s">
        <v>1473</v>
      </c>
      <c r="B34" s="264">
        <v>7.6612749136083904</v>
      </c>
      <c r="C34" s="264">
        <v>6.7700713755288584</v>
      </c>
      <c r="D34" s="264">
        <v>5.8630576778093104</v>
      </c>
      <c r="E34" s="264">
        <v>6.0233440950778689</v>
      </c>
      <c r="F34" s="264">
        <v>9.7133472872060551</v>
      </c>
      <c r="G34" s="264">
        <v>13.73451763243566</v>
      </c>
      <c r="H34" s="264">
        <v>14.584509462930701</v>
      </c>
      <c r="I34" s="264">
        <v>15.356213392900621</v>
      </c>
      <c r="J34" s="264">
        <v>11.434565011380339</v>
      </c>
      <c r="K34" s="264">
        <v>8.5084887151443063</v>
      </c>
      <c r="L34" s="264">
        <v>5.2553409604290824</v>
      </c>
      <c r="M34" s="264">
        <v>5.7554025405582392</v>
      </c>
      <c r="N34" s="264">
        <v>5.5548015823671557</v>
      </c>
      <c r="O34" s="264">
        <v>5.2156313420579954</v>
      </c>
      <c r="P34" s="264">
        <v>5.5731045647697233</v>
      </c>
      <c r="Q34" s="264">
        <v>6.5687196025811154</v>
      </c>
      <c r="R34" s="264">
        <v>6.2009683182389503</v>
      </c>
      <c r="S34" s="264">
        <v>7.1002595586025539</v>
      </c>
      <c r="T34" s="264">
        <v>7.4857784508982466</v>
      </c>
      <c r="U34" s="264">
        <v>8.340814395576281</v>
      </c>
      <c r="V34" s="264">
        <v>7.1549759394213917</v>
      </c>
      <c r="W34" s="264">
        <v>7.1966757461585757</v>
      </c>
      <c r="DA34" s="72" t="s">
        <v>1474</v>
      </c>
    </row>
    <row r="35" spans="1:105" ht="12" customHeight="1" x14ac:dyDescent="0.25">
      <c r="A35" s="60" t="s">
        <v>1475</v>
      </c>
      <c r="B35" s="264">
        <v>0.66509144732385583</v>
      </c>
      <c r="C35" s="264">
        <v>0.67776092410095723</v>
      </c>
      <c r="D35" s="264">
        <v>0.66396699792450731</v>
      </c>
      <c r="E35" s="264">
        <v>0.61013744613506904</v>
      </c>
      <c r="F35" s="264">
        <v>0.84408293262491829</v>
      </c>
      <c r="G35" s="264">
        <v>1.025640272853368</v>
      </c>
      <c r="H35" s="264">
        <v>1.0853060749646759</v>
      </c>
      <c r="I35" s="264">
        <v>1.1815414969216269</v>
      </c>
      <c r="J35" s="264">
        <v>0.86139268254065648</v>
      </c>
      <c r="K35" s="264">
        <v>0.63110914124773543</v>
      </c>
      <c r="L35" s="264">
        <v>0.50280798746646604</v>
      </c>
      <c r="M35" s="264">
        <v>0.4647927248460777</v>
      </c>
      <c r="N35" s="264">
        <v>0.42968146362845172</v>
      </c>
      <c r="O35" s="264">
        <v>0.44125339328549762</v>
      </c>
      <c r="P35" s="264">
        <v>0.41106298987106898</v>
      </c>
      <c r="Q35" s="264">
        <v>0.46048005162392069</v>
      </c>
      <c r="R35" s="264">
        <v>0.47767071285200552</v>
      </c>
      <c r="S35" s="264">
        <v>0.50789701987765745</v>
      </c>
      <c r="T35" s="264">
        <v>0.52825985419770982</v>
      </c>
      <c r="U35" s="264">
        <v>0.55775354111817621</v>
      </c>
      <c r="V35" s="264">
        <v>0.50435580917640332</v>
      </c>
      <c r="W35" s="264">
        <v>0.51073195745044531</v>
      </c>
      <c r="DA35" s="72" t="s">
        <v>1476</v>
      </c>
    </row>
    <row r="36" spans="1:105" ht="12" customHeight="1" x14ac:dyDescent="0.25">
      <c r="A36" s="64" t="s">
        <v>30</v>
      </c>
      <c r="B36" s="231">
        <v>0.1186531981125596</v>
      </c>
      <c r="C36" s="231">
        <v>0.17014698847760201</v>
      </c>
      <c r="D36" s="231">
        <v>0.1190296076929057</v>
      </c>
      <c r="E36" s="231">
        <v>0.1505730158147397</v>
      </c>
      <c r="F36" s="231">
        <v>0.24897077106964821</v>
      </c>
      <c r="G36" s="231">
        <v>0.21559590061146811</v>
      </c>
      <c r="H36" s="231">
        <v>0.14878183890556981</v>
      </c>
      <c r="I36" s="231">
        <v>0.24444321956844409</v>
      </c>
      <c r="J36" s="231">
        <v>0.18244260086423661</v>
      </c>
      <c r="K36" s="231">
        <v>9.8827192990489143E-2</v>
      </c>
      <c r="L36" s="231">
        <v>9.4022906515316987E-2</v>
      </c>
      <c r="M36" s="231">
        <v>9.1898440585335611E-2</v>
      </c>
      <c r="N36" s="231">
        <v>6.4429280355493265E-2</v>
      </c>
      <c r="O36" s="231">
        <v>5.5897423121150938E-2</v>
      </c>
      <c r="P36" s="231">
        <v>5.5704329935077471E-2</v>
      </c>
      <c r="Q36" s="231">
        <v>6.3933161267416397E-2</v>
      </c>
      <c r="R36" s="231">
        <v>5.0059366346531367E-2</v>
      </c>
      <c r="S36" s="231">
        <v>4.8042603598745542E-2</v>
      </c>
      <c r="T36" s="231">
        <v>4.8903849391109457E-2</v>
      </c>
      <c r="U36" s="231">
        <v>4.6167639900651251E-2</v>
      </c>
      <c r="V36" s="231">
        <v>2.6969411784103468E-2</v>
      </c>
      <c r="W36" s="231">
        <v>5.446497055411622E-2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4.2854671178526862E-3</v>
      </c>
      <c r="C38" s="231">
        <v>1.1950648896872341E-3</v>
      </c>
      <c r="D38" s="231">
        <v>1.079371904070386E-3</v>
      </c>
      <c r="E38" s="231">
        <v>1.1068516296023679E-3</v>
      </c>
      <c r="F38" s="231">
        <v>3.487963686903179E-3</v>
      </c>
      <c r="G38" s="231">
        <v>1.916187379693148E-3</v>
      </c>
      <c r="H38" s="231">
        <v>1.825571815296688E-3</v>
      </c>
      <c r="I38" s="231">
        <v>0</v>
      </c>
      <c r="J38" s="231">
        <v>1.3223552933560459E-3</v>
      </c>
      <c r="K38" s="231">
        <v>1.3170609796628221E-3</v>
      </c>
      <c r="L38" s="231">
        <v>8.5651843141628433E-4</v>
      </c>
      <c r="M38" s="231">
        <v>1.0075974699331901E-3</v>
      </c>
      <c r="N38" s="231">
        <v>9.417914370264661E-4</v>
      </c>
      <c r="O38" s="231">
        <v>8.7889657322061951E-4</v>
      </c>
      <c r="P38" s="231">
        <v>8.5294457928005493E-4</v>
      </c>
      <c r="Q38" s="231">
        <v>9.5481738422695511E-4</v>
      </c>
      <c r="R38" s="231">
        <v>8.9737725418166387E-4</v>
      </c>
      <c r="S38" s="231">
        <v>1.0973505265857619E-3</v>
      </c>
      <c r="T38" s="231">
        <v>1.4040213874738779E-3</v>
      </c>
      <c r="U38" s="231">
        <v>1.638113205746763E-3</v>
      </c>
      <c r="V38" s="231">
        <v>1.484865845942127E-3</v>
      </c>
      <c r="W38" s="231">
        <v>1.68697506900317E-3</v>
      </c>
      <c r="DA38" s="73" t="s">
        <v>1479</v>
      </c>
    </row>
    <row r="39" spans="1:105" ht="12" customHeight="1" x14ac:dyDescent="0.25">
      <c r="A39" s="64" t="s">
        <v>160</v>
      </c>
      <c r="B39" s="231">
        <v>7.6975729834162432E-3</v>
      </c>
      <c r="C39" s="231">
        <v>2.1359826833951649E-3</v>
      </c>
      <c r="D39" s="231">
        <v>1.9263700426753059E-3</v>
      </c>
      <c r="E39" s="231">
        <v>9.8448417114622359E-4</v>
      </c>
      <c r="F39" s="231">
        <v>2.8177053791819109E-3</v>
      </c>
      <c r="G39" s="231">
        <v>3.1061014232731288E-3</v>
      </c>
      <c r="H39" s="231">
        <v>4.3276871338176022E-3</v>
      </c>
      <c r="I39" s="231">
        <v>2.8982968526994899E-3</v>
      </c>
      <c r="J39" s="231">
        <v>5.9951664427389719E-3</v>
      </c>
      <c r="K39" s="231">
        <v>3.5885488192941681E-3</v>
      </c>
      <c r="L39" s="231">
        <v>7.749746246113365E-4</v>
      </c>
      <c r="M39" s="231">
        <v>9.1529852725092656E-4</v>
      </c>
      <c r="N39" s="231">
        <v>8.5562726831336455E-4</v>
      </c>
      <c r="O39" s="231">
        <v>7.9817933759410132E-4</v>
      </c>
      <c r="P39" s="231">
        <v>2.3263919726429329E-3</v>
      </c>
      <c r="Q39" s="231">
        <v>3.4743192710501498E-3</v>
      </c>
      <c r="R39" s="231">
        <v>3.2647360646521572E-3</v>
      </c>
      <c r="S39" s="231">
        <v>3.0611338367683471E-3</v>
      </c>
      <c r="T39" s="231">
        <v>3.7074410825417899E-3</v>
      </c>
      <c r="U39" s="231">
        <v>3.6423802021138189E-3</v>
      </c>
      <c r="V39" s="231">
        <v>4.7459244657672098E-3</v>
      </c>
      <c r="W39" s="231">
        <v>3.0522474266075641E-3</v>
      </c>
      <c r="DA39" s="73" t="s">
        <v>1480</v>
      </c>
    </row>
    <row r="40" spans="1:105" ht="12" customHeight="1" x14ac:dyDescent="0.25">
      <c r="A40" s="64" t="s">
        <v>70</v>
      </c>
      <c r="B40" s="231">
        <v>5.4904251833361381E-2</v>
      </c>
      <c r="C40" s="231">
        <v>4.8994749899775737E-2</v>
      </c>
      <c r="D40" s="231">
        <v>2.212576855460759E-2</v>
      </c>
      <c r="E40" s="231">
        <v>1.796218267501911E-2</v>
      </c>
      <c r="F40" s="231">
        <v>3.2362674785885823E-2</v>
      </c>
      <c r="G40" s="231">
        <v>1.7779192907615909E-2</v>
      </c>
      <c r="H40" s="231">
        <v>2.5009478565145151E-2</v>
      </c>
      <c r="I40" s="231">
        <v>2.3650791081268559E-2</v>
      </c>
      <c r="J40" s="231">
        <v>1.034868753604669E-2</v>
      </c>
      <c r="K40" s="231">
        <v>1.259773259166925E-2</v>
      </c>
      <c r="L40" s="231">
        <v>6.7030711489770344E-3</v>
      </c>
      <c r="M40" s="231">
        <v>7.0793618450197202E-3</v>
      </c>
      <c r="N40" s="231">
        <v>5.7325602120084918E-3</v>
      </c>
      <c r="O40" s="231">
        <v>2.292710868301997E-3</v>
      </c>
      <c r="P40" s="231">
        <v>7.4167062297548114E-4</v>
      </c>
      <c r="Q40" s="231">
        <v>1.6605064886751771E-3</v>
      </c>
      <c r="R40" s="231">
        <v>7.8030667328317968E-4</v>
      </c>
      <c r="S40" s="231">
        <v>8.8430628014641408E-5</v>
      </c>
      <c r="T40" s="231">
        <v>5.0105564446559919E-4</v>
      </c>
      <c r="U40" s="231">
        <v>1.4207780718283501E-3</v>
      </c>
      <c r="V40" s="231">
        <v>9.5759731800975462E-4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0.14783241587909121</v>
      </c>
      <c r="C41" s="231">
        <v>0.1313536057380503</v>
      </c>
      <c r="D41" s="231">
        <v>0.26940486110094591</v>
      </c>
      <c r="E41" s="231">
        <v>0.28946672855569261</v>
      </c>
      <c r="F41" s="231">
        <v>0.34651168027439139</v>
      </c>
      <c r="G41" s="231">
        <v>0.48303949760523801</v>
      </c>
      <c r="H41" s="231">
        <v>0.5808388640924661</v>
      </c>
      <c r="I41" s="231">
        <v>0.57472810145732289</v>
      </c>
      <c r="J41" s="231">
        <v>0.38529091326304971</v>
      </c>
      <c r="K41" s="231">
        <v>0.26258028064573002</v>
      </c>
      <c r="L41" s="231">
        <v>0.2284359637408262</v>
      </c>
      <c r="M41" s="231">
        <v>0.1305917910947435</v>
      </c>
      <c r="N41" s="231">
        <v>0.15203175742834449</v>
      </c>
      <c r="O41" s="231">
        <v>0.15032576743838461</v>
      </c>
      <c r="P41" s="231">
        <v>0.12471296252054991</v>
      </c>
      <c r="Q41" s="231">
        <v>0.11265672442209709</v>
      </c>
      <c r="R41" s="231">
        <v>0.1197772117639524</v>
      </c>
      <c r="S41" s="231">
        <v>0.1138248612406801</v>
      </c>
      <c r="T41" s="231">
        <v>0.1051993738678368</v>
      </c>
      <c r="U41" s="231">
        <v>8.8670069141279104E-2</v>
      </c>
      <c r="V41" s="231">
        <v>7.8475773210563371E-2</v>
      </c>
      <c r="W41" s="231">
        <v>2.7868453635181211E-2</v>
      </c>
      <c r="DA41" s="73" t="s">
        <v>1482</v>
      </c>
    </row>
    <row r="42" spans="1:105" ht="12" customHeight="1" x14ac:dyDescent="0.25">
      <c r="A42" s="64" t="s">
        <v>162</v>
      </c>
      <c r="B42" s="231">
        <v>0.26738784534860149</v>
      </c>
      <c r="C42" s="231">
        <v>0.15511120162290301</v>
      </c>
      <c r="D42" s="231">
        <v>0.1452104334387386</v>
      </c>
      <c r="E42" s="231">
        <v>0.1207949054846798</v>
      </c>
      <c r="F42" s="231">
        <v>0.1926723560612601</v>
      </c>
      <c r="G42" s="231">
        <v>0.23062695799450431</v>
      </c>
      <c r="H42" s="231">
        <v>0.27018511129594119</v>
      </c>
      <c r="I42" s="231">
        <v>0.30176561170005139</v>
      </c>
      <c r="J42" s="231">
        <v>0.26335597763279628</v>
      </c>
      <c r="K42" s="231">
        <v>0.22882592787046291</v>
      </c>
      <c r="L42" s="231">
        <v>0.15397439876340679</v>
      </c>
      <c r="M42" s="231">
        <v>0.20487045142823149</v>
      </c>
      <c r="N42" s="231">
        <v>0.17747945098618101</v>
      </c>
      <c r="O42" s="231">
        <v>0.17105010376704149</v>
      </c>
      <c r="P42" s="231">
        <v>0.18444757507014869</v>
      </c>
      <c r="Q42" s="231">
        <v>0.2171110983081633</v>
      </c>
      <c r="R42" s="231">
        <v>0.21573243936529471</v>
      </c>
      <c r="S42" s="231">
        <v>0.240372661492432</v>
      </c>
      <c r="T42" s="231">
        <v>0.24279138794804689</v>
      </c>
      <c r="U42" s="231">
        <v>0.24625743105518719</v>
      </c>
      <c r="V42" s="231">
        <v>0.2435007029538471</v>
      </c>
      <c r="W42" s="231">
        <v>0.2701288613429717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2.293914743754991E-4</v>
      </c>
      <c r="C44" s="231">
        <v>1.335948976345493E-4</v>
      </c>
      <c r="D44" s="231">
        <v>9.8253720749959291E-5</v>
      </c>
      <c r="E44" s="231">
        <v>1.6870042329957969E-4</v>
      </c>
      <c r="F44" s="231">
        <v>0</v>
      </c>
      <c r="G44" s="231">
        <v>7.2798059798716644E-4</v>
      </c>
      <c r="H44" s="231">
        <v>6.7618838064521737E-4</v>
      </c>
      <c r="I44" s="231">
        <v>3.2844820766789802E-4</v>
      </c>
      <c r="J44" s="231">
        <v>4.4321225447676383E-3</v>
      </c>
      <c r="K44" s="231">
        <v>1.2765866449471549E-2</v>
      </c>
      <c r="L44" s="231">
        <v>1.151876395326978E-2</v>
      </c>
      <c r="M44" s="231">
        <v>1.9863336767691989E-2</v>
      </c>
      <c r="N44" s="231">
        <v>2.014175336884971E-2</v>
      </c>
      <c r="O44" s="231">
        <v>4.4765725230344541E-2</v>
      </c>
      <c r="P44" s="231">
        <v>3.5510414138399123E-2</v>
      </c>
      <c r="Q44" s="231">
        <v>5.4361489041854207E-2</v>
      </c>
      <c r="R44" s="231">
        <v>8.0719992021941522E-2</v>
      </c>
      <c r="S44" s="231">
        <v>9.8614072679041445E-2</v>
      </c>
      <c r="T44" s="231">
        <v>0.1194135647778911</v>
      </c>
      <c r="U44" s="231">
        <v>0.16146267401831221</v>
      </c>
      <c r="V44" s="231">
        <v>0.1463671054780627</v>
      </c>
      <c r="W44" s="231">
        <v>0.15152235320277521</v>
      </c>
      <c r="DA44" s="73" t="s">
        <v>1485</v>
      </c>
    </row>
    <row r="45" spans="1:105" ht="12" customHeight="1" x14ac:dyDescent="0.25">
      <c r="A45" s="146" t="s">
        <v>79</v>
      </c>
      <c r="B45" s="327">
        <v>6.4101304574597673E-2</v>
      </c>
      <c r="C45" s="327">
        <v>0.1686897358919093</v>
      </c>
      <c r="D45" s="327">
        <v>0.1050923314698137</v>
      </c>
      <c r="E45" s="327">
        <v>2.9080577380889771E-2</v>
      </c>
      <c r="F45" s="327">
        <v>1.725978136764772E-2</v>
      </c>
      <c r="G45" s="327">
        <v>7.2848454333588067E-2</v>
      </c>
      <c r="H45" s="327">
        <v>5.3661334775794579E-2</v>
      </c>
      <c r="I45" s="327">
        <v>3.3727028054172763E-2</v>
      </c>
      <c r="J45" s="327">
        <v>8.2048589636644735E-3</v>
      </c>
      <c r="K45" s="327">
        <v>1.0606530900955631E-2</v>
      </c>
      <c r="L45" s="327">
        <v>6.5213902886416047E-3</v>
      </c>
      <c r="M45" s="327">
        <v>8.5664471278712948E-3</v>
      </c>
      <c r="N45" s="327">
        <v>8.0692425722347933E-3</v>
      </c>
      <c r="O45" s="327">
        <v>1.524458694945937E-2</v>
      </c>
      <c r="P45" s="327">
        <v>6.7667010319953534E-3</v>
      </c>
      <c r="Q45" s="327">
        <v>6.3279354404374346E-3</v>
      </c>
      <c r="R45" s="327">
        <v>6.4392833621686046E-3</v>
      </c>
      <c r="S45" s="327">
        <v>2.795905875389628E-3</v>
      </c>
      <c r="T45" s="327">
        <v>6.3391600983442311E-3</v>
      </c>
      <c r="U45" s="327">
        <v>8.4944555230574773E-3</v>
      </c>
      <c r="V45" s="327">
        <v>1.854428120107612E-3</v>
      </c>
      <c r="W45" s="327">
        <v>2.0080962197903062E-3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200.5658013959106</v>
      </c>
      <c r="C48" s="225">
        <v>208.62330246656629</v>
      </c>
      <c r="D48" s="225">
        <v>253.6074269415783</v>
      </c>
      <c r="E48" s="225">
        <v>267.23602314279691</v>
      </c>
      <c r="F48" s="225">
        <v>186.38866571425481</v>
      </c>
      <c r="G48" s="225">
        <v>136.33224492843411</v>
      </c>
      <c r="H48" s="225">
        <v>157.57942900963019</v>
      </c>
      <c r="I48" s="225">
        <v>207.05955820890071</v>
      </c>
      <c r="J48" s="225">
        <v>252.63979142951101</v>
      </c>
      <c r="K48" s="225">
        <v>191.6741564780348</v>
      </c>
      <c r="L48" s="225">
        <v>320.04192985311749</v>
      </c>
      <c r="M48" s="225">
        <v>226.21123494818559</v>
      </c>
      <c r="N48" s="225">
        <v>223.11095836675241</v>
      </c>
      <c r="O48" s="225">
        <v>238.62303723009231</v>
      </c>
      <c r="P48" s="225">
        <v>259.33724209543959</v>
      </c>
      <c r="Q48" s="225">
        <v>248.31445043569909</v>
      </c>
      <c r="R48" s="225">
        <v>248.7641374541046</v>
      </c>
      <c r="S48" s="225">
        <v>256.05295465344329</v>
      </c>
      <c r="T48" s="225">
        <v>245.82944789838729</v>
      </c>
      <c r="U48" s="225">
        <v>219.80331289199259</v>
      </c>
      <c r="V48" s="225">
        <v>240.59290769527149</v>
      </c>
      <c r="W48" s="225">
        <v>274.94301321075937</v>
      </c>
      <c r="DA48" s="89" t="s">
        <v>1487</v>
      </c>
    </row>
    <row r="49" spans="1:105" ht="12" customHeight="1" x14ac:dyDescent="0.25">
      <c r="A49" s="55" t="s">
        <v>92</v>
      </c>
      <c r="B49" s="261">
        <v>1.4431812980381811</v>
      </c>
      <c r="C49" s="261">
        <v>1.501159451707146</v>
      </c>
      <c r="D49" s="261">
        <v>1.8248449788464101</v>
      </c>
      <c r="E49" s="261">
        <v>1.922910227354532</v>
      </c>
      <c r="F49" s="261">
        <v>1.3411690061464121</v>
      </c>
      <c r="G49" s="261">
        <v>0.98098551612957463</v>
      </c>
      <c r="H49" s="261">
        <v>1.133870696397238</v>
      </c>
      <c r="I49" s="261">
        <v>1.489907451357013</v>
      </c>
      <c r="J49" s="261">
        <v>1.817882308916698</v>
      </c>
      <c r="K49" s="261">
        <v>1.379201020418712</v>
      </c>
      <c r="L49" s="261">
        <v>2.30287778144324</v>
      </c>
      <c r="M49" s="261">
        <v>1.627714303291673</v>
      </c>
      <c r="N49" s="261">
        <v>1.605406107428033</v>
      </c>
      <c r="O49" s="261">
        <v>1.717024050035648</v>
      </c>
      <c r="P49" s="261">
        <v>1.8660741515851029</v>
      </c>
      <c r="Q49" s="261">
        <v>1.7867591005405421</v>
      </c>
      <c r="R49" s="261">
        <v>1.7899948460685731</v>
      </c>
      <c r="S49" s="261">
        <v>1.84244189633188</v>
      </c>
      <c r="T49" s="261">
        <v>1.7688781399658049</v>
      </c>
      <c r="U49" s="261">
        <v>1.581605778276894</v>
      </c>
      <c r="V49" s="261">
        <v>1.7311983519113561</v>
      </c>
      <c r="W49" s="261">
        <v>1.9783662614979329</v>
      </c>
      <c r="DA49" s="67" t="s">
        <v>1488</v>
      </c>
    </row>
    <row r="50" spans="1:105" ht="12" customHeight="1" x14ac:dyDescent="0.25">
      <c r="A50" s="202" t="s">
        <v>93</v>
      </c>
      <c r="B50" s="226">
        <v>1.6158463990675369</v>
      </c>
      <c r="C50" s="226">
        <v>1.680761175165268</v>
      </c>
      <c r="D50" s="226">
        <v>2.0431730870776819</v>
      </c>
      <c r="E50" s="226">
        <v>2.1529710583311319</v>
      </c>
      <c r="F50" s="226">
        <v>1.5016291522545311</v>
      </c>
      <c r="G50" s="226">
        <v>1.0983525880844991</v>
      </c>
      <c r="H50" s="226">
        <v>1.2695292575314441</v>
      </c>
      <c r="I50" s="226">
        <v>1.6681629629567369</v>
      </c>
      <c r="J50" s="226">
        <v>2.0353773893721239</v>
      </c>
      <c r="K50" s="226">
        <v>1.544211392888275</v>
      </c>
      <c r="L50" s="226">
        <v>2.578398691623879</v>
      </c>
      <c r="M50" s="226">
        <v>1.822457302668699</v>
      </c>
      <c r="N50" s="226">
        <v>1.7974801095710911</v>
      </c>
      <c r="O50" s="226">
        <v>1.9224522463906391</v>
      </c>
      <c r="P50" s="226">
        <v>2.089335000620292</v>
      </c>
      <c r="Q50" s="226">
        <v>2.0005305380095111</v>
      </c>
      <c r="R50" s="226">
        <v>2.0041534146133539</v>
      </c>
      <c r="S50" s="226">
        <v>2.062875335015788</v>
      </c>
      <c r="T50" s="226">
        <v>1.9805102634980309</v>
      </c>
      <c r="U50" s="226">
        <v>1.7708322613708909</v>
      </c>
      <c r="V50" s="226">
        <v>1.9383223901323119</v>
      </c>
      <c r="W50" s="226">
        <v>2.215061963471737</v>
      </c>
      <c r="DA50" s="174" t="s">
        <v>1489</v>
      </c>
    </row>
    <row r="51" spans="1:105" ht="12" customHeight="1" x14ac:dyDescent="0.25">
      <c r="A51" s="202" t="s">
        <v>94</v>
      </c>
      <c r="B51" s="226">
        <v>1.519071543351342</v>
      </c>
      <c r="C51" s="226">
        <v>1.5072865407239739</v>
      </c>
      <c r="D51" s="226">
        <v>1.5761210937175449</v>
      </c>
      <c r="E51" s="226">
        <v>1.7437692013076851</v>
      </c>
      <c r="F51" s="226">
        <v>1.371215190883585</v>
      </c>
      <c r="G51" s="226">
        <v>1.17591819900734</v>
      </c>
      <c r="H51" s="226">
        <v>1.3553039987927009</v>
      </c>
      <c r="I51" s="226">
        <v>1.708268936488381</v>
      </c>
      <c r="J51" s="226">
        <v>2.1077228233530412</v>
      </c>
      <c r="K51" s="226">
        <v>1.6245673140627259</v>
      </c>
      <c r="L51" s="226">
        <v>2.1698735221358949</v>
      </c>
      <c r="M51" s="226">
        <v>1.776276583381051</v>
      </c>
      <c r="N51" s="226">
        <v>1.8281622821486361</v>
      </c>
      <c r="O51" s="226">
        <v>1.824482530742344</v>
      </c>
      <c r="P51" s="226">
        <v>2.2128365838235382</v>
      </c>
      <c r="Q51" s="226">
        <v>2.2081308331030058</v>
      </c>
      <c r="R51" s="226">
        <v>2.0459057965398828</v>
      </c>
      <c r="S51" s="226">
        <v>2.2364314672832339</v>
      </c>
      <c r="T51" s="226">
        <v>2.179907320907013</v>
      </c>
      <c r="U51" s="226">
        <v>2.0480503373221062</v>
      </c>
      <c r="V51" s="226">
        <v>2.1316027802772828</v>
      </c>
      <c r="W51" s="226">
        <v>2.407738918373461</v>
      </c>
      <c r="DA51" s="174" t="s">
        <v>1490</v>
      </c>
    </row>
    <row r="52" spans="1:105" ht="12" customHeight="1" x14ac:dyDescent="0.25">
      <c r="A52" s="202" t="s">
        <v>95</v>
      </c>
      <c r="B52" s="226">
        <v>1.1884804557100479</v>
      </c>
      <c r="C52" s="226">
        <v>1.2362262951187131</v>
      </c>
      <c r="D52" s="226">
        <v>1.5027859597458531</v>
      </c>
      <c r="E52" s="226">
        <v>1.583544095535643</v>
      </c>
      <c r="F52" s="226">
        <v>1.104471873198366</v>
      </c>
      <c r="G52" s="226">
        <v>0.80785561373300807</v>
      </c>
      <c r="H52" s="226">
        <v>0.9337587479842796</v>
      </c>
      <c r="I52" s="226">
        <v>1.2269601117764291</v>
      </c>
      <c r="J52" s="226">
        <v>1.4970521013995239</v>
      </c>
      <c r="K52" s="226">
        <v>1.135791781317574</v>
      </c>
      <c r="L52" s="226">
        <v>1.8964528149406481</v>
      </c>
      <c r="M52" s="226">
        <v>1.3404460268239089</v>
      </c>
      <c r="N52" s="226">
        <v>1.3220749082249299</v>
      </c>
      <c r="O52" s="226">
        <v>1.413993881590262</v>
      </c>
      <c r="P52" s="226">
        <v>1.53673877362422</v>
      </c>
      <c r="Q52" s="226">
        <v>1.4714216938240281</v>
      </c>
      <c r="R52" s="226">
        <v>1.474086376580757</v>
      </c>
      <c r="S52" s="226">
        <v>1.517277273166179</v>
      </c>
      <c r="T52" s="226">
        <v>1.4566964668540801</v>
      </c>
      <c r="U52" s="226">
        <v>1.302474996506253</v>
      </c>
      <c r="V52" s="226">
        <v>1.4256666220668139</v>
      </c>
      <c r="W52" s="226">
        <v>1.6292129334149981</v>
      </c>
      <c r="DA52" s="174" t="s">
        <v>1491</v>
      </c>
    </row>
    <row r="53" spans="1:105" ht="12" customHeight="1" x14ac:dyDescent="0.25">
      <c r="A53" s="56" t="s">
        <v>96</v>
      </c>
      <c r="B53" s="262">
        <v>1.603700429444747</v>
      </c>
      <c r="C53" s="262">
        <v>1.6214238340877141</v>
      </c>
      <c r="D53" s="262">
        <v>1.910951131812435</v>
      </c>
      <c r="E53" s="262">
        <v>1.976825140518748</v>
      </c>
      <c r="F53" s="262">
        <v>1.4213226565660091</v>
      </c>
      <c r="G53" s="262">
        <v>1.05030868979166</v>
      </c>
      <c r="H53" s="262">
        <v>1.204454916940441</v>
      </c>
      <c r="I53" s="262">
        <v>1.58853979338485</v>
      </c>
      <c r="J53" s="262">
        <v>1.941655750771397</v>
      </c>
      <c r="K53" s="262">
        <v>1.4860069461391241</v>
      </c>
      <c r="L53" s="262">
        <v>2.4064861582665151</v>
      </c>
      <c r="M53" s="262">
        <v>1.7626054807354581</v>
      </c>
      <c r="N53" s="262">
        <v>1.7151940510754859</v>
      </c>
      <c r="O53" s="262">
        <v>1.810425155314306</v>
      </c>
      <c r="P53" s="262">
        <v>2.00345750203756</v>
      </c>
      <c r="Q53" s="262">
        <v>1.9368623898431201</v>
      </c>
      <c r="R53" s="262">
        <v>1.903935801188001</v>
      </c>
      <c r="S53" s="262">
        <v>1.976952826488197</v>
      </c>
      <c r="T53" s="262">
        <v>1.8959365068996741</v>
      </c>
      <c r="U53" s="262">
        <v>1.6952005696744841</v>
      </c>
      <c r="V53" s="262">
        <v>1.847513284460389</v>
      </c>
      <c r="W53" s="262">
        <v>2.149903804515366</v>
      </c>
      <c r="DA53" s="68" t="s">
        <v>1492</v>
      </c>
    </row>
    <row r="54" spans="1:105" ht="12" customHeight="1" x14ac:dyDescent="0.25">
      <c r="A54" s="37" t="s">
        <v>160</v>
      </c>
      <c r="B54" s="228">
        <v>3.9611560313385967E-2</v>
      </c>
      <c r="C54" s="228">
        <v>1.8670956760665221E-2</v>
      </c>
      <c r="D54" s="228">
        <v>2.2187267071233419E-2</v>
      </c>
      <c r="E54" s="228">
        <v>1.347833510139379E-2</v>
      </c>
      <c r="F54" s="228">
        <v>1.6715644490237561E-2</v>
      </c>
      <c r="G54" s="228">
        <v>1.0393201629433369E-2</v>
      </c>
      <c r="H54" s="228">
        <v>1.4434807158974969E-2</v>
      </c>
      <c r="I54" s="228">
        <v>1.17922613814861E-2</v>
      </c>
      <c r="J54" s="228">
        <v>3.403627300196866E-2</v>
      </c>
      <c r="K54" s="228">
        <v>1.851983634429898E-2</v>
      </c>
      <c r="L54" s="228">
        <v>1.0459728307706549E-2</v>
      </c>
      <c r="M54" s="228">
        <v>6.6587980934675866E-3</v>
      </c>
      <c r="N54" s="228">
        <v>6.7665942708401488E-3</v>
      </c>
      <c r="O54" s="228">
        <v>7.1217881329252181E-3</v>
      </c>
      <c r="P54" s="228">
        <v>2.028330309389665E-2</v>
      </c>
      <c r="Q54" s="228">
        <v>2.4448880017095269E-2</v>
      </c>
      <c r="R54" s="228">
        <v>2.3559987226214479E-2</v>
      </c>
      <c r="S54" s="228">
        <v>2.0150355309988471E-2</v>
      </c>
      <c r="T54" s="228">
        <v>2.2817634613647782E-2</v>
      </c>
      <c r="U54" s="228">
        <v>1.8979361699094699E-2</v>
      </c>
      <c r="V54" s="228">
        <v>2.8467784978886679E-2</v>
      </c>
      <c r="W54" s="228">
        <v>1.9767424027561101E-2</v>
      </c>
      <c r="DA54" s="69" t="s">
        <v>1493</v>
      </c>
    </row>
    <row r="55" spans="1:105" ht="12" customHeight="1" x14ac:dyDescent="0.25">
      <c r="A55" s="37" t="s">
        <v>162</v>
      </c>
      <c r="B55" s="228">
        <v>1.375972632661131</v>
      </c>
      <c r="C55" s="228">
        <v>1.3558511317108199</v>
      </c>
      <c r="D55" s="228">
        <v>1.6724837891272699</v>
      </c>
      <c r="E55" s="228">
        <v>1.653773887261295</v>
      </c>
      <c r="F55" s="228">
        <v>1.143001901764324</v>
      </c>
      <c r="G55" s="228">
        <v>0.77169163172202448</v>
      </c>
      <c r="H55" s="228">
        <v>0.90119037217524522</v>
      </c>
      <c r="I55" s="228">
        <v>1.2277896813077089</v>
      </c>
      <c r="J55" s="228">
        <v>1.4951471384529309</v>
      </c>
      <c r="K55" s="228">
        <v>1.180928266241859</v>
      </c>
      <c r="L55" s="228">
        <v>2.078171757191936</v>
      </c>
      <c r="M55" s="228">
        <v>1.4904328268455329</v>
      </c>
      <c r="N55" s="228">
        <v>1.4035684470438341</v>
      </c>
      <c r="O55" s="228">
        <v>1.526201621324387</v>
      </c>
      <c r="P55" s="228">
        <v>1.60815808946926</v>
      </c>
      <c r="Q55" s="228">
        <v>1.527816754535521</v>
      </c>
      <c r="R55" s="228">
        <v>1.5568344316580971</v>
      </c>
      <c r="S55" s="228">
        <v>1.5822877385176639</v>
      </c>
      <c r="T55" s="228">
        <v>1.4942719396476061</v>
      </c>
      <c r="U55" s="228">
        <v>1.2831743518630689</v>
      </c>
      <c r="V55" s="228">
        <v>1.460605979698685</v>
      </c>
      <c r="W55" s="228">
        <v>1.749449175614074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0.18811623647022949</v>
      </c>
      <c r="C58" s="228">
        <v>0.24690174561622891</v>
      </c>
      <c r="D58" s="228">
        <v>0.21628007561393101</v>
      </c>
      <c r="E58" s="228">
        <v>0.30957291815605897</v>
      </c>
      <c r="F58" s="228">
        <v>0.26160511031144701</v>
      </c>
      <c r="G58" s="228">
        <v>0.26822385644020241</v>
      </c>
      <c r="H58" s="228">
        <v>0.2888297376062206</v>
      </c>
      <c r="I58" s="228">
        <v>0.34895785069565521</v>
      </c>
      <c r="J58" s="228">
        <v>0.41247233931649713</v>
      </c>
      <c r="K58" s="228">
        <v>0.28655884355296579</v>
      </c>
      <c r="L58" s="228">
        <v>0.31785467276687218</v>
      </c>
      <c r="M58" s="228">
        <v>0.26551385579645742</v>
      </c>
      <c r="N58" s="228">
        <v>0.30485900976081209</v>
      </c>
      <c r="O58" s="228">
        <v>0.27710174585699282</v>
      </c>
      <c r="P58" s="228">
        <v>0.37501610947440289</v>
      </c>
      <c r="Q58" s="228">
        <v>0.38459675529050302</v>
      </c>
      <c r="R58" s="228">
        <v>0.32354138230369017</v>
      </c>
      <c r="S58" s="228">
        <v>0.3745147326605448</v>
      </c>
      <c r="T58" s="228">
        <v>0.37884693263842018</v>
      </c>
      <c r="U58" s="228">
        <v>0.39304685611232032</v>
      </c>
      <c r="V58" s="228">
        <v>0.35843951978281702</v>
      </c>
      <c r="W58" s="228">
        <v>0.3806872048737312</v>
      </c>
      <c r="DA58" s="69" t="s">
        <v>1497</v>
      </c>
    </row>
    <row r="59" spans="1:105" ht="12" customHeight="1" x14ac:dyDescent="0.25">
      <c r="A59" s="57" t="s">
        <v>1498</v>
      </c>
      <c r="B59" s="263">
        <v>6.4778837820177504</v>
      </c>
      <c r="C59" s="263">
        <v>6.42762816520694</v>
      </c>
      <c r="D59" s="263">
        <v>6.7211641980759111</v>
      </c>
      <c r="E59" s="263">
        <v>7.4360778319974674</v>
      </c>
      <c r="F59" s="263">
        <v>5.847369523547659</v>
      </c>
      <c r="G59" s="263">
        <v>5.0145508048447072</v>
      </c>
      <c r="H59" s="263">
        <v>5.7795183063688356</v>
      </c>
      <c r="I59" s="263">
        <v>7.2846915521762048</v>
      </c>
      <c r="J59" s="263">
        <v>8.9881108984933604</v>
      </c>
      <c r="K59" s="263">
        <v>6.9277568279277943</v>
      </c>
      <c r="L59" s="263">
        <v>9.2531445010571343</v>
      </c>
      <c r="M59" s="263">
        <v>7.5747013511138448</v>
      </c>
      <c r="N59" s="263">
        <v>7.795961191070881</v>
      </c>
      <c r="O59" s="263">
        <v>7.7802693679562873</v>
      </c>
      <c r="P59" s="263">
        <v>9.4363549112253171</v>
      </c>
      <c r="Q59" s="263">
        <v>9.4162878469661155</v>
      </c>
      <c r="R59" s="263">
        <v>8.7245001968129969</v>
      </c>
      <c r="S59" s="263">
        <v>9.5369722347286956</v>
      </c>
      <c r="T59" s="263">
        <v>9.2959323359131947</v>
      </c>
      <c r="U59" s="263">
        <v>8.7336453131268712</v>
      </c>
      <c r="V59" s="263">
        <v>9.0899438808514841</v>
      </c>
      <c r="W59" s="263">
        <v>10.26749066489293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31.647368958040595</v>
      </c>
      <c r="C60" s="263">
        <f t="shared" si="1"/>
        <v>33.447124368556693</v>
      </c>
      <c r="D60" s="263">
        <f t="shared" si="1"/>
        <v>39.839042081308072</v>
      </c>
      <c r="E60" s="263">
        <f t="shared" si="1"/>
        <v>41.306469872390387</v>
      </c>
      <c r="F60" s="263">
        <f t="shared" si="1"/>
        <v>28.860614765921518</v>
      </c>
      <c r="G60" s="263">
        <f t="shared" si="1"/>
        <v>20.608690258501198</v>
      </c>
      <c r="H60" s="263">
        <f t="shared" si="1"/>
        <v>23.523817602579008</v>
      </c>
      <c r="I60" s="263">
        <f t="shared" si="1"/>
        <v>31.330112099696159</v>
      </c>
      <c r="J60" s="263">
        <f t="shared" si="1"/>
        <v>38.02642087329933</v>
      </c>
      <c r="K60" s="263">
        <f t="shared" si="1"/>
        <v>28.876218287648854</v>
      </c>
      <c r="L60" s="263">
        <f t="shared" si="1"/>
        <v>48.802293201168958</v>
      </c>
      <c r="M60" s="263">
        <f t="shared" si="1"/>
        <v>34.635388420449779</v>
      </c>
      <c r="N60" s="263">
        <f t="shared" si="1"/>
        <v>33.541833381942872</v>
      </c>
      <c r="O60" s="263">
        <f t="shared" si="1"/>
        <v>35.883117601852824</v>
      </c>
      <c r="P60" s="263">
        <f t="shared" si="1"/>
        <v>38.804291815757921</v>
      </c>
      <c r="Q60" s="263">
        <f t="shared" si="1"/>
        <v>37.149446193303952</v>
      </c>
      <c r="R60" s="263">
        <f t="shared" si="1"/>
        <v>37.107570529104379</v>
      </c>
      <c r="S60" s="263">
        <f t="shared" si="1"/>
        <v>38.023393676745592</v>
      </c>
      <c r="T60" s="263">
        <f t="shared" si="1"/>
        <v>36.379831486406196</v>
      </c>
      <c r="U60" s="263">
        <f t="shared" si="1"/>
        <v>32.158222816873646</v>
      </c>
      <c r="V60" s="263">
        <f t="shared" si="1"/>
        <v>35.408463974629178</v>
      </c>
      <c r="W60" s="263">
        <f t="shared" si="1"/>
        <v>41.253828503699168</v>
      </c>
      <c r="DA60" s="70"/>
    </row>
    <row r="61" spans="1:105" ht="12" customHeight="1" x14ac:dyDescent="0.25">
      <c r="A61" s="60" t="s">
        <v>1501</v>
      </c>
      <c r="B61" s="264">
        <v>26.117415021730459</v>
      </c>
      <c r="C61" s="264">
        <v>27.119479906374739</v>
      </c>
      <c r="D61" s="264">
        <v>32.354333814791161</v>
      </c>
      <c r="E61" s="264">
        <v>33.899476126284711</v>
      </c>
      <c r="F61" s="264">
        <v>23.86389737102872</v>
      </c>
      <c r="G61" s="264">
        <v>16.926368492111848</v>
      </c>
      <c r="H61" s="264">
        <v>19.294599367164221</v>
      </c>
      <c r="I61" s="264">
        <v>25.818431361977002</v>
      </c>
      <c r="J61" s="264">
        <v>31.368203073421778</v>
      </c>
      <c r="K61" s="264">
        <v>23.823178432942409</v>
      </c>
      <c r="L61" s="264">
        <v>40.096694179403848</v>
      </c>
      <c r="M61" s="264">
        <v>28.62009000825832</v>
      </c>
      <c r="N61" s="264">
        <v>27.611818521046111</v>
      </c>
      <c r="O61" s="264">
        <v>29.41044187174414</v>
      </c>
      <c r="P61" s="264">
        <v>31.96007912709857</v>
      </c>
      <c r="Q61" s="264">
        <v>30.658352641371469</v>
      </c>
      <c r="R61" s="264">
        <v>30.49884517465912</v>
      </c>
      <c r="S61" s="264">
        <v>31.31497741960553</v>
      </c>
      <c r="T61" s="264">
        <v>29.929060313541939</v>
      </c>
      <c r="U61" s="264">
        <v>26.415240556928222</v>
      </c>
      <c r="V61" s="264">
        <v>29.10762912100882</v>
      </c>
      <c r="W61" s="264">
        <v>34.088543663144158</v>
      </c>
      <c r="DA61" s="72" t="s">
        <v>1502</v>
      </c>
    </row>
    <row r="62" spans="1:105" ht="12" customHeight="1" x14ac:dyDescent="0.25">
      <c r="A62" s="59" t="s">
        <v>30</v>
      </c>
      <c r="B62" s="232">
        <v>6.8419539617748537</v>
      </c>
      <c r="C62" s="232">
        <v>12.22058664299677</v>
      </c>
      <c r="D62" s="232">
        <v>13.30857729243607</v>
      </c>
      <c r="E62" s="232">
        <v>17.515342587052391</v>
      </c>
      <c r="F62" s="232">
        <v>12.36991678969032</v>
      </c>
      <c r="G62" s="232">
        <v>7.7805251144865322</v>
      </c>
      <c r="H62" s="232">
        <v>6.3774642133926491</v>
      </c>
      <c r="I62" s="232">
        <v>11.01886202658968</v>
      </c>
      <c r="J62" s="232">
        <v>12.348071966155191</v>
      </c>
      <c r="K62" s="232">
        <v>6.8211901074070163</v>
      </c>
      <c r="L62" s="232">
        <v>14.707526364148251</v>
      </c>
      <c r="M62" s="232">
        <v>8.6016671043409261</v>
      </c>
      <c r="N62" s="232">
        <v>7.1320509746467122</v>
      </c>
      <c r="O62" s="232">
        <v>7.1192925613772742</v>
      </c>
      <c r="P62" s="232">
        <v>7.2941924466129091</v>
      </c>
      <c r="Q62" s="232">
        <v>6.8263809499664161</v>
      </c>
      <c r="R62" s="232">
        <v>5.6393049669824782</v>
      </c>
      <c r="S62" s="232">
        <v>5.1405789653088751</v>
      </c>
      <c r="T62" s="232">
        <v>4.9230005983450624</v>
      </c>
      <c r="U62" s="232">
        <v>4.0769706338524614</v>
      </c>
      <c r="V62" s="232">
        <v>2.8272702947304209</v>
      </c>
      <c r="W62" s="232">
        <v>5.6375498969259041</v>
      </c>
      <c r="DA62" s="71" t="s">
        <v>1503</v>
      </c>
    </row>
    <row r="63" spans="1:105" ht="12" customHeight="1" x14ac:dyDescent="0.25">
      <c r="A63" s="59" t="s">
        <v>33</v>
      </c>
      <c r="B63" s="297">
        <v>0.24711486240120459</v>
      </c>
      <c r="C63" s="297">
        <v>8.5833984833347449E-2</v>
      </c>
      <c r="D63" s="297">
        <v>0.1206834559151521</v>
      </c>
      <c r="E63" s="297">
        <v>0.12875404919415109</v>
      </c>
      <c r="F63" s="297">
        <v>0.1732967303233518</v>
      </c>
      <c r="G63" s="297">
        <v>6.9152261195506423E-2</v>
      </c>
      <c r="H63" s="297">
        <v>7.8252285404418628E-2</v>
      </c>
      <c r="I63" s="297">
        <v>0</v>
      </c>
      <c r="J63" s="297">
        <v>8.9499591925558411E-2</v>
      </c>
      <c r="K63" s="297">
        <v>9.0905377897279954E-2</v>
      </c>
      <c r="L63" s="297">
        <v>0.13398083380225781</v>
      </c>
      <c r="M63" s="297">
        <v>9.4310827869743777E-2</v>
      </c>
      <c r="N63" s="297">
        <v>0.10425236009617871</v>
      </c>
      <c r="O63" s="297">
        <v>0.11193936118285761</v>
      </c>
      <c r="P63" s="297">
        <v>0.111688658939352</v>
      </c>
      <c r="Q63" s="297">
        <v>0.1019493964191871</v>
      </c>
      <c r="R63" s="297">
        <v>0.10109165129523071</v>
      </c>
      <c r="S63" s="297">
        <v>0.1174169718538044</v>
      </c>
      <c r="T63" s="297">
        <v>0.14133852890279319</v>
      </c>
      <c r="U63" s="297">
        <v>0.14465845447432671</v>
      </c>
      <c r="V63" s="297">
        <v>0.1556621676252658</v>
      </c>
      <c r="W63" s="297">
        <v>0.17461509718298451</v>
      </c>
      <c r="DA63" s="122" t="s">
        <v>1504</v>
      </c>
    </row>
    <row r="64" spans="1:105" ht="12" customHeight="1" x14ac:dyDescent="0.25">
      <c r="A64" s="59" t="s">
        <v>160</v>
      </c>
      <c r="B64" s="297">
        <v>0.44386869302902537</v>
      </c>
      <c r="C64" s="297">
        <v>0.1534141843116284</v>
      </c>
      <c r="D64" s="297">
        <v>0.2153854415190658</v>
      </c>
      <c r="E64" s="297">
        <v>0.11451970617612101</v>
      </c>
      <c r="F64" s="297">
        <v>0.13999547388071759</v>
      </c>
      <c r="G64" s="297">
        <v>0.1120944325164661</v>
      </c>
      <c r="H64" s="297">
        <v>0.1855042929009553</v>
      </c>
      <c r="I64" s="297">
        <v>0.1306476538329702</v>
      </c>
      <c r="J64" s="297">
        <v>0.40576458751049832</v>
      </c>
      <c r="K64" s="297">
        <v>0.24768662313895931</v>
      </c>
      <c r="L64" s="297">
        <v>0.1212253497094383</v>
      </c>
      <c r="M64" s="297">
        <v>8.5671673886513325E-2</v>
      </c>
      <c r="N64" s="297">
        <v>9.4714348185146985E-2</v>
      </c>
      <c r="O64" s="297">
        <v>0.10165892993783721</v>
      </c>
      <c r="P64" s="297">
        <v>0.30462893592814538</v>
      </c>
      <c r="Q64" s="297">
        <v>0.37096596532737641</v>
      </c>
      <c r="R64" s="297">
        <v>0.36778017080424807</v>
      </c>
      <c r="S64" s="297">
        <v>0.32754261910354748</v>
      </c>
      <c r="T64" s="297">
        <v>0.37321672823163088</v>
      </c>
      <c r="U64" s="297">
        <v>0.32165120749727022</v>
      </c>
      <c r="V64" s="297">
        <v>0.49752702693378492</v>
      </c>
      <c r="W64" s="297">
        <v>0.31593145080592328</v>
      </c>
      <c r="DA64" s="122" t="s">
        <v>1505</v>
      </c>
    </row>
    <row r="65" spans="1:105" ht="12" customHeight="1" x14ac:dyDescent="0.25">
      <c r="A65" s="59" t="s">
        <v>70</v>
      </c>
      <c r="B65" s="297">
        <v>3.16596913800158</v>
      </c>
      <c r="C65" s="297">
        <v>3.5189843297225631</v>
      </c>
      <c r="D65" s="297">
        <v>2.4738592915743678</v>
      </c>
      <c r="E65" s="297">
        <v>2.089443327290911</v>
      </c>
      <c r="F65" s="297">
        <v>1.607914023294037</v>
      </c>
      <c r="G65" s="297">
        <v>0.64162378106760831</v>
      </c>
      <c r="H65" s="297">
        <v>1.0720196478150461</v>
      </c>
      <c r="I65" s="297">
        <v>1.0661159029253691</v>
      </c>
      <c r="J65" s="297">
        <v>0.70041940777554001</v>
      </c>
      <c r="K65" s="297">
        <v>0.86951299869786813</v>
      </c>
      <c r="L65" s="297">
        <v>1.048527420584269</v>
      </c>
      <c r="M65" s="297">
        <v>0.66262619380887955</v>
      </c>
      <c r="N65" s="297">
        <v>0.63457036027238944</v>
      </c>
      <c r="O65" s="297">
        <v>0.29200772627235833</v>
      </c>
      <c r="P65" s="297">
        <v>9.7117912777832271E-2</v>
      </c>
      <c r="Q65" s="297">
        <v>0.17729844163618541</v>
      </c>
      <c r="R65" s="297">
        <v>8.7903375922782023E-2</v>
      </c>
      <c r="S65" s="297">
        <v>9.4621147108894261E-3</v>
      </c>
      <c r="T65" s="297">
        <v>5.0439735689942512E-2</v>
      </c>
      <c r="U65" s="297">
        <v>0.12546602963743861</v>
      </c>
      <c r="V65" s="297">
        <v>0.1003873007389175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15.41850836652379</v>
      </c>
      <c r="C66" s="297">
        <v>11.140660764510431</v>
      </c>
      <c r="D66" s="297">
        <v>16.2358283333465</v>
      </c>
      <c r="E66" s="297">
        <v>14.05141645657114</v>
      </c>
      <c r="F66" s="297">
        <v>9.5727743538403001</v>
      </c>
      <c r="G66" s="297">
        <v>8.322972902845736</v>
      </c>
      <c r="H66" s="297">
        <v>11.58135892765115</v>
      </c>
      <c r="I66" s="297">
        <v>13.602805778628969</v>
      </c>
      <c r="J66" s="297">
        <v>17.824447520054999</v>
      </c>
      <c r="K66" s="297">
        <v>15.79388332580128</v>
      </c>
      <c r="L66" s="297">
        <v>24.085434211159651</v>
      </c>
      <c r="M66" s="297">
        <v>19.17581420835225</v>
      </c>
      <c r="N66" s="297">
        <v>19.64623047784568</v>
      </c>
      <c r="O66" s="297">
        <v>21.785543292973809</v>
      </c>
      <c r="P66" s="297">
        <v>24.15245117284033</v>
      </c>
      <c r="Q66" s="297">
        <v>23.1817578880223</v>
      </c>
      <c r="R66" s="297">
        <v>24.30276500965439</v>
      </c>
      <c r="S66" s="297">
        <v>25.719976748628412</v>
      </c>
      <c r="T66" s="297">
        <v>24.441064722372509</v>
      </c>
      <c r="U66" s="297">
        <v>21.74649423146672</v>
      </c>
      <c r="V66" s="297">
        <v>25.526782330980431</v>
      </c>
      <c r="W66" s="297">
        <v>27.960447218229351</v>
      </c>
      <c r="DA66" s="122" t="s">
        <v>1507</v>
      </c>
    </row>
    <row r="67" spans="1:105" ht="12" customHeight="1" x14ac:dyDescent="0.25">
      <c r="A67" s="60" t="s">
        <v>1508</v>
      </c>
      <c r="B67" s="264">
        <v>5.5299539363101351</v>
      </c>
      <c r="C67" s="264">
        <v>6.3276444621819534</v>
      </c>
      <c r="D67" s="264">
        <v>7.4847082665169111</v>
      </c>
      <c r="E67" s="264">
        <v>7.4069937461056741</v>
      </c>
      <c r="F67" s="264">
        <v>4.996717394892797</v>
      </c>
      <c r="G67" s="264">
        <v>3.682321766389351</v>
      </c>
      <c r="H67" s="264">
        <v>4.2292182354147894</v>
      </c>
      <c r="I67" s="264">
        <v>5.5116807377191588</v>
      </c>
      <c r="J67" s="264">
        <v>6.6582177998775478</v>
      </c>
      <c r="K67" s="264">
        <v>5.0530398547064426</v>
      </c>
      <c r="L67" s="264">
        <v>8.7055990217651082</v>
      </c>
      <c r="M67" s="264">
        <v>6.0152984121914592</v>
      </c>
      <c r="N67" s="264">
        <v>5.9300148608967609</v>
      </c>
      <c r="O67" s="264">
        <v>6.4726757301086817</v>
      </c>
      <c r="P67" s="264">
        <v>6.8442126886593542</v>
      </c>
      <c r="Q67" s="264">
        <v>6.4910935519324831</v>
      </c>
      <c r="R67" s="264">
        <v>6.6087253544452604</v>
      </c>
      <c r="S67" s="264">
        <v>6.7084162571400618</v>
      </c>
      <c r="T67" s="264">
        <v>6.4507711728642594</v>
      </c>
      <c r="U67" s="264">
        <v>5.7429822599454239</v>
      </c>
      <c r="V67" s="264">
        <v>6.3008348536203576</v>
      </c>
      <c r="W67" s="264">
        <v>7.1652848405550102</v>
      </c>
      <c r="DA67" s="72" t="s">
        <v>1509</v>
      </c>
    </row>
    <row r="68" spans="1:105" ht="12" customHeight="1" x14ac:dyDescent="0.25">
      <c r="A68" s="147" t="s">
        <v>30</v>
      </c>
      <c r="B68" s="231">
        <v>0.98655113157519669</v>
      </c>
      <c r="C68" s="231">
        <v>1.5885094745250661</v>
      </c>
      <c r="D68" s="231">
        <v>1.3417864011979881</v>
      </c>
      <c r="E68" s="231">
        <v>1.827937940109891</v>
      </c>
      <c r="F68" s="231">
        <v>1.4738321728113779</v>
      </c>
      <c r="G68" s="231">
        <v>0.77404670875226456</v>
      </c>
      <c r="H68" s="231">
        <v>0.5797727302120379</v>
      </c>
      <c r="I68" s="231">
        <v>1.140284101973285</v>
      </c>
      <c r="J68" s="231">
        <v>1.4102076754905339</v>
      </c>
      <c r="K68" s="231">
        <v>0.7912700233154778</v>
      </c>
      <c r="L68" s="231">
        <v>1.627909148992678</v>
      </c>
      <c r="M68" s="231">
        <v>1.1893399233365931</v>
      </c>
      <c r="N68" s="231">
        <v>0.88918564640557629</v>
      </c>
      <c r="O68" s="231">
        <v>0.81995039475604814</v>
      </c>
      <c r="P68" s="231">
        <v>0.92747897803814716</v>
      </c>
      <c r="Q68" s="231">
        <v>0.90122499203617656</v>
      </c>
      <c r="R68" s="231">
        <v>0.69258716245449348</v>
      </c>
      <c r="S68" s="231">
        <v>0.63455734214544812</v>
      </c>
      <c r="T68" s="231">
        <v>0.59718250286760477</v>
      </c>
      <c r="U68" s="231">
        <v>0.47537114045289608</v>
      </c>
      <c r="V68" s="231">
        <v>0.33692446217365601</v>
      </c>
      <c r="W68" s="231">
        <v>0.76411319511086062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3.5631845594546518E-2</v>
      </c>
      <c r="C70" s="231">
        <v>1.115724654856483E-2</v>
      </c>
      <c r="D70" s="231">
        <v>1.216744783746055E-2</v>
      </c>
      <c r="E70" s="231">
        <v>1.343704299787672E-2</v>
      </c>
      <c r="F70" s="231">
        <v>2.0647697226746441E-2</v>
      </c>
      <c r="G70" s="231">
        <v>6.8796230837295013E-3</v>
      </c>
      <c r="H70" s="231">
        <v>7.1138840824818183E-3</v>
      </c>
      <c r="I70" s="231">
        <v>0</v>
      </c>
      <c r="J70" s="231">
        <v>1.022127274870362E-2</v>
      </c>
      <c r="K70" s="231">
        <v>1.054518337059316E-2</v>
      </c>
      <c r="L70" s="231">
        <v>1.482972865294566E-2</v>
      </c>
      <c r="M70" s="231">
        <v>1.3040220160555289E-2</v>
      </c>
      <c r="N70" s="231">
        <v>1.299762193665749E-2</v>
      </c>
      <c r="O70" s="231">
        <v>1.289239381572312E-2</v>
      </c>
      <c r="P70" s="231">
        <v>1.4201556102296601E-2</v>
      </c>
      <c r="Q70" s="231">
        <v>1.3459451596592609E-2</v>
      </c>
      <c r="R70" s="231">
        <v>1.241549806728522E-2</v>
      </c>
      <c r="S70" s="231">
        <v>1.449404864415698E-2</v>
      </c>
      <c r="T70" s="231">
        <v>1.7145010396742429E-2</v>
      </c>
      <c r="U70" s="231">
        <v>1.6867046799067659E-2</v>
      </c>
      <c r="V70" s="231">
        <v>1.8550186802330091E-2</v>
      </c>
      <c r="W70" s="231">
        <v>2.3667320425108659E-2</v>
      </c>
      <c r="DA70" s="73" t="s">
        <v>1512</v>
      </c>
    </row>
    <row r="71" spans="1:105" ht="12" customHeight="1" x14ac:dyDescent="0.25">
      <c r="A71" s="147" t="s">
        <v>160</v>
      </c>
      <c r="B71" s="231">
        <v>6.400206195848096E-2</v>
      </c>
      <c r="C71" s="231">
        <v>1.9941750132364811E-2</v>
      </c>
      <c r="D71" s="231">
        <v>2.17154133079695E-2</v>
      </c>
      <c r="E71" s="231">
        <v>1.1951517063920419E-2</v>
      </c>
      <c r="F71" s="231">
        <v>1.6679969393597029E-2</v>
      </c>
      <c r="G71" s="231">
        <v>1.1151731442556941E-2</v>
      </c>
      <c r="H71" s="231">
        <v>1.6864121343932469E-2</v>
      </c>
      <c r="I71" s="231">
        <v>1.352003884487812E-2</v>
      </c>
      <c r="J71" s="231">
        <v>4.6340217105790373E-2</v>
      </c>
      <c r="K71" s="231">
        <v>2.873208296207394E-2</v>
      </c>
      <c r="L71" s="231">
        <v>1.34178821778546E-2</v>
      </c>
      <c r="M71" s="231">
        <v>1.1845696981330761E-2</v>
      </c>
      <c r="N71" s="231">
        <v>1.180847405806216E-2</v>
      </c>
      <c r="O71" s="231">
        <v>1.1708365545365571E-2</v>
      </c>
      <c r="P71" s="231">
        <v>3.8734505052260011E-2</v>
      </c>
      <c r="Q71" s="231">
        <v>4.8975262529042142E-2</v>
      </c>
      <c r="R71" s="231">
        <v>4.5168655782175333E-2</v>
      </c>
      <c r="S71" s="231">
        <v>4.0432133271435383E-2</v>
      </c>
      <c r="T71" s="231">
        <v>4.5272897174204629E-2</v>
      </c>
      <c r="U71" s="231">
        <v>3.7504243976254702E-2</v>
      </c>
      <c r="V71" s="231">
        <v>5.9290060196563833E-2</v>
      </c>
      <c r="W71" s="231">
        <v>4.2821331025905532E-2</v>
      </c>
      <c r="DA71" s="73" t="s">
        <v>1513</v>
      </c>
    </row>
    <row r="72" spans="1:105" ht="12" customHeight="1" x14ac:dyDescent="0.25">
      <c r="A72" s="147" t="s">
        <v>70</v>
      </c>
      <c r="B72" s="231">
        <v>0.45650562004328038</v>
      </c>
      <c r="C72" s="231">
        <v>0.45741993504648532</v>
      </c>
      <c r="D72" s="231">
        <v>0.24941740074638549</v>
      </c>
      <c r="E72" s="231">
        <v>0.21805869412385029</v>
      </c>
      <c r="F72" s="231">
        <v>0.19157731284178381</v>
      </c>
      <c r="G72" s="231">
        <v>6.3832038157406734E-2</v>
      </c>
      <c r="H72" s="231">
        <v>9.7456878981691586E-2</v>
      </c>
      <c r="I72" s="231">
        <v>0.1103267299321055</v>
      </c>
      <c r="J72" s="231">
        <v>7.9991178186755552E-2</v>
      </c>
      <c r="K72" s="231">
        <v>0.1008650338018969</v>
      </c>
      <c r="L72" s="231">
        <v>0.1160567276017035</v>
      </c>
      <c r="M72" s="231">
        <v>9.1620354169223164E-2</v>
      </c>
      <c r="N72" s="231">
        <v>7.9114809750301038E-2</v>
      </c>
      <c r="O72" s="231">
        <v>3.3631410475778577E-2</v>
      </c>
      <c r="P72" s="231">
        <v>1.2348840965144599E-2</v>
      </c>
      <c r="Q72" s="231">
        <v>2.3407100749685491E-2</v>
      </c>
      <c r="R72" s="231">
        <v>1.0795789562185489E-2</v>
      </c>
      <c r="S72" s="231">
        <v>1.1680113081691699E-3</v>
      </c>
      <c r="T72" s="231">
        <v>6.1185707784447863E-3</v>
      </c>
      <c r="U72" s="231">
        <v>1.462922717706395E-2</v>
      </c>
      <c r="V72" s="231">
        <v>1.196310709080959E-2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1.22916397947115</v>
      </c>
      <c r="C73" s="231">
        <v>1.2263305339394259</v>
      </c>
      <c r="D73" s="231">
        <v>3.036923216402625</v>
      </c>
      <c r="E73" s="231">
        <v>3.5140905736886019</v>
      </c>
      <c r="F73" s="231">
        <v>2.051245053582865</v>
      </c>
      <c r="G73" s="231">
        <v>1.7342404575330479</v>
      </c>
      <c r="H73" s="231">
        <v>2.263411559672162</v>
      </c>
      <c r="I73" s="231">
        <v>2.68100427660083</v>
      </c>
      <c r="J73" s="231">
        <v>2.9781432659175548</v>
      </c>
      <c r="K73" s="231">
        <v>2.1023758593318229</v>
      </c>
      <c r="L73" s="231">
        <v>3.9551318834423599</v>
      </c>
      <c r="M73" s="231">
        <v>1.6901051837194621</v>
      </c>
      <c r="N73" s="231">
        <v>2.0981835550111398</v>
      </c>
      <c r="O73" s="231">
        <v>2.205104734183521</v>
      </c>
      <c r="P73" s="231">
        <v>2.0764750453237548</v>
      </c>
      <c r="Q73" s="231">
        <v>1.5880499815339271</v>
      </c>
      <c r="R73" s="231">
        <v>1.6571555989752309</v>
      </c>
      <c r="S73" s="231">
        <v>1.5034239614117499</v>
      </c>
      <c r="T73" s="231">
        <v>1.2846274100852419</v>
      </c>
      <c r="U73" s="231">
        <v>0.9130029601346894</v>
      </c>
      <c r="V73" s="231">
        <v>0.98038503376686859</v>
      </c>
      <c r="W73" s="231">
        <v>0.39097887932976849</v>
      </c>
      <c r="DA73" s="73" t="s">
        <v>1515</v>
      </c>
    </row>
    <row r="74" spans="1:105" ht="12" customHeight="1" x14ac:dyDescent="0.25">
      <c r="A74" s="147" t="s">
        <v>162</v>
      </c>
      <c r="B74" s="231">
        <v>2.2232167829801952</v>
      </c>
      <c r="C74" s="231">
        <v>1.4481338493709781</v>
      </c>
      <c r="D74" s="231">
        <v>1.63691529088168</v>
      </c>
      <c r="E74" s="231">
        <v>1.4664353337991629</v>
      </c>
      <c r="F74" s="231">
        <v>1.1405624682546229</v>
      </c>
      <c r="G74" s="231">
        <v>0.82801220839027934</v>
      </c>
      <c r="H74" s="231">
        <v>1.0528567249267069</v>
      </c>
      <c r="I74" s="231">
        <v>1.4076828563758319</v>
      </c>
      <c r="J74" s="231">
        <v>2.0356354233321179</v>
      </c>
      <c r="K74" s="231">
        <v>1.832118183288602</v>
      </c>
      <c r="L74" s="231">
        <v>2.665907083150671</v>
      </c>
      <c r="M74" s="231">
        <v>2.6514117698148132</v>
      </c>
      <c r="N74" s="231">
        <v>2.4493860474323772</v>
      </c>
      <c r="O74" s="231">
        <v>2.50910672219841</v>
      </c>
      <c r="P74" s="231">
        <v>3.07105836524839</v>
      </c>
      <c r="Q74" s="231">
        <v>3.0604766597621911</v>
      </c>
      <c r="R74" s="231">
        <v>2.9847265144167849</v>
      </c>
      <c r="S74" s="231">
        <v>3.1748953173938301</v>
      </c>
      <c r="T74" s="231">
        <v>2.9648130062308149</v>
      </c>
      <c r="U74" s="231">
        <v>2.5356218359356388</v>
      </c>
      <c r="V74" s="231">
        <v>3.0420145622156118</v>
      </c>
      <c r="W74" s="231">
        <v>3.7897574391846849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1.9072930373454169E-3</v>
      </c>
      <c r="C76" s="231">
        <v>1.24725546152481E-3</v>
      </c>
      <c r="D76" s="231">
        <v>1.107585826120953E-3</v>
      </c>
      <c r="E76" s="231">
        <v>2.0480024431556438E-3</v>
      </c>
      <c r="F76" s="231">
        <v>0</v>
      </c>
      <c r="G76" s="231">
        <v>2.6136442497715008E-3</v>
      </c>
      <c r="H76" s="231">
        <v>2.634969338113607E-3</v>
      </c>
      <c r="I76" s="231">
        <v>1.532152416362922E-3</v>
      </c>
      <c r="J76" s="231">
        <v>3.4258518579205179E-2</v>
      </c>
      <c r="K76" s="231">
        <v>0.1022112147219212</v>
      </c>
      <c r="L76" s="231">
        <v>0.19943545588606321</v>
      </c>
      <c r="M76" s="231">
        <v>0.25706920898792152</v>
      </c>
      <c r="N76" s="231">
        <v>0.27797544672552482</v>
      </c>
      <c r="O76" s="231">
        <v>0.65666129178453647</v>
      </c>
      <c r="P76" s="231">
        <v>0.59124959681193912</v>
      </c>
      <c r="Q76" s="231">
        <v>0.76629923435036762</v>
      </c>
      <c r="R76" s="231">
        <v>1.1167866137342659</v>
      </c>
      <c r="S76" s="231">
        <v>1.3025164993136329</v>
      </c>
      <c r="T76" s="231">
        <v>1.458202010236193</v>
      </c>
      <c r="U76" s="231">
        <v>1.6625215335639569</v>
      </c>
      <c r="V76" s="231">
        <v>1.828540373363964</v>
      </c>
      <c r="W76" s="231">
        <v>2.125774204200662</v>
      </c>
      <c r="DA76" s="73" t="s">
        <v>1518</v>
      </c>
    </row>
    <row r="77" spans="1:105" ht="12" customHeight="1" x14ac:dyDescent="0.25">
      <c r="A77" s="147" t="s">
        <v>79</v>
      </c>
      <c r="B77" s="231">
        <v>0.53297522164993971</v>
      </c>
      <c r="C77" s="231">
        <v>1.574904417157543</v>
      </c>
      <c r="D77" s="231">
        <v>1.1846755103166811</v>
      </c>
      <c r="E77" s="231">
        <v>0.35303464187921441</v>
      </c>
      <c r="F77" s="231">
        <v>0.10217272078180389</v>
      </c>
      <c r="G77" s="231">
        <v>0.26154535478029428</v>
      </c>
      <c r="H77" s="231">
        <v>0.2091073668576624</v>
      </c>
      <c r="I77" s="231">
        <v>0.15733058157586499</v>
      </c>
      <c r="J77" s="231">
        <v>6.3420248516886144E-2</v>
      </c>
      <c r="K77" s="231">
        <v>8.4922273914055005E-2</v>
      </c>
      <c r="L77" s="231">
        <v>0.1129111118608337</v>
      </c>
      <c r="M77" s="231">
        <v>0.11086605502156049</v>
      </c>
      <c r="N77" s="231">
        <v>0.1113632595771224</v>
      </c>
      <c r="O77" s="231">
        <v>0.22362041734929869</v>
      </c>
      <c r="P77" s="231">
        <v>0.1126658011174226</v>
      </c>
      <c r="Q77" s="231">
        <v>8.9200869374500225E-2</v>
      </c>
      <c r="R77" s="231">
        <v>8.9089521452838022E-2</v>
      </c>
      <c r="S77" s="231">
        <v>3.6928943651638638E-2</v>
      </c>
      <c r="T77" s="231">
        <v>7.7409765095012587E-2</v>
      </c>
      <c r="U77" s="231">
        <v>8.7464271905856567E-2</v>
      </c>
      <c r="V77" s="231">
        <v>2.316706801055397E-2</v>
      </c>
      <c r="W77" s="231">
        <v>2.8172471278019411E-2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134.37636472186858</v>
      </c>
      <c r="C79" s="263">
        <f t="shared" si="2"/>
        <v>140.02650613161794</v>
      </c>
      <c r="D79" s="263">
        <f t="shared" si="2"/>
        <v>173.9179662727974</v>
      </c>
      <c r="E79" s="263">
        <f t="shared" si="2"/>
        <v>183.27069792675007</v>
      </c>
      <c r="F79" s="263">
        <f t="shared" si="2"/>
        <v>126.10742960104061</v>
      </c>
      <c r="G79" s="263">
        <f t="shared" si="2"/>
        <v>91.329840335341331</v>
      </c>
      <c r="H79" s="263">
        <f t="shared" si="2"/>
        <v>106.05114939992592</v>
      </c>
      <c r="I79" s="263">
        <f t="shared" si="2"/>
        <v>139.3839689973133</v>
      </c>
      <c r="J79" s="263">
        <f t="shared" si="2"/>
        <v>170.10719152349762</v>
      </c>
      <c r="K79" s="263">
        <f t="shared" si="2"/>
        <v>128.75801514549781</v>
      </c>
      <c r="L79" s="263">
        <f t="shared" si="2"/>
        <v>219.58633703848588</v>
      </c>
      <c r="M79" s="263">
        <f t="shared" si="2"/>
        <v>152.49654500616475</v>
      </c>
      <c r="N79" s="263">
        <f t="shared" si="2"/>
        <v>150.63537737659914</v>
      </c>
      <c r="O79" s="263">
        <f t="shared" si="2"/>
        <v>162.45996236456327</v>
      </c>
      <c r="P79" s="263">
        <f t="shared" si="2"/>
        <v>174.48534586793249</v>
      </c>
      <c r="Q79" s="263">
        <f t="shared" si="2"/>
        <v>166.15673295894902</v>
      </c>
      <c r="R79" s="263">
        <f t="shared" si="2"/>
        <v>168.33465712830912</v>
      </c>
      <c r="S79" s="263">
        <f t="shared" si="2"/>
        <v>172.1921997458021</v>
      </c>
      <c r="T79" s="263">
        <f t="shared" si="2"/>
        <v>165.19797914212495</v>
      </c>
      <c r="U79" s="263">
        <f t="shared" si="2"/>
        <v>147.30002214138008</v>
      </c>
      <c r="V79" s="263">
        <f t="shared" si="2"/>
        <v>161.9996280368413</v>
      </c>
      <c r="W79" s="263">
        <f t="shared" si="2"/>
        <v>184.13481533693425</v>
      </c>
      <c r="DA79" s="70"/>
    </row>
    <row r="80" spans="1:105" ht="12" customHeight="1" x14ac:dyDescent="0.25">
      <c r="A80" s="60" t="s">
        <v>1523</v>
      </c>
      <c r="B80" s="264">
        <v>127.9657210956764</v>
      </c>
      <c r="C80" s="264">
        <v>133.66559647108949</v>
      </c>
      <c r="D80" s="264">
        <v>167.2665674708316</v>
      </c>
      <c r="E80" s="264">
        <v>175.91180626372071</v>
      </c>
      <c r="F80" s="264">
        <v>120.3207555223579</v>
      </c>
      <c r="G80" s="264">
        <v>86.367340352780431</v>
      </c>
      <c r="H80" s="264">
        <v>100.3316222456978</v>
      </c>
      <c r="I80" s="264">
        <v>132.1748922310135</v>
      </c>
      <c r="J80" s="264">
        <v>161.212376830637</v>
      </c>
      <c r="K80" s="264">
        <v>121.9021681363174</v>
      </c>
      <c r="L80" s="264">
        <v>210.42923978048901</v>
      </c>
      <c r="M80" s="264">
        <v>145.00046873020199</v>
      </c>
      <c r="N80" s="264">
        <v>142.92033792832839</v>
      </c>
      <c r="O80" s="264">
        <v>154.7604518589562</v>
      </c>
      <c r="P80" s="264">
        <v>165.14693991596721</v>
      </c>
      <c r="Q80" s="264">
        <v>156.8381857759766</v>
      </c>
      <c r="R80" s="264">
        <v>159.70071686935151</v>
      </c>
      <c r="S80" s="264">
        <v>162.754220873836</v>
      </c>
      <c r="T80" s="264">
        <v>155.99853818516269</v>
      </c>
      <c r="U80" s="264">
        <v>138.65703169202371</v>
      </c>
      <c r="V80" s="264">
        <v>153.00403738361189</v>
      </c>
      <c r="W80" s="264">
        <v>173.97390078477761</v>
      </c>
      <c r="DA80" s="72" t="s">
        <v>1524</v>
      </c>
    </row>
    <row r="81" spans="1:105" ht="12" customHeight="1" x14ac:dyDescent="0.25">
      <c r="A81" s="59" t="s">
        <v>30</v>
      </c>
      <c r="B81" s="232">
        <v>25.264211468301301</v>
      </c>
      <c r="C81" s="232">
        <v>44.675085193151851</v>
      </c>
      <c r="D81" s="232">
        <v>35.624577568512962</v>
      </c>
      <c r="E81" s="232">
        <v>45.585161471952951</v>
      </c>
      <c r="F81" s="232">
        <v>36.230663392204647</v>
      </c>
      <c r="G81" s="232">
        <v>19.543035702912391</v>
      </c>
      <c r="H81" s="232">
        <v>14.46963540507253</v>
      </c>
      <c r="I81" s="232">
        <v>28.148500545511109</v>
      </c>
      <c r="J81" s="232">
        <v>34.473072057190073</v>
      </c>
      <c r="K81" s="232">
        <v>19.41530768038842</v>
      </c>
      <c r="L81" s="232">
        <v>39.866417615305693</v>
      </c>
      <c r="M81" s="232">
        <v>29.20769278590047</v>
      </c>
      <c r="N81" s="232">
        <v>21.84057781299062</v>
      </c>
      <c r="O81" s="232">
        <v>20.30641228847476</v>
      </c>
      <c r="P81" s="232">
        <v>22.754103569100991</v>
      </c>
      <c r="Q81" s="232">
        <v>22.07886007086978</v>
      </c>
      <c r="R81" s="232">
        <v>16.965160197870389</v>
      </c>
      <c r="S81" s="232">
        <v>15.480339085986</v>
      </c>
      <c r="T81" s="232">
        <v>14.6170272665755</v>
      </c>
      <c r="U81" s="232">
        <v>11.654732851464059</v>
      </c>
      <c r="V81" s="232">
        <v>8.2117762147338329</v>
      </c>
      <c r="W81" s="232">
        <v>18.625985737145271</v>
      </c>
      <c r="DA81" s="71" t="s">
        <v>1525</v>
      </c>
    </row>
    <row r="82" spans="1:105" ht="12" customHeight="1" x14ac:dyDescent="0.25">
      <c r="A82" s="59" t="s">
        <v>33</v>
      </c>
      <c r="B82" s="297">
        <v>0.91248233699670889</v>
      </c>
      <c r="C82" s="297">
        <v>0.313785311370057</v>
      </c>
      <c r="D82" s="297">
        <v>0.32304708775513152</v>
      </c>
      <c r="E82" s="297">
        <v>0.33509330996596148</v>
      </c>
      <c r="F82" s="297">
        <v>0.5075745948871665</v>
      </c>
      <c r="G82" s="297">
        <v>0.17369587394103439</v>
      </c>
      <c r="H82" s="297">
        <v>0.17754424039539549</v>
      </c>
      <c r="I82" s="297">
        <v>0</v>
      </c>
      <c r="J82" s="297">
        <v>0.24986296565127311</v>
      </c>
      <c r="K82" s="297">
        <v>0.25874603315353079</v>
      </c>
      <c r="L82" s="297">
        <v>0.36317023954673749</v>
      </c>
      <c r="M82" s="297">
        <v>0.32024044332211798</v>
      </c>
      <c r="N82" s="297">
        <v>0.31925343648869497</v>
      </c>
      <c r="O82" s="297">
        <v>0.31928549078306873</v>
      </c>
      <c r="P82" s="297">
        <v>0.34841078455232039</v>
      </c>
      <c r="Q82" s="297">
        <v>0.32973935594085729</v>
      </c>
      <c r="R82" s="297">
        <v>0.30412188539761381</v>
      </c>
      <c r="S82" s="297">
        <v>0.35358945967234068</v>
      </c>
      <c r="T82" s="297">
        <v>0.41965242325672147</v>
      </c>
      <c r="U82" s="297">
        <v>0.41353146564385218</v>
      </c>
      <c r="V82" s="297">
        <v>0.4521190945278723</v>
      </c>
      <c r="W82" s="297">
        <v>0.57691344096022834</v>
      </c>
      <c r="DA82" s="122" t="s">
        <v>1526</v>
      </c>
    </row>
    <row r="83" spans="1:105" ht="12" customHeight="1" x14ac:dyDescent="0.25">
      <c r="A83" s="59" t="s">
        <v>160</v>
      </c>
      <c r="B83" s="297">
        <v>1.6390043820076829</v>
      </c>
      <c r="C83" s="297">
        <v>0.56083983152212991</v>
      </c>
      <c r="D83" s="297">
        <v>0.57654662853296346</v>
      </c>
      <c r="E83" s="297">
        <v>0.29804722755569102</v>
      </c>
      <c r="F83" s="297">
        <v>0.41003743006839072</v>
      </c>
      <c r="G83" s="297">
        <v>0.28155753815230411</v>
      </c>
      <c r="H83" s="297">
        <v>0.4208850719563178</v>
      </c>
      <c r="I83" s="297">
        <v>0.3337491245750081</v>
      </c>
      <c r="J83" s="297">
        <v>1.1328045302817289</v>
      </c>
      <c r="K83" s="297">
        <v>0.70499603747114403</v>
      </c>
      <c r="L83" s="297">
        <v>0.32859505381262832</v>
      </c>
      <c r="M83" s="297">
        <v>0.29090546064824291</v>
      </c>
      <c r="N83" s="297">
        <v>0.29004505140218212</v>
      </c>
      <c r="O83" s="297">
        <v>0.28996253859857302</v>
      </c>
      <c r="P83" s="297">
        <v>0.95028454609430446</v>
      </c>
      <c r="Q83" s="297">
        <v>1.199831316117594</v>
      </c>
      <c r="R83" s="297">
        <v>1.1064217225040149</v>
      </c>
      <c r="S83" s="297">
        <v>0.98636181703517589</v>
      </c>
      <c r="T83" s="297">
        <v>1.108128870578998</v>
      </c>
      <c r="U83" s="297">
        <v>0.91949617287019714</v>
      </c>
      <c r="V83" s="297">
        <v>1.4450619077974109</v>
      </c>
      <c r="W83" s="297">
        <v>1.0438106631810951</v>
      </c>
      <c r="DA83" s="122" t="s">
        <v>1527</v>
      </c>
    </row>
    <row r="84" spans="1:105" ht="12" customHeight="1" x14ac:dyDescent="0.25">
      <c r="A84" s="59" t="s">
        <v>70</v>
      </c>
      <c r="B84" s="297">
        <v>11.690478224708571</v>
      </c>
      <c r="C84" s="297">
        <v>12.864433542870421</v>
      </c>
      <c r="D84" s="297">
        <v>6.622059615370488</v>
      </c>
      <c r="E84" s="297">
        <v>5.4379530967015963</v>
      </c>
      <c r="F84" s="297">
        <v>4.7094732108565944</v>
      </c>
      <c r="G84" s="297">
        <v>1.6116234157377221</v>
      </c>
      <c r="H84" s="297">
        <v>2.4322729116038611</v>
      </c>
      <c r="I84" s="297">
        <v>2.7234721700531832</v>
      </c>
      <c r="J84" s="297">
        <v>1.9554152891788481</v>
      </c>
      <c r="K84" s="297">
        <v>2.4749145143286011</v>
      </c>
      <c r="L84" s="297">
        <v>2.8421524459754082</v>
      </c>
      <c r="M84" s="297">
        <v>2.2500036406771899</v>
      </c>
      <c r="N84" s="297">
        <v>1.943253543842363</v>
      </c>
      <c r="O84" s="297">
        <v>0.83289585727594573</v>
      </c>
      <c r="P84" s="297">
        <v>0.30295760112387188</v>
      </c>
      <c r="Q84" s="297">
        <v>0.57344404192500675</v>
      </c>
      <c r="R84" s="297">
        <v>0.26444656978031689</v>
      </c>
      <c r="S84" s="297">
        <v>2.8494211485430122E-2</v>
      </c>
      <c r="T84" s="297">
        <v>0.14976211706059869</v>
      </c>
      <c r="U84" s="297">
        <v>0.35866656610584191</v>
      </c>
      <c r="V84" s="297">
        <v>0.29157383714095042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31.47719131090054</v>
      </c>
      <c r="C85" s="297">
        <v>34.489200069195277</v>
      </c>
      <c r="D85" s="297">
        <v>80.630647766111409</v>
      </c>
      <c r="E85" s="297">
        <v>87.634477469750678</v>
      </c>
      <c r="F85" s="297">
        <v>50.424987622248651</v>
      </c>
      <c r="G85" s="297">
        <v>43.785888882127928</v>
      </c>
      <c r="H85" s="297">
        <v>56.488928046175843</v>
      </c>
      <c r="I85" s="297">
        <v>66.181971854049479</v>
      </c>
      <c r="J85" s="297">
        <v>72.801863999853353</v>
      </c>
      <c r="K85" s="297">
        <v>51.585770932806057</v>
      </c>
      <c r="L85" s="297">
        <v>96.858562092664343</v>
      </c>
      <c r="M85" s="297">
        <v>41.505436766512609</v>
      </c>
      <c r="N85" s="297">
        <v>51.536528265387801</v>
      </c>
      <c r="O85" s="297">
        <v>54.610335159263357</v>
      </c>
      <c r="P85" s="297">
        <v>50.942748416673098</v>
      </c>
      <c r="Q85" s="297">
        <v>38.905194194201243</v>
      </c>
      <c r="R85" s="297">
        <v>40.592595031329182</v>
      </c>
      <c r="S85" s="297">
        <v>36.676768460297247</v>
      </c>
      <c r="T85" s="297">
        <v>31.443375836430349</v>
      </c>
      <c r="U85" s="297">
        <v>22.384206123299752</v>
      </c>
      <c r="V85" s="297">
        <v>23.894680871875511</v>
      </c>
      <c r="W85" s="297">
        <v>9.5304819711492605</v>
      </c>
      <c r="DA85" s="122" t="s">
        <v>1529</v>
      </c>
    </row>
    <row r="86" spans="1:105" ht="12" customHeight="1" x14ac:dyDescent="0.25">
      <c r="A86" s="59" t="s">
        <v>162</v>
      </c>
      <c r="B86" s="297">
        <v>56.933510233176328</v>
      </c>
      <c r="C86" s="297">
        <v>40.727174832292462</v>
      </c>
      <c r="D86" s="297">
        <v>43.4602822781886</v>
      </c>
      <c r="E86" s="297">
        <v>36.570000552312727</v>
      </c>
      <c r="F86" s="297">
        <v>28.03801927209247</v>
      </c>
      <c r="G86" s="297">
        <v>20.90554997269242</v>
      </c>
      <c r="H86" s="297">
        <v>26.276594516435011</v>
      </c>
      <c r="I86" s="297">
        <v>34.749376565043121</v>
      </c>
      <c r="J86" s="297">
        <v>49.76189525155349</v>
      </c>
      <c r="K86" s="297">
        <v>44.954487327014952</v>
      </c>
      <c r="L86" s="297">
        <v>65.286300016343304</v>
      </c>
      <c r="M86" s="297">
        <v>65.11310929882498</v>
      </c>
      <c r="N86" s="297">
        <v>60.162921859176848</v>
      </c>
      <c r="O86" s="297">
        <v>62.139070732325607</v>
      </c>
      <c r="P86" s="297">
        <v>75.343141746919173</v>
      </c>
      <c r="Q86" s="297">
        <v>74.977765284098922</v>
      </c>
      <c r="R86" s="297">
        <v>73.111900146198778</v>
      </c>
      <c r="S86" s="297">
        <v>77.453135928730958</v>
      </c>
      <c r="T86" s="297">
        <v>72.568691052191213</v>
      </c>
      <c r="U86" s="297">
        <v>62.16615312829866</v>
      </c>
      <c r="V86" s="297">
        <v>74.142265200087706</v>
      </c>
      <c r="W86" s="297">
        <v>92.378941315432897</v>
      </c>
      <c r="DA86" s="122" t="s">
        <v>1530</v>
      </c>
    </row>
    <row r="87" spans="1:105" ht="12" customHeight="1" x14ac:dyDescent="0.25">
      <c r="A87" s="59" t="s">
        <v>73</v>
      </c>
      <c r="B87" s="297">
        <v>4.8843139585249627E-2</v>
      </c>
      <c r="C87" s="297">
        <v>3.5077690687305728E-2</v>
      </c>
      <c r="D87" s="297">
        <v>2.9406526360084381E-2</v>
      </c>
      <c r="E87" s="297">
        <v>5.1073135481061092E-2</v>
      </c>
      <c r="F87" s="297">
        <v>0</v>
      </c>
      <c r="G87" s="297">
        <v>6.5988967216633346E-2</v>
      </c>
      <c r="H87" s="297">
        <v>6.5762054058846678E-2</v>
      </c>
      <c r="I87" s="297">
        <v>3.782197178156245E-2</v>
      </c>
      <c r="J87" s="297">
        <v>0.83746273692824746</v>
      </c>
      <c r="K87" s="297">
        <v>2.5079456111547209</v>
      </c>
      <c r="L87" s="297">
        <v>4.8840423168408851</v>
      </c>
      <c r="M87" s="297">
        <v>6.3130803343164308</v>
      </c>
      <c r="N87" s="297">
        <v>6.8277579590398343</v>
      </c>
      <c r="O87" s="297">
        <v>16.262489792234909</v>
      </c>
      <c r="P87" s="297">
        <v>14.50529325150347</v>
      </c>
      <c r="Q87" s="297">
        <v>18.77335151282319</v>
      </c>
      <c r="R87" s="297">
        <v>27.356071316271191</v>
      </c>
      <c r="S87" s="297">
        <v>31.775531910628811</v>
      </c>
      <c r="T87" s="297">
        <v>35.691900619069337</v>
      </c>
      <c r="U87" s="297">
        <v>40.760245384341367</v>
      </c>
      <c r="V87" s="297">
        <v>44.566560257448643</v>
      </c>
      <c r="W87" s="297">
        <v>51.817767656908913</v>
      </c>
      <c r="DA87" s="122" t="s">
        <v>1531</v>
      </c>
    </row>
    <row r="88" spans="1:105" ht="12" customHeight="1" x14ac:dyDescent="0.25">
      <c r="A88" s="60" t="s">
        <v>1532</v>
      </c>
      <c r="B88" s="264">
        <v>6.4106436261921846</v>
      </c>
      <c r="C88" s="264">
        <v>6.3609096605284456</v>
      </c>
      <c r="D88" s="264">
        <v>6.6513988019657857</v>
      </c>
      <c r="E88" s="264">
        <v>7.3588916630293646</v>
      </c>
      <c r="F88" s="264">
        <v>5.7866740786827124</v>
      </c>
      <c r="G88" s="264">
        <v>4.9624999825608977</v>
      </c>
      <c r="H88" s="264">
        <v>5.7195271542281132</v>
      </c>
      <c r="I88" s="264">
        <v>7.2090767662997974</v>
      </c>
      <c r="J88" s="264">
        <v>8.89481469286061</v>
      </c>
      <c r="K88" s="264">
        <v>6.8558470091804109</v>
      </c>
      <c r="L88" s="264">
        <v>9.1570972579968775</v>
      </c>
      <c r="M88" s="264">
        <v>7.4960762759627784</v>
      </c>
      <c r="N88" s="264">
        <v>7.7150394482707352</v>
      </c>
      <c r="O88" s="264">
        <v>7.6995105056070638</v>
      </c>
      <c r="P88" s="264">
        <v>9.3384059519652798</v>
      </c>
      <c r="Q88" s="264">
        <v>9.3185471829724271</v>
      </c>
      <c r="R88" s="264">
        <v>8.6339402589576224</v>
      </c>
      <c r="S88" s="264">
        <v>9.4379788719660951</v>
      </c>
      <c r="T88" s="264">
        <v>9.1994409569622704</v>
      </c>
      <c r="U88" s="264">
        <v>8.6429904493563825</v>
      </c>
      <c r="V88" s="264">
        <v>8.9955906532294048</v>
      </c>
      <c r="W88" s="264">
        <v>10.16091455215664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20.693903808371843</v>
      </c>
      <c r="C89" s="263">
        <f t="shared" si="3"/>
        <v>21.175186504381916</v>
      </c>
      <c r="D89" s="263">
        <f t="shared" si="3"/>
        <v>24.271378138196958</v>
      </c>
      <c r="E89" s="263">
        <f t="shared" si="3"/>
        <v>25.842757788611269</v>
      </c>
      <c r="F89" s="263">
        <f t="shared" si="3"/>
        <v>18.833443944696093</v>
      </c>
      <c r="G89" s="263">
        <f t="shared" si="3"/>
        <v>14.265742923000806</v>
      </c>
      <c r="H89" s="263">
        <f t="shared" si="3"/>
        <v>16.328026083110398</v>
      </c>
      <c r="I89" s="263">
        <f t="shared" si="3"/>
        <v>21.378946303751718</v>
      </c>
      <c r="J89" s="263">
        <f t="shared" si="3"/>
        <v>26.11837776040791</v>
      </c>
      <c r="K89" s="263">
        <f t="shared" si="3"/>
        <v>19.942387762133933</v>
      </c>
      <c r="L89" s="263">
        <f t="shared" si="3"/>
        <v>31.046066143995333</v>
      </c>
      <c r="M89" s="263">
        <f t="shared" si="3"/>
        <v>23.175100473556384</v>
      </c>
      <c r="N89" s="263">
        <f t="shared" si="3"/>
        <v>22.869468958691396</v>
      </c>
      <c r="O89" s="263">
        <f t="shared" si="3"/>
        <v>23.811310031646649</v>
      </c>
      <c r="P89" s="263">
        <f t="shared" si="3"/>
        <v>26.902807488833194</v>
      </c>
      <c r="Q89" s="263">
        <f t="shared" si="3"/>
        <v>26.188278881159832</v>
      </c>
      <c r="R89" s="263">
        <f t="shared" si="3"/>
        <v>25.379333364887529</v>
      </c>
      <c r="S89" s="263">
        <f t="shared" si="3"/>
        <v>26.664410197881697</v>
      </c>
      <c r="T89" s="263">
        <f t="shared" si="3"/>
        <v>25.673776235818323</v>
      </c>
      <c r="U89" s="263">
        <f t="shared" si="3"/>
        <v>23.213258677461305</v>
      </c>
      <c r="V89" s="263">
        <f t="shared" si="3"/>
        <v>25.02056837410138</v>
      </c>
      <c r="W89" s="263">
        <f t="shared" si="3"/>
        <v>28.906594823959502</v>
      </c>
      <c r="DA89" s="70"/>
    </row>
    <row r="90" spans="1:105" ht="12" customHeight="1" x14ac:dyDescent="0.25">
      <c r="A90" s="60" t="s">
        <v>1535</v>
      </c>
      <c r="B90" s="264">
        <v>13.914723106260229</v>
      </c>
      <c r="C90" s="264">
        <v>14.44859888963045</v>
      </c>
      <c r="D90" s="264">
        <v>17.237601651838428</v>
      </c>
      <c r="E90" s="264">
        <v>18.0608158714046</v>
      </c>
      <c r="F90" s="264">
        <v>12.714103745634571</v>
      </c>
      <c r="G90" s="264">
        <v>9.0179571970005199</v>
      </c>
      <c r="H90" s="264">
        <v>10.279692971794161</v>
      </c>
      <c r="I90" s="264">
        <v>13.75543188868358</v>
      </c>
      <c r="J90" s="264">
        <v>16.712215192217169</v>
      </c>
      <c r="K90" s="264">
        <v>12.69240968639553</v>
      </c>
      <c r="L90" s="264">
        <v>21.362542828935521</v>
      </c>
      <c r="M90" s="264">
        <v>15.24808743169304</v>
      </c>
      <c r="N90" s="264">
        <v>14.710904921524181</v>
      </c>
      <c r="O90" s="264">
        <v>15.669167669831911</v>
      </c>
      <c r="P90" s="264">
        <v>17.027552349178769</v>
      </c>
      <c r="Q90" s="264">
        <v>16.334024157590619</v>
      </c>
      <c r="R90" s="264">
        <v>16.249042461245999</v>
      </c>
      <c r="S90" s="264">
        <v>16.683857859212111</v>
      </c>
      <c r="T90" s="264">
        <v>15.945474954048681</v>
      </c>
      <c r="U90" s="264">
        <v>14.07339730325875</v>
      </c>
      <c r="V90" s="264">
        <v>15.50783640576841</v>
      </c>
      <c r="W90" s="264">
        <v>18.161546453722689</v>
      </c>
      <c r="DA90" s="72" t="s">
        <v>1536</v>
      </c>
    </row>
    <row r="91" spans="1:105" ht="12" customHeight="1" x14ac:dyDescent="0.25">
      <c r="A91" s="59" t="s">
        <v>30</v>
      </c>
      <c r="B91" s="232">
        <v>3.6452265587794508</v>
      </c>
      <c r="C91" s="232">
        <v>6.5108311520063848</v>
      </c>
      <c r="D91" s="232">
        <v>7.0904860916913401</v>
      </c>
      <c r="E91" s="232">
        <v>9.3317482609721658</v>
      </c>
      <c r="F91" s="232">
        <v>6.5903906199295719</v>
      </c>
      <c r="G91" s="232">
        <v>4.145274427017565</v>
      </c>
      <c r="H91" s="232">
        <v>3.3977577250890838</v>
      </c>
      <c r="I91" s="232">
        <v>5.8705815226549154</v>
      </c>
      <c r="J91" s="232">
        <v>6.5787522295856729</v>
      </c>
      <c r="K91" s="232">
        <v>3.6341640825004302</v>
      </c>
      <c r="L91" s="232">
        <v>7.8358121109944916</v>
      </c>
      <c r="M91" s="232">
        <v>4.5827588951489133</v>
      </c>
      <c r="N91" s="232">
        <v>3.7997831871711378</v>
      </c>
      <c r="O91" s="232">
        <v>3.7929858150816051</v>
      </c>
      <c r="P91" s="232">
        <v>3.886168217411456</v>
      </c>
      <c r="Q91" s="232">
        <v>3.636929637086983</v>
      </c>
      <c r="R91" s="232">
        <v>3.004484443120818</v>
      </c>
      <c r="S91" s="232">
        <v>2.7387753668815931</v>
      </c>
      <c r="T91" s="232">
        <v>2.622854908149566</v>
      </c>
      <c r="U91" s="232">
        <v>2.1721107328275111</v>
      </c>
      <c r="V91" s="232">
        <v>1.5063008059946179</v>
      </c>
      <c r="W91" s="232">
        <v>3.003549384507668</v>
      </c>
      <c r="DA91" s="71" t="s">
        <v>1537</v>
      </c>
    </row>
    <row r="92" spans="1:105" ht="12" customHeight="1" x14ac:dyDescent="0.25">
      <c r="A92" s="59" t="s">
        <v>33</v>
      </c>
      <c r="B92" s="297">
        <v>0.1316567846738812</v>
      </c>
      <c r="C92" s="297">
        <v>4.5730258184787029E-2</v>
      </c>
      <c r="D92" s="297">
        <v>6.4297208248545845E-2</v>
      </c>
      <c r="E92" s="297">
        <v>6.8597023934251336E-2</v>
      </c>
      <c r="F92" s="297">
        <v>9.2328280408430677E-2</v>
      </c>
      <c r="G92" s="297">
        <v>3.6842641812240888E-2</v>
      </c>
      <c r="H92" s="297">
        <v>4.1690913244230743E-2</v>
      </c>
      <c r="I92" s="297">
        <v>0</v>
      </c>
      <c r="J92" s="297">
        <v>4.7683204433947628E-2</v>
      </c>
      <c r="K92" s="297">
        <v>4.8432172987186717E-2</v>
      </c>
      <c r="L92" s="297">
        <v>7.1381727569636205E-2</v>
      </c>
      <c r="M92" s="297">
        <v>5.0246513854367819E-2</v>
      </c>
      <c r="N92" s="297">
        <v>5.5543120278384407E-2</v>
      </c>
      <c r="O92" s="297">
        <v>5.9638567379472422E-2</v>
      </c>
      <c r="P92" s="297">
        <v>5.9504999325451911E-2</v>
      </c>
      <c r="Q92" s="297">
        <v>5.431615727831527E-2</v>
      </c>
      <c r="R92" s="297">
        <v>5.3859171551141768E-2</v>
      </c>
      <c r="S92" s="297">
        <v>6.2556905036805804E-2</v>
      </c>
      <c r="T92" s="297">
        <v>7.5301728455598793E-2</v>
      </c>
      <c r="U92" s="297">
        <v>7.7070504003364321E-2</v>
      </c>
      <c r="V92" s="297">
        <v>8.2933014573749561E-2</v>
      </c>
      <c r="W92" s="297">
        <v>9.3030674186260348E-2</v>
      </c>
      <c r="DA92" s="122" t="s">
        <v>1538</v>
      </c>
    </row>
    <row r="93" spans="1:105" ht="12" customHeight="1" x14ac:dyDescent="0.25">
      <c r="A93" s="59" t="s">
        <v>160</v>
      </c>
      <c r="B93" s="297">
        <v>0.23648243725106921</v>
      </c>
      <c r="C93" s="297">
        <v>8.1735343773223113E-2</v>
      </c>
      <c r="D93" s="297">
        <v>0.1147521214241068</v>
      </c>
      <c r="E93" s="297">
        <v>6.1013312394245567E-2</v>
      </c>
      <c r="F93" s="297">
        <v>7.4586181425653264E-2</v>
      </c>
      <c r="G93" s="297">
        <v>5.9721185612061113E-2</v>
      </c>
      <c r="H93" s="297">
        <v>9.8832172655361122E-2</v>
      </c>
      <c r="I93" s="297">
        <v>6.9605890401318371E-2</v>
      </c>
      <c r="J93" s="297">
        <v>0.21618149716718721</v>
      </c>
      <c r="K93" s="297">
        <v>0.13196140488006419</v>
      </c>
      <c r="L93" s="297">
        <v>6.4585916074118205E-2</v>
      </c>
      <c r="M93" s="297">
        <v>4.5643782862461582E-2</v>
      </c>
      <c r="N93" s="297">
        <v>5.0461499657974897E-2</v>
      </c>
      <c r="O93" s="297">
        <v>5.416140380611021E-2</v>
      </c>
      <c r="P93" s="297">
        <v>0.16229888333389811</v>
      </c>
      <c r="Q93" s="297">
        <v>0.19764163815914121</v>
      </c>
      <c r="R93" s="297">
        <v>0.19594432436963011</v>
      </c>
      <c r="S93" s="297">
        <v>0.17450673608138509</v>
      </c>
      <c r="T93" s="297">
        <v>0.19884078985790191</v>
      </c>
      <c r="U93" s="297">
        <v>0.17136793535634601</v>
      </c>
      <c r="V93" s="297">
        <v>0.26507029167719659</v>
      </c>
      <c r="W93" s="297">
        <v>0.1683205881924307</v>
      </c>
      <c r="DA93" s="122" t="s">
        <v>1539</v>
      </c>
    </row>
    <row r="94" spans="1:105" ht="12" customHeight="1" x14ac:dyDescent="0.25">
      <c r="A94" s="59" t="s">
        <v>70</v>
      </c>
      <c r="B94" s="297">
        <v>1.6867513068044251</v>
      </c>
      <c r="C94" s="297">
        <v>1.8748292096525361</v>
      </c>
      <c r="D94" s="297">
        <v>1.3180120244467299</v>
      </c>
      <c r="E94" s="297">
        <v>1.1132045541752751</v>
      </c>
      <c r="F94" s="297">
        <v>0.85665745994363551</v>
      </c>
      <c r="G94" s="297">
        <v>0.34184153540919437</v>
      </c>
      <c r="H94" s="297">
        <v>0.57114597870446604</v>
      </c>
      <c r="I94" s="297">
        <v>0.5680006071061855</v>
      </c>
      <c r="J94" s="297">
        <v>0.37316641441499188</v>
      </c>
      <c r="K94" s="297">
        <v>0.46325536444200482</v>
      </c>
      <c r="L94" s="297">
        <v>0.55862989176425282</v>
      </c>
      <c r="M94" s="297">
        <v>0.35303110978380331</v>
      </c>
      <c r="N94" s="297">
        <v>0.33808364446800637</v>
      </c>
      <c r="O94" s="297">
        <v>0.15557460999060529</v>
      </c>
      <c r="P94" s="297">
        <v>5.1742060377609693E-2</v>
      </c>
      <c r="Q94" s="297">
        <v>9.4460294806599038E-2</v>
      </c>
      <c r="R94" s="297">
        <v>4.6832779394642067E-2</v>
      </c>
      <c r="S94" s="297">
        <v>5.0411844392774163E-3</v>
      </c>
      <c r="T94" s="297">
        <v>2.687306362802511E-2</v>
      </c>
      <c r="U94" s="297">
        <v>6.6845247134688424E-2</v>
      </c>
      <c r="V94" s="297">
        <v>5.348391071645793E-2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8.2146060187513985</v>
      </c>
      <c r="C95" s="297">
        <v>5.9354729260135173</v>
      </c>
      <c r="D95" s="297">
        <v>8.6500542060277095</v>
      </c>
      <c r="E95" s="297">
        <v>7.4862527199286673</v>
      </c>
      <c r="F95" s="297">
        <v>5.100141203927282</v>
      </c>
      <c r="G95" s="297">
        <v>4.434277407149458</v>
      </c>
      <c r="H95" s="297">
        <v>6.1702661821010167</v>
      </c>
      <c r="I95" s="297">
        <v>7.2472438685211644</v>
      </c>
      <c r="J95" s="297">
        <v>9.4964318466153728</v>
      </c>
      <c r="K95" s="297">
        <v>8.4145966615858452</v>
      </c>
      <c r="L95" s="297">
        <v>12.83213318253302</v>
      </c>
      <c r="M95" s="297">
        <v>10.216407130043491</v>
      </c>
      <c r="N95" s="297">
        <v>10.467033469948669</v>
      </c>
      <c r="O95" s="297">
        <v>11.60680727357412</v>
      </c>
      <c r="P95" s="297">
        <v>12.86783818873036</v>
      </c>
      <c r="Q95" s="297">
        <v>12.350676430259581</v>
      </c>
      <c r="R95" s="297">
        <v>12.94792174280977</v>
      </c>
      <c r="S95" s="297">
        <v>13.70297766677305</v>
      </c>
      <c r="T95" s="297">
        <v>13.021604463957591</v>
      </c>
      <c r="U95" s="297">
        <v>11.586002883936841</v>
      </c>
      <c r="V95" s="297">
        <v>13.60004838280639</v>
      </c>
      <c r="W95" s="297">
        <v>14.896645806836331</v>
      </c>
      <c r="DA95" s="122" t="s">
        <v>1541</v>
      </c>
    </row>
    <row r="96" spans="1:105" ht="12" customHeight="1" x14ac:dyDescent="0.25">
      <c r="A96" s="61" t="s">
        <v>1542</v>
      </c>
      <c r="B96" s="265">
        <v>6.7791807021116144</v>
      </c>
      <c r="C96" s="265">
        <v>6.726587614751466</v>
      </c>
      <c r="D96" s="265">
        <v>7.033776486358529</v>
      </c>
      <c r="E96" s="265">
        <v>7.7819419172066686</v>
      </c>
      <c r="F96" s="265">
        <v>6.1193401990615213</v>
      </c>
      <c r="G96" s="265">
        <v>5.247785726000286</v>
      </c>
      <c r="H96" s="265">
        <v>6.0483331113162384</v>
      </c>
      <c r="I96" s="265">
        <v>7.6235144150681382</v>
      </c>
      <c r="J96" s="265">
        <v>9.4061625681907426</v>
      </c>
      <c r="K96" s="265">
        <v>7.2499780757384027</v>
      </c>
      <c r="L96" s="265">
        <v>9.6835233150598139</v>
      </c>
      <c r="M96" s="265">
        <v>7.9270130418633427</v>
      </c>
      <c r="N96" s="265">
        <v>8.1585640371672152</v>
      </c>
      <c r="O96" s="265">
        <v>8.1421423618147397</v>
      </c>
      <c r="P96" s="265">
        <v>9.8752551396544241</v>
      </c>
      <c r="Q96" s="265">
        <v>9.8542547235692144</v>
      </c>
      <c r="R96" s="265">
        <v>9.1302909036415318</v>
      </c>
      <c r="S96" s="265">
        <v>9.980552338669586</v>
      </c>
      <c r="T96" s="265">
        <v>9.7283012817696424</v>
      </c>
      <c r="U96" s="265">
        <v>9.1398613742025567</v>
      </c>
      <c r="V96" s="265">
        <v>9.5127319683329681</v>
      </c>
      <c r="W96" s="265">
        <v>10.745048370236811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45.794455498164602</v>
      </c>
      <c r="C99" s="225">
        <v>58.559434929139151</v>
      </c>
      <c r="D99" s="225">
        <v>53.301300510578102</v>
      </c>
      <c r="E99" s="225">
        <v>49.801103120854819</v>
      </c>
      <c r="F99" s="225">
        <v>62.705005467331553</v>
      </c>
      <c r="G99" s="225">
        <v>65.914244503813876</v>
      </c>
      <c r="H99" s="225">
        <v>75.400125841413114</v>
      </c>
      <c r="I99" s="225">
        <v>83.364843033664314</v>
      </c>
      <c r="J99" s="225">
        <v>90.373326258961811</v>
      </c>
      <c r="K99" s="225">
        <v>63.844585414080797</v>
      </c>
      <c r="L99" s="225">
        <v>70.963577367323225</v>
      </c>
      <c r="M99" s="225">
        <v>92.481866320454571</v>
      </c>
      <c r="N99" s="225">
        <v>85.848206133198147</v>
      </c>
      <c r="O99" s="225">
        <v>87.356353826726647</v>
      </c>
      <c r="P99" s="225">
        <v>91.01589695993114</v>
      </c>
      <c r="Q99" s="225">
        <v>94.690908728211227</v>
      </c>
      <c r="R99" s="225">
        <v>113.7667397916256</v>
      </c>
      <c r="S99" s="225">
        <v>104.29618700936381</v>
      </c>
      <c r="T99" s="225">
        <v>106.8229105224118</v>
      </c>
      <c r="U99" s="225">
        <v>108.6555255996051</v>
      </c>
      <c r="V99" s="225">
        <v>110.2276936574094</v>
      </c>
      <c r="W99" s="225">
        <v>111.91544088052061</v>
      </c>
      <c r="DA99" s="89" t="s">
        <v>1544</v>
      </c>
    </row>
    <row r="100" spans="1:105" ht="12" customHeight="1" x14ac:dyDescent="0.25">
      <c r="A100" s="55" t="s">
        <v>92</v>
      </c>
      <c r="B100" s="261">
        <v>0.38879983831695197</v>
      </c>
      <c r="C100" s="261">
        <v>0.49717588264151441</v>
      </c>
      <c r="D100" s="261">
        <v>0.45253375752945602</v>
      </c>
      <c r="E100" s="261">
        <v>0.4228167063186698</v>
      </c>
      <c r="F100" s="261">
        <v>0.53237222109442728</v>
      </c>
      <c r="G100" s="261">
        <v>0.55961900468299242</v>
      </c>
      <c r="H100" s="261">
        <v>0.64015515453381322</v>
      </c>
      <c r="I100" s="261">
        <v>0.70777645765682118</v>
      </c>
      <c r="J100" s="261">
        <v>0.76727923185074431</v>
      </c>
      <c r="K100" s="261">
        <v>0.54204737705425232</v>
      </c>
      <c r="L100" s="261">
        <v>0.60248838219955381</v>
      </c>
      <c r="M100" s="261">
        <v>0.78518096309882035</v>
      </c>
      <c r="N100" s="261">
        <v>0.72886047669533927</v>
      </c>
      <c r="O100" s="261">
        <v>0.74166481235169535</v>
      </c>
      <c r="P100" s="261">
        <v>0.77273472601299187</v>
      </c>
      <c r="Q100" s="261">
        <v>0.80393597004543271</v>
      </c>
      <c r="R100" s="261">
        <v>0.96589182152384878</v>
      </c>
      <c r="S100" s="261">
        <v>0.88548581275153471</v>
      </c>
      <c r="T100" s="261">
        <v>0.90693796635079871</v>
      </c>
      <c r="U100" s="261">
        <v>0.9224970648916162</v>
      </c>
      <c r="V100" s="261">
        <v>0.93584494030632415</v>
      </c>
      <c r="W100" s="261">
        <v>0.9501740952296357</v>
      </c>
      <c r="DA100" s="67" t="s">
        <v>1545</v>
      </c>
    </row>
    <row r="101" spans="1:105" ht="12" customHeight="1" x14ac:dyDescent="0.25">
      <c r="A101" s="202" t="s">
        <v>93</v>
      </c>
      <c r="B101" s="226">
        <v>0.43591826523176119</v>
      </c>
      <c r="C101" s="226">
        <v>0.55742833951355875</v>
      </c>
      <c r="D101" s="226">
        <v>0.50737606115010025</v>
      </c>
      <c r="E101" s="226">
        <v>0.47405761773796851</v>
      </c>
      <c r="F101" s="226">
        <v>0.59689010181088842</v>
      </c>
      <c r="G101" s="226">
        <v>0.62743890730033403</v>
      </c>
      <c r="H101" s="226">
        <v>0.71773518644331913</v>
      </c>
      <c r="I101" s="226">
        <v>0.79355147607372434</v>
      </c>
      <c r="J101" s="226">
        <v>0.86026535696260231</v>
      </c>
      <c r="K101" s="226">
        <v>0.60773778431021974</v>
      </c>
      <c r="L101" s="226">
        <v>0.67550359981533115</v>
      </c>
      <c r="M101" s="226">
        <v>0.88033658863823083</v>
      </c>
      <c r="N101" s="226">
        <v>0.81719065515149913</v>
      </c>
      <c r="O101" s="226">
        <v>0.83154674081996516</v>
      </c>
      <c r="P101" s="226">
        <v>0.86638199929836945</v>
      </c>
      <c r="Q101" s="226">
        <v>0.90136450399943069</v>
      </c>
      <c r="R101" s="226">
        <v>1.0829476911895719</v>
      </c>
      <c r="S101" s="226">
        <v>0.99279732484692029</v>
      </c>
      <c r="T101" s="226">
        <v>1.016849252499352</v>
      </c>
      <c r="U101" s="226">
        <v>1.034293949168577</v>
      </c>
      <c r="V101" s="226">
        <v>1.0492594458634761</v>
      </c>
      <c r="W101" s="226">
        <v>1.065325142761516</v>
      </c>
      <c r="DA101" s="174" t="s">
        <v>1546</v>
      </c>
    </row>
    <row r="102" spans="1:105" ht="12" customHeight="1" x14ac:dyDescent="0.25">
      <c r="A102" s="202" t="s">
        <v>94</v>
      </c>
      <c r="B102" s="226">
        <v>0.60487192188464145</v>
      </c>
      <c r="C102" s="226">
        <v>0.74602978028095002</v>
      </c>
      <c r="D102" s="226">
        <v>0.61002510119762099</v>
      </c>
      <c r="E102" s="226">
        <v>0.59603092915215072</v>
      </c>
      <c r="F102" s="226">
        <v>0.82044471722060486</v>
      </c>
      <c r="G102" s="226">
        <v>1.000224924399947</v>
      </c>
      <c r="H102" s="226">
        <v>1.1538047212632521</v>
      </c>
      <c r="I102" s="226">
        <v>1.218451857871242</v>
      </c>
      <c r="J102" s="226">
        <v>1.3366691444863099</v>
      </c>
      <c r="K102" s="226">
        <v>0.95504502796442559</v>
      </c>
      <c r="L102" s="226">
        <v>0.88479705466685987</v>
      </c>
      <c r="M102" s="226">
        <v>1.2858735752704351</v>
      </c>
      <c r="N102" s="226">
        <v>1.2553064430979279</v>
      </c>
      <c r="O102" s="226">
        <v>1.2141703297149919</v>
      </c>
      <c r="P102" s="226">
        <v>1.377435657959422</v>
      </c>
      <c r="Q102" s="226">
        <v>1.476764785518957</v>
      </c>
      <c r="R102" s="226">
        <v>1.6803948686667429</v>
      </c>
      <c r="S102" s="226">
        <v>1.616149279300193</v>
      </c>
      <c r="T102" s="226">
        <v>1.680162508215491</v>
      </c>
      <c r="U102" s="226">
        <v>1.7910039676008169</v>
      </c>
      <c r="V102" s="226">
        <v>1.74081701742415</v>
      </c>
      <c r="W102" s="226">
        <v>1.719674791516375</v>
      </c>
      <c r="DA102" s="174" t="s">
        <v>1547</v>
      </c>
    </row>
    <row r="103" spans="1:105" ht="12" customHeight="1" x14ac:dyDescent="0.25">
      <c r="A103" s="202" t="s">
        <v>95</v>
      </c>
      <c r="B103" s="226">
        <v>0.34896240313976412</v>
      </c>
      <c r="C103" s="226">
        <v>0.44623395817433797</v>
      </c>
      <c r="D103" s="226">
        <v>0.40616598045138902</v>
      </c>
      <c r="E103" s="226">
        <v>0.37949381502654228</v>
      </c>
      <c r="F103" s="226">
        <v>0.47782398892490768</v>
      </c>
      <c r="G103" s="226">
        <v>0.5022789967254605</v>
      </c>
      <c r="H103" s="226">
        <v>0.57456320474680223</v>
      </c>
      <c r="I103" s="226">
        <v>0.63525585457761469</v>
      </c>
      <c r="J103" s="226">
        <v>0.68866182091257777</v>
      </c>
      <c r="K103" s="226">
        <v>0.48650780342726918</v>
      </c>
      <c r="L103" s="226">
        <v>0.54075586714815271</v>
      </c>
      <c r="M103" s="226">
        <v>0.70472929456105726</v>
      </c>
      <c r="N103" s="226">
        <v>0.65417955059399002</v>
      </c>
      <c r="O103" s="226">
        <v>0.66567192096274441</v>
      </c>
      <c r="P103" s="226">
        <v>0.69355833105881093</v>
      </c>
      <c r="Q103" s="226">
        <v>0.72156261507714636</v>
      </c>
      <c r="R103" s="226">
        <v>0.86692405190053878</v>
      </c>
      <c r="S103" s="226">
        <v>0.79475665036682186</v>
      </c>
      <c r="T103" s="226">
        <v>0.8140107609264563</v>
      </c>
      <c r="U103" s="226">
        <v>0.82797563406270958</v>
      </c>
      <c r="V103" s="226">
        <v>0.83995585170294795</v>
      </c>
      <c r="W103" s="226">
        <v>0.85281680442002339</v>
      </c>
      <c r="DA103" s="174" t="s">
        <v>1548</v>
      </c>
    </row>
    <row r="104" spans="1:105" ht="12" customHeight="1" x14ac:dyDescent="0.25">
      <c r="A104" s="56" t="s">
        <v>96</v>
      </c>
      <c r="B104" s="262">
        <v>0.37493826737864072</v>
      </c>
      <c r="C104" s="262">
        <v>0.47120318946266659</v>
      </c>
      <c r="D104" s="262">
        <v>0.4342692025230287</v>
      </c>
      <c r="E104" s="262">
        <v>0.3967339582298044</v>
      </c>
      <c r="F104" s="262">
        <v>0.4993300601930234</v>
      </c>
      <c r="G104" s="262">
        <v>0.52455235983639459</v>
      </c>
      <c r="H104" s="262">
        <v>0.60205680103828318</v>
      </c>
      <c r="I104" s="262">
        <v>0.66527553843879339</v>
      </c>
      <c r="J104" s="262">
        <v>0.72299281919822322</v>
      </c>
      <c r="K104" s="262">
        <v>0.51293023803817583</v>
      </c>
      <c r="L104" s="262">
        <v>0.57616111133775805</v>
      </c>
      <c r="M104" s="262">
        <v>0.74919371102727106</v>
      </c>
      <c r="N104" s="262">
        <v>0.6915118089008111</v>
      </c>
      <c r="O104" s="262">
        <v>0.70741099850188249</v>
      </c>
      <c r="P104" s="262">
        <v>0.73223998241187216</v>
      </c>
      <c r="Q104" s="262">
        <v>0.76056549315335586</v>
      </c>
      <c r="R104" s="262">
        <v>0.91818319531347914</v>
      </c>
      <c r="S104" s="262">
        <v>0.83882914357717198</v>
      </c>
      <c r="T104" s="262">
        <v>0.85800214682067666</v>
      </c>
      <c r="U104" s="262">
        <v>0.87041894850289558</v>
      </c>
      <c r="V104" s="262">
        <v>0.88590212032033377</v>
      </c>
      <c r="W104" s="262">
        <v>0.90158626386880458</v>
      </c>
      <c r="DA104" s="68" t="s">
        <v>1549</v>
      </c>
    </row>
    <row r="105" spans="1:105" ht="12" customHeight="1" x14ac:dyDescent="0.25">
      <c r="A105" s="37" t="s">
        <v>160</v>
      </c>
      <c r="B105" s="228">
        <v>9.2610125428523281E-3</v>
      </c>
      <c r="C105" s="228">
        <v>5.4259806664893606E-3</v>
      </c>
      <c r="D105" s="228">
        <v>5.0421209714826554E-3</v>
      </c>
      <c r="E105" s="228">
        <v>2.7050006222201599E-3</v>
      </c>
      <c r="F105" s="228">
        <v>5.8724341942464984E-3</v>
      </c>
      <c r="G105" s="228">
        <v>5.190643944930279E-3</v>
      </c>
      <c r="H105" s="228">
        <v>7.2153583330564174E-3</v>
      </c>
      <c r="I105" s="228">
        <v>4.9385624915714932E-3</v>
      </c>
      <c r="J105" s="228">
        <v>1.267370951978343E-2</v>
      </c>
      <c r="K105" s="228">
        <v>6.3925569723548067E-3</v>
      </c>
      <c r="L105" s="228">
        <v>2.504269000408598E-3</v>
      </c>
      <c r="M105" s="228">
        <v>2.83031552389405E-3</v>
      </c>
      <c r="N105" s="228">
        <v>2.7280760689395631E-3</v>
      </c>
      <c r="O105" s="228">
        <v>2.782789025794795E-3</v>
      </c>
      <c r="P105" s="228">
        <v>7.4133069883561284E-3</v>
      </c>
      <c r="Q105" s="228">
        <v>9.6005656285965812E-3</v>
      </c>
      <c r="R105" s="228">
        <v>1.136192950382695E-2</v>
      </c>
      <c r="S105" s="228">
        <v>8.5498779035000205E-3</v>
      </c>
      <c r="T105" s="228">
        <v>1.032607337462675E-2</v>
      </c>
      <c r="U105" s="228">
        <v>9.7451572096594677E-3</v>
      </c>
      <c r="V105" s="228">
        <v>1.3650603373596351E-2</v>
      </c>
      <c r="W105" s="228">
        <v>8.2896908865821156E-3</v>
      </c>
      <c r="DA105" s="69" t="s">
        <v>1550</v>
      </c>
    </row>
    <row r="106" spans="1:105" ht="12" customHeight="1" x14ac:dyDescent="0.25">
      <c r="A106" s="37" t="s">
        <v>162</v>
      </c>
      <c r="B106" s="228">
        <v>0.32169648731029798</v>
      </c>
      <c r="C106" s="228">
        <v>0.39402490839674109</v>
      </c>
      <c r="D106" s="228">
        <v>0.38007680533835969</v>
      </c>
      <c r="E106" s="228">
        <v>0.33189999806360793</v>
      </c>
      <c r="F106" s="228">
        <v>0.4015521780168107</v>
      </c>
      <c r="G106" s="228">
        <v>0.38540352033656011</v>
      </c>
      <c r="H106" s="228">
        <v>0.45046749775953421</v>
      </c>
      <c r="I106" s="228">
        <v>0.51419451040701292</v>
      </c>
      <c r="J106" s="228">
        <v>0.55673135895319237</v>
      </c>
      <c r="K106" s="228">
        <v>0.40762515833673407</v>
      </c>
      <c r="L106" s="228">
        <v>0.49755605078441562</v>
      </c>
      <c r="M106" s="228">
        <v>0.6335069944950773</v>
      </c>
      <c r="N106" s="228">
        <v>0.56587425494088783</v>
      </c>
      <c r="O106" s="228">
        <v>0.59635263556025875</v>
      </c>
      <c r="P106" s="228">
        <v>0.58776273015568303</v>
      </c>
      <c r="Q106" s="228">
        <v>0.59994179733924602</v>
      </c>
      <c r="R106" s="228">
        <v>0.75079170849244703</v>
      </c>
      <c r="S106" s="228">
        <v>0.67137113784912883</v>
      </c>
      <c r="T106" s="228">
        <v>0.67622967725225935</v>
      </c>
      <c r="U106" s="228">
        <v>0.65885965948501679</v>
      </c>
      <c r="V106" s="228">
        <v>0.70037598389748745</v>
      </c>
      <c r="W106" s="228">
        <v>0.73365112557945589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4.3980767525490412E-2</v>
      </c>
      <c r="C109" s="228">
        <v>7.1752300399436059E-2</v>
      </c>
      <c r="D109" s="228">
        <v>4.9150276213186322E-2</v>
      </c>
      <c r="E109" s="228">
        <v>6.2128959543976313E-2</v>
      </c>
      <c r="F109" s="228">
        <v>9.1905447981966204E-2</v>
      </c>
      <c r="G109" s="228">
        <v>0.13395819555490421</v>
      </c>
      <c r="H109" s="228">
        <v>0.14437394494569261</v>
      </c>
      <c r="I109" s="228">
        <v>0.1461424655402089</v>
      </c>
      <c r="J109" s="228">
        <v>0.15358775072524741</v>
      </c>
      <c r="K109" s="228">
        <v>9.8912522729086919E-2</v>
      </c>
      <c r="L109" s="228">
        <v>7.6100791552933811E-2</v>
      </c>
      <c r="M109" s="228">
        <v>0.1128564010082997</v>
      </c>
      <c r="N109" s="228">
        <v>0.12290947789098371</v>
      </c>
      <c r="O109" s="228">
        <v>0.1082755739158289</v>
      </c>
      <c r="P109" s="228">
        <v>0.137063945267833</v>
      </c>
      <c r="Q109" s="228">
        <v>0.1510231301855133</v>
      </c>
      <c r="R109" s="228">
        <v>0.15602955731720511</v>
      </c>
      <c r="S109" s="228">
        <v>0.15890812782454311</v>
      </c>
      <c r="T109" s="228">
        <v>0.1714463961937906</v>
      </c>
      <c r="U109" s="228">
        <v>0.2018141318082193</v>
      </c>
      <c r="V109" s="228">
        <v>0.17187553304924991</v>
      </c>
      <c r="W109" s="228">
        <v>0.15964544740276651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35.488174744423446</v>
      </c>
      <c r="C110" s="263">
        <f t="shared" si="4"/>
        <v>45.630394409936862</v>
      </c>
      <c r="D110" s="263">
        <f t="shared" si="4"/>
        <v>42.137881568522076</v>
      </c>
      <c r="E110" s="263">
        <f t="shared" si="4"/>
        <v>39.148841734485671</v>
      </c>
      <c r="F110" s="263">
        <f t="shared" si="4"/>
        <v>48.67469520683948</v>
      </c>
      <c r="G110" s="263">
        <f t="shared" si="4"/>
        <v>49.949006693202449</v>
      </c>
      <c r="H110" s="263">
        <f t="shared" si="4"/>
        <v>57.050321702124876</v>
      </c>
      <c r="I110" s="263">
        <f t="shared" si="4"/>
        <v>63.582609854799159</v>
      </c>
      <c r="J110" s="263">
        <f t="shared" si="4"/>
        <v>68.786940659615283</v>
      </c>
      <c r="K110" s="263">
        <f t="shared" si="4"/>
        <v>48.497838676570815</v>
      </c>
      <c r="L110" s="263">
        <f t="shared" si="4"/>
        <v>55.461252923308344</v>
      </c>
      <c r="M110" s="263">
        <f t="shared" si="4"/>
        <v>71.107413485749035</v>
      </c>
      <c r="N110" s="263">
        <f t="shared" si="4"/>
        <v>65.465825997201861</v>
      </c>
      <c r="O110" s="263">
        <f t="shared" si="4"/>
        <v>67.170620098277979</v>
      </c>
      <c r="P110" s="263">
        <f t="shared" si="4"/>
        <v>68.996081370290582</v>
      </c>
      <c r="Q110" s="263">
        <f t="shared" si="4"/>
        <v>71.397004327792217</v>
      </c>
      <c r="R110" s="263">
        <f t="shared" si="4"/>
        <v>86.60532889045939</v>
      </c>
      <c r="S110" s="263">
        <f t="shared" si="4"/>
        <v>78.730371627265342</v>
      </c>
      <c r="T110" s="263">
        <f t="shared" si="4"/>
        <v>80.419189203468846</v>
      </c>
      <c r="U110" s="263">
        <f t="shared" si="4"/>
        <v>81.076459129104094</v>
      </c>
      <c r="V110" s="263">
        <f t="shared" si="4"/>
        <v>82.919153171651402</v>
      </c>
      <c r="W110" s="263">
        <f t="shared" si="4"/>
        <v>84.609021757366946</v>
      </c>
      <c r="DA110" s="70"/>
    </row>
    <row r="111" spans="1:105" ht="12" customHeight="1" x14ac:dyDescent="0.25">
      <c r="A111" s="60" t="s">
        <v>1556</v>
      </c>
      <c r="B111" s="264">
        <v>32.448163544673257</v>
      </c>
      <c r="C111" s="264">
        <v>41.880941335086092</v>
      </c>
      <c r="D111" s="264">
        <v>39.071971129182508</v>
      </c>
      <c r="E111" s="264">
        <v>36.153264266821999</v>
      </c>
      <c r="F111" s="264">
        <v>44.551241895673563</v>
      </c>
      <c r="G111" s="264">
        <v>44.922000375946027</v>
      </c>
      <c r="H111" s="264">
        <v>51.25144238890411</v>
      </c>
      <c r="I111" s="264">
        <v>57.458822057303351</v>
      </c>
      <c r="J111" s="264">
        <v>62.06900745329618</v>
      </c>
      <c r="K111" s="264">
        <v>43.697900910851047</v>
      </c>
      <c r="L111" s="264">
        <v>51.014372751862361</v>
      </c>
      <c r="M111" s="264">
        <v>64.644772505316055</v>
      </c>
      <c r="N111" s="264">
        <v>59.156811628926931</v>
      </c>
      <c r="O111" s="264">
        <v>61.06835072985141</v>
      </c>
      <c r="P111" s="264">
        <v>62.073260727393347</v>
      </c>
      <c r="Q111" s="264">
        <v>63.974967818994713</v>
      </c>
      <c r="R111" s="264">
        <v>78.159872859316479</v>
      </c>
      <c r="S111" s="264">
        <v>70.607805953803989</v>
      </c>
      <c r="T111" s="264">
        <v>71.974900987112221</v>
      </c>
      <c r="U111" s="264">
        <v>72.075095496057344</v>
      </c>
      <c r="V111" s="264">
        <v>74.170022920744458</v>
      </c>
      <c r="W111" s="264">
        <v>75.966149709596664</v>
      </c>
      <c r="DA111" s="72" t="s">
        <v>1557</v>
      </c>
    </row>
    <row r="112" spans="1:105" ht="12" customHeight="1" x14ac:dyDescent="0.25">
      <c r="A112" s="59" t="s">
        <v>30</v>
      </c>
      <c r="B112" s="232">
        <v>8.5004140314835048</v>
      </c>
      <c r="C112" s="232">
        <v>18.872399988591891</v>
      </c>
      <c r="D112" s="232">
        <v>16.07179893479481</v>
      </c>
      <c r="E112" s="232">
        <v>18.679840564929339</v>
      </c>
      <c r="F112" s="232">
        <v>23.093258681035401</v>
      </c>
      <c r="G112" s="232">
        <v>20.649246309443509</v>
      </c>
      <c r="H112" s="232">
        <v>16.9401931338484</v>
      </c>
      <c r="I112" s="232">
        <v>24.5224360683744</v>
      </c>
      <c r="J112" s="232">
        <v>24.433422887092981</v>
      </c>
      <c r="K112" s="232">
        <v>12.511835490237489</v>
      </c>
      <c r="L112" s="232">
        <v>18.712146912697349</v>
      </c>
      <c r="M112" s="232">
        <v>19.428758364006931</v>
      </c>
      <c r="N112" s="232">
        <v>15.28002930026123</v>
      </c>
      <c r="O112" s="232">
        <v>14.782622341499239</v>
      </c>
      <c r="P112" s="232">
        <v>14.16687073063234</v>
      </c>
      <c r="Q112" s="232">
        <v>14.24464995568542</v>
      </c>
      <c r="R112" s="232">
        <v>14.45193602282643</v>
      </c>
      <c r="S112" s="232">
        <v>11.59077961989818</v>
      </c>
      <c r="T112" s="232">
        <v>11.839078036975859</v>
      </c>
      <c r="U112" s="232">
        <v>11.12418594622515</v>
      </c>
      <c r="V112" s="232">
        <v>7.2042522491789764</v>
      </c>
      <c r="W112" s="232">
        <v>12.563251856611981</v>
      </c>
      <c r="DA112" s="71" t="s">
        <v>1558</v>
      </c>
    </row>
    <row r="113" spans="1:105" ht="12" customHeight="1" x14ac:dyDescent="0.25">
      <c r="A113" s="59" t="s">
        <v>33</v>
      </c>
      <c r="B113" s="297">
        <v>0.30701443702763659</v>
      </c>
      <c r="C113" s="297">
        <v>0.13255446254030459</v>
      </c>
      <c r="D113" s="297">
        <v>0.1457406149135767</v>
      </c>
      <c r="E113" s="297">
        <v>0.13731419177685411</v>
      </c>
      <c r="F113" s="297">
        <v>0.32352571888521042</v>
      </c>
      <c r="G113" s="297">
        <v>0.18352772509175561</v>
      </c>
      <c r="H113" s="297">
        <v>0.2078582934471204</v>
      </c>
      <c r="I113" s="297">
        <v>0</v>
      </c>
      <c r="J113" s="297">
        <v>0.17709496541105091</v>
      </c>
      <c r="K113" s="297">
        <v>0.1667440894505435</v>
      </c>
      <c r="L113" s="297">
        <v>0.17046163872293871</v>
      </c>
      <c r="M113" s="297">
        <v>0.2130217623588328</v>
      </c>
      <c r="N113" s="297">
        <v>0.22335498197556061</v>
      </c>
      <c r="O113" s="297">
        <v>0.23243282773516749</v>
      </c>
      <c r="P113" s="297">
        <v>0.21692309393430151</v>
      </c>
      <c r="Q113" s="297">
        <v>0.2127384152494263</v>
      </c>
      <c r="R113" s="297">
        <v>0.25906917350885889</v>
      </c>
      <c r="S113" s="297">
        <v>0.26474726943747301</v>
      </c>
      <c r="T113" s="297">
        <v>0.33989796261126709</v>
      </c>
      <c r="U113" s="297">
        <v>0.39470668071635412</v>
      </c>
      <c r="V113" s="297">
        <v>0.39664743880928582</v>
      </c>
      <c r="W113" s="297">
        <v>0.38912887406510233</v>
      </c>
      <c r="DA113" s="122" t="s">
        <v>1559</v>
      </c>
    </row>
    <row r="114" spans="1:105" ht="12" customHeight="1" x14ac:dyDescent="0.25">
      <c r="A114" s="59" t="s">
        <v>160</v>
      </c>
      <c r="B114" s="297">
        <v>0.55146054583819626</v>
      </c>
      <c r="C114" s="297">
        <v>0.23691938323695871</v>
      </c>
      <c r="D114" s="297">
        <v>0.2601053015294017</v>
      </c>
      <c r="E114" s="297">
        <v>0.1221334862438735</v>
      </c>
      <c r="F114" s="297">
        <v>0.26135597736567168</v>
      </c>
      <c r="G114" s="297">
        <v>0.29749477225388482</v>
      </c>
      <c r="H114" s="297">
        <v>0.49274734341918758</v>
      </c>
      <c r="I114" s="297">
        <v>0.29075586307106988</v>
      </c>
      <c r="J114" s="297">
        <v>0.80289601376026254</v>
      </c>
      <c r="K114" s="297">
        <v>0.45432164080604381</v>
      </c>
      <c r="L114" s="297">
        <v>0.1542330434868808</v>
      </c>
      <c r="M114" s="297">
        <v>0.1935083316280706</v>
      </c>
      <c r="N114" s="297">
        <v>0.20292031290422449</v>
      </c>
      <c r="O114" s="297">
        <v>0.21108636229738731</v>
      </c>
      <c r="P114" s="297">
        <v>0.59165408476549108</v>
      </c>
      <c r="Q114" s="297">
        <v>0.77409689853119135</v>
      </c>
      <c r="R114" s="297">
        <v>0.94251606005469091</v>
      </c>
      <c r="S114" s="297">
        <v>0.73853049233829982</v>
      </c>
      <c r="T114" s="297">
        <v>0.89753025253022445</v>
      </c>
      <c r="U114" s="297">
        <v>0.87763885575168188</v>
      </c>
      <c r="V114" s="297">
        <v>1.2677635419208511</v>
      </c>
      <c r="W114" s="297">
        <v>0.70405166401524111</v>
      </c>
      <c r="DA114" s="122" t="s">
        <v>1560</v>
      </c>
    </row>
    <row r="115" spans="1:105" ht="12" customHeight="1" x14ac:dyDescent="0.25">
      <c r="A115" s="59" t="s">
        <v>70</v>
      </c>
      <c r="B115" s="297">
        <v>3.933386373873113</v>
      </c>
      <c r="C115" s="297">
        <v>5.4344101281070287</v>
      </c>
      <c r="D115" s="297">
        <v>2.9874995841782739</v>
      </c>
      <c r="E115" s="297">
        <v>2.228358824799785</v>
      </c>
      <c r="F115" s="297">
        <v>3.0017966254826511</v>
      </c>
      <c r="G115" s="297">
        <v>1.7028474683017401</v>
      </c>
      <c r="H115" s="297">
        <v>2.847561235879716</v>
      </c>
      <c r="I115" s="297">
        <v>2.372636939084722</v>
      </c>
      <c r="J115" s="297">
        <v>1.385936495625693</v>
      </c>
      <c r="K115" s="297">
        <v>1.5949128267979611</v>
      </c>
      <c r="L115" s="297">
        <v>1.334024406972443</v>
      </c>
      <c r="M115" s="297">
        <v>1.4966871013500791</v>
      </c>
      <c r="N115" s="297">
        <v>1.359532304593454</v>
      </c>
      <c r="O115" s="297">
        <v>0.60632989880234323</v>
      </c>
      <c r="P115" s="297">
        <v>0.1886236106357822</v>
      </c>
      <c r="Q115" s="297">
        <v>0.36996971855319721</v>
      </c>
      <c r="R115" s="297">
        <v>0.22527137164320951</v>
      </c>
      <c r="S115" s="297">
        <v>2.1334812108177809E-2</v>
      </c>
      <c r="T115" s="297">
        <v>0.12129999886622191</v>
      </c>
      <c r="U115" s="297">
        <v>0.34233934187124959</v>
      </c>
      <c r="V115" s="297">
        <v>0.25579989238570872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19.155888156450811</v>
      </c>
      <c r="C116" s="297">
        <v>17.204657372609919</v>
      </c>
      <c r="D116" s="297">
        <v>19.60682669376645</v>
      </c>
      <c r="E116" s="297">
        <v>14.98561719907215</v>
      </c>
      <c r="F116" s="297">
        <v>17.871304892904629</v>
      </c>
      <c r="G116" s="297">
        <v>22.08888410085514</v>
      </c>
      <c r="H116" s="297">
        <v>30.76308238230969</v>
      </c>
      <c r="I116" s="297">
        <v>30.272993186773149</v>
      </c>
      <c r="J116" s="297">
        <v>35.269657091406202</v>
      </c>
      <c r="K116" s="297">
        <v>28.970086863559011</v>
      </c>
      <c r="L116" s="297">
        <v>30.643506749982748</v>
      </c>
      <c r="M116" s="297">
        <v>43.312796945972153</v>
      </c>
      <c r="N116" s="297">
        <v>42.09097472919246</v>
      </c>
      <c r="O116" s="297">
        <v>45.235879299517272</v>
      </c>
      <c r="P116" s="297">
        <v>46.909189207425428</v>
      </c>
      <c r="Q116" s="297">
        <v>48.373512830975471</v>
      </c>
      <c r="R116" s="297">
        <v>62.281080231283291</v>
      </c>
      <c r="S116" s="297">
        <v>57.992413760021861</v>
      </c>
      <c r="T116" s="297">
        <v>58.777094736128653</v>
      </c>
      <c r="U116" s="297">
        <v>59.336224671492907</v>
      </c>
      <c r="V116" s="297">
        <v>65.045559798449631</v>
      </c>
      <c r="W116" s="297">
        <v>62.30971731490434</v>
      </c>
      <c r="DA116" s="122" t="s">
        <v>1562</v>
      </c>
    </row>
    <row r="117" spans="1:105" ht="12" customHeight="1" x14ac:dyDescent="0.25">
      <c r="A117" s="60" t="s">
        <v>1563</v>
      </c>
      <c r="B117" s="264">
        <v>3.04001119975019</v>
      </c>
      <c r="C117" s="264">
        <v>3.7494530748507668</v>
      </c>
      <c r="D117" s="264">
        <v>3.0659104393395711</v>
      </c>
      <c r="E117" s="264">
        <v>2.9955774676636691</v>
      </c>
      <c r="F117" s="264">
        <v>4.1234533111659184</v>
      </c>
      <c r="G117" s="264">
        <v>5.0270063172564248</v>
      </c>
      <c r="H117" s="264">
        <v>5.7988793132207634</v>
      </c>
      <c r="I117" s="264">
        <v>6.1237877974958073</v>
      </c>
      <c r="J117" s="264">
        <v>6.7179332063191044</v>
      </c>
      <c r="K117" s="264">
        <v>4.7999377657197666</v>
      </c>
      <c r="L117" s="264">
        <v>4.4468801714459838</v>
      </c>
      <c r="M117" s="264">
        <v>6.4626409804329823</v>
      </c>
      <c r="N117" s="264">
        <v>6.3090143682749362</v>
      </c>
      <c r="O117" s="264">
        <v>6.1022693684265734</v>
      </c>
      <c r="P117" s="264">
        <v>6.922820642897233</v>
      </c>
      <c r="Q117" s="264">
        <v>7.4220365087974969</v>
      </c>
      <c r="R117" s="264">
        <v>8.4454560311429105</v>
      </c>
      <c r="S117" s="264">
        <v>8.1225656734613541</v>
      </c>
      <c r="T117" s="264">
        <v>8.4442882163566306</v>
      </c>
      <c r="U117" s="264">
        <v>9.0013636330467559</v>
      </c>
      <c r="V117" s="264">
        <v>8.7491302509069424</v>
      </c>
      <c r="W117" s="264">
        <v>8.6428720477702807</v>
      </c>
      <c r="DA117" s="72" t="s">
        <v>1564</v>
      </c>
    </row>
    <row r="118" spans="1:105" ht="12" customHeight="1" x14ac:dyDescent="0.25">
      <c r="A118" s="57" t="s">
        <v>1565</v>
      </c>
      <c r="B118" s="263">
        <v>2.4906209299904498</v>
      </c>
      <c r="C118" s="263">
        <v>3.0718525987692891</v>
      </c>
      <c r="D118" s="263">
        <v>2.5118396637232219</v>
      </c>
      <c r="E118" s="263">
        <v>2.4542172538653828</v>
      </c>
      <c r="F118" s="263">
        <v>3.3782635805658159</v>
      </c>
      <c r="G118" s="263">
        <v>4.1185266521326973</v>
      </c>
      <c r="H118" s="263">
        <v>4.7509069009953313</v>
      </c>
      <c r="I118" s="263">
        <v>5.0170979832299611</v>
      </c>
      <c r="J118" s="263">
        <v>5.5038695420961377</v>
      </c>
      <c r="K118" s="263">
        <v>3.9324938878302889</v>
      </c>
      <c r="L118" s="263">
        <v>3.6432407976237071</v>
      </c>
      <c r="M118" s="263">
        <v>5.2947136807269182</v>
      </c>
      <c r="N118" s="263">
        <v>5.1688504419086518</v>
      </c>
      <c r="O118" s="263">
        <v>4.9994683607388488</v>
      </c>
      <c r="P118" s="263">
        <v>5.6717297584912307</v>
      </c>
      <c r="Q118" s="263">
        <v>6.0807274241237392</v>
      </c>
      <c r="R118" s="263">
        <v>6.9191947569821739</v>
      </c>
      <c r="S118" s="263">
        <v>6.6546570858710039</v>
      </c>
      <c r="T118" s="263">
        <v>6.9182379894711508</v>
      </c>
      <c r="U118" s="263">
        <v>7.3746388384238131</v>
      </c>
      <c r="V118" s="263">
        <v>7.1679890271167652</v>
      </c>
      <c r="W118" s="263">
        <v>7.08093378707781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3.4397689133459113</v>
      </c>
      <c r="C119" s="263">
        <f t="shared" si="5"/>
        <v>4.3980790668427483</v>
      </c>
      <c r="D119" s="263">
        <f t="shared" si="5"/>
        <v>3.9998753216973926</v>
      </c>
      <c r="E119" s="263">
        <f t="shared" si="5"/>
        <v>3.7389941718202833</v>
      </c>
      <c r="F119" s="263">
        <f t="shared" si="5"/>
        <v>4.7107350111005957</v>
      </c>
      <c r="G119" s="263">
        <f t="shared" si="5"/>
        <v>4.9576039528613425</v>
      </c>
      <c r="H119" s="263">
        <f t="shared" si="5"/>
        <v>5.6713113970715954</v>
      </c>
      <c r="I119" s="263">
        <f t="shared" si="5"/>
        <v>6.2680288875194874</v>
      </c>
      <c r="J119" s="263">
        <f t="shared" si="5"/>
        <v>6.7955025539695129</v>
      </c>
      <c r="K119" s="263">
        <f t="shared" si="5"/>
        <v>4.8009900728213886</v>
      </c>
      <c r="L119" s="263">
        <f t="shared" si="5"/>
        <v>5.3284858425746506</v>
      </c>
      <c r="M119" s="263">
        <f t="shared" si="5"/>
        <v>6.9499112755033821</v>
      </c>
      <c r="N119" s="263">
        <f t="shared" si="5"/>
        <v>6.4542757499449364</v>
      </c>
      <c r="O119" s="263">
        <f t="shared" si="5"/>
        <v>6.5647364896223284</v>
      </c>
      <c r="P119" s="263">
        <f t="shared" si="5"/>
        <v>6.8448070422156793</v>
      </c>
      <c r="Q119" s="263">
        <f t="shared" si="5"/>
        <v>7.1231037531290209</v>
      </c>
      <c r="R119" s="263">
        <f t="shared" si="5"/>
        <v>8.5538238093596011</v>
      </c>
      <c r="S119" s="263">
        <f t="shared" si="5"/>
        <v>7.8451383779921624</v>
      </c>
      <c r="T119" s="263">
        <f t="shared" si="5"/>
        <v>8.0363237194386254</v>
      </c>
      <c r="U119" s="263">
        <f t="shared" si="5"/>
        <v>8.1777911043338705</v>
      </c>
      <c r="V119" s="263">
        <f t="shared" si="5"/>
        <v>8.2927203357505963</v>
      </c>
      <c r="W119" s="263">
        <f t="shared" si="5"/>
        <v>8.4175365513484763</v>
      </c>
      <c r="DA119" s="70"/>
    </row>
    <row r="120" spans="1:105" ht="12" customHeight="1" x14ac:dyDescent="0.25">
      <c r="A120" s="60" t="s">
        <v>1568</v>
      </c>
      <c r="B120" s="264">
        <v>2.7134924674443992</v>
      </c>
      <c r="C120" s="264">
        <v>3.5023128099615621</v>
      </c>
      <c r="D120" s="264">
        <v>3.267411396064861</v>
      </c>
      <c r="E120" s="264">
        <v>3.0233332042500982</v>
      </c>
      <c r="F120" s="264">
        <v>3.7256179115581678</v>
      </c>
      <c r="G120" s="264">
        <v>3.756622758475789</v>
      </c>
      <c r="H120" s="264">
        <v>4.2859252319930397</v>
      </c>
      <c r="I120" s="264">
        <v>4.8050201863062236</v>
      </c>
      <c r="J120" s="264">
        <v>5.1905490415317548</v>
      </c>
      <c r="K120" s="264">
        <v>3.6542568827193711</v>
      </c>
      <c r="L120" s="264">
        <v>4.2661001755306964</v>
      </c>
      <c r="M120" s="264">
        <v>5.4059485681317678</v>
      </c>
      <c r="N120" s="264">
        <v>4.947015338236973</v>
      </c>
      <c r="O120" s="264">
        <v>5.1068686668989436</v>
      </c>
      <c r="P120" s="264">
        <v>5.1909047235169243</v>
      </c>
      <c r="Q120" s="264">
        <v>5.3499358459174724</v>
      </c>
      <c r="R120" s="264">
        <v>6.5361549958960197</v>
      </c>
      <c r="S120" s="264">
        <v>5.9046099584232152</v>
      </c>
      <c r="T120" s="264">
        <v>6.0189339037539078</v>
      </c>
      <c r="U120" s="264">
        <v>6.0273127152366426</v>
      </c>
      <c r="V120" s="264">
        <v>6.2025019760681523</v>
      </c>
      <c r="W120" s="264">
        <v>6.3527038975240639</v>
      </c>
      <c r="DA120" s="72" t="s">
        <v>1569</v>
      </c>
    </row>
    <row r="121" spans="1:105" ht="12" customHeight="1" x14ac:dyDescent="0.25">
      <c r="A121" s="59" t="s">
        <v>30</v>
      </c>
      <c r="B121" s="232">
        <v>0.71085099817230424</v>
      </c>
      <c r="C121" s="232">
        <v>1.5782130517536981</v>
      </c>
      <c r="D121" s="232">
        <v>1.344011512016859</v>
      </c>
      <c r="E121" s="232">
        <v>1.5621101821745169</v>
      </c>
      <c r="F121" s="232">
        <v>1.9311842839260289</v>
      </c>
      <c r="G121" s="232">
        <v>1.7268026352843391</v>
      </c>
      <c r="H121" s="232">
        <v>1.416631372757519</v>
      </c>
      <c r="I121" s="232">
        <v>2.0506998944118768</v>
      </c>
      <c r="J121" s="232">
        <v>2.043256126551861</v>
      </c>
      <c r="K121" s="232">
        <v>1.046307946208449</v>
      </c>
      <c r="L121" s="232">
        <v>1.564811815232994</v>
      </c>
      <c r="M121" s="232">
        <v>1.624738774505613</v>
      </c>
      <c r="N121" s="232">
        <v>1.277799415412372</v>
      </c>
      <c r="O121" s="232">
        <v>1.2362035317502089</v>
      </c>
      <c r="P121" s="232">
        <v>1.184711022610093</v>
      </c>
      <c r="Q121" s="232">
        <v>1.191215345759679</v>
      </c>
      <c r="R121" s="232">
        <v>1.208549737612671</v>
      </c>
      <c r="S121" s="232">
        <v>0.96928422920146717</v>
      </c>
      <c r="T121" s="232">
        <v>0.99004829751279233</v>
      </c>
      <c r="U121" s="232">
        <v>0.93026512055065291</v>
      </c>
      <c r="V121" s="232">
        <v>0.6024588782906839</v>
      </c>
      <c r="W121" s="232">
        <v>1.050607663283915</v>
      </c>
      <c r="DA121" s="71" t="s">
        <v>1570</v>
      </c>
    </row>
    <row r="122" spans="1:105" ht="12" customHeight="1" x14ac:dyDescent="0.25">
      <c r="A122" s="59" t="s">
        <v>33</v>
      </c>
      <c r="B122" s="297">
        <v>2.5674222244479981E-2</v>
      </c>
      <c r="C122" s="297">
        <v>1.1084927352947339E-2</v>
      </c>
      <c r="D122" s="297">
        <v>1.2187625355877059E-2</v>
      </c>
      <c r="E122" s="297">
        <v>1.148296188000679E-2</v>
      </c>
      <c r="F122" s="297">
        <v>2.7054985716246101E-2</v>
      </c>
      <c r="G122" s="297">
        <v>1.5347589669229139E-2</v>
      </c>
      <c r="H122" s="297">
        <v>1.7382244538680511E-2</v>
      </c>
      <c r="I122" s="297">
        <v>0</v>
      </c>
      <c r="J122" s="297">
        <v>1.4809647208650739E-2</v>
      </c>
      <c r="K122" s="297">
        <v>1.394405048815779E-2</v>
      </c>
      <c r="L122" s="297">
        <v>1.425493224065234E-2</v>
      </c>
      <c r="M122" s="297">
        <v>1.7814041980114281E-2</v>
      </c>
      <c r="N122" s="297">
        <v>1.8678162180810282E-2</v>
      </c>
      <c r="O122" s="297">
        <v>1.9437301170460729E-2</v>
      </c>
      <c r="P122" s="297">
        <v>1.8140292611477829E-2</v>
      </c>
      <c r="Q122" s="297">
        <v>1.779034694893053E-2</v>
      </c>
      <c r="R122" s="297">
        <v>2.166477772757458E-2</v>
      </c>
      <c r="S122" s="297">
        <v>2.2139611087881959E-2</v>
      </c>
      <c r="T122" s="297">
        <v>2.8424122060885609E-2</v>
      </c>
      <c r="U122" s="297">
        <v>3.3007526096176583E-2</v>
      </c>
      <c r="V122" s="297">
        <v>3.3169822876364191E-2</v>
      </c>
      <c r="W122" s="297">
        <v>3.2541079472404019E-2</v>
      </c>
      <c r="DA122" s="122" t="s">
        <v>1571</v>
      </c>
    </row>
    <row r="123" spans="1:105" ht="12" customHeight="1" x14ac:dyDescent="0.25">
      <c r="A123" s="59" t="s">
        <v>160</v>
      </c>
      <c r="B123" s="297">
        <v>4.6116139520948979E-2</v>
      </c>
      <c r="C123" s="297">
        <v>1.9812491419428771E-2</v>
      </c>
      <c r="D123" s="297">
        <v>2.1751424405596291E-2</v>
      </c>
      <c r="E123" s="297">
        <v>1.021346845990855E-2</v>
      </c>
      <c r="F123" s="297">
        <v>2.1856012742506661E-2</v>
      </c>
      <c r="G123" s="297">
        <v>2.487813593837495E-2</v>
      </c>
      <c r="H123" s="297">
        <v>4.1206221205104178E-2</v>
      </c>
      <c r="I123" s="297">
        <v>2.4314591586128781E-2</v>
      </c>
      <c r="J123" s="297">
        <v>6.7142545139114898E-2</v>
      </c>
      <c r="K123" s="297">
        <v>3.7992854308285119E-2</v>
      </c>
      <c r="L123" s="297">
        <v>1.2897808566469051E-2</v>
      </c>
      <c r="M123" s="297">
        <v>1.6182222440342099E-2</v>
      </c>
      <c r="N123" s="297">
        <v>1.696930366487457E-2</v>
      </c>
      <c r="O123" s="297">
        <v>1.7652193267752081E-2</v>
      </c>
      <c r="P123" s="297">
        <v>4.9477342535381247E-2</v>
      </c>
      <c r="Q123" s="297">
        <v>6.4734206000428063E-2</v>
      </c>
      <c r="R123" s="297">
        <v>7.8818335154243899E-2</v>
      </c>
      <c r="S123" s="297">
        <v>6.1759949070121042E-2</v>
      </c>
      <c r="T123" s="297">
        <v>7.5056376493887564E-2</v>
      </c>
      <c r="U123" s="297">
        <v>7.339294937107943E-2</v>
      </c>
      <c r="V123" s="297">
        <v>0.10601730408461239</v>
      </c>
      <c r="W123" s="297">
        <v>5.8876641334935337E-2</v>
      </c>
      <c r="DA123" s="122" t="s">
        <v>1572</v>
      </c>
    </row>
    <row r="124" spans="1:105" ht="12" customHeight="1" x14ac:dyDescent="0.25">
      <c r="A124" s="59" t="s">
        <v>70</v>
      </c>
      <c r="B124" s="297">
        <v>0.3289312284918281</v>
      </c>
      <c r="C124" s="297">
        <v>0.45445502415937938</v>
      </c>
      <c r="D124" s="297">
        <v>0.24983101453492901</v>
      </c>
      <c r="E124" s="297">
        <v>0.18634752248868311</v>
      </c>
      <c r="F124" s="297">
        <v>0.2510266111311048</v>
      </c>
      <c r="G124" s="297">
        <v>0.1424013957548631</v>
      </c>
      <c r="H124" s="297">
        <v>0.23812860636961131</v>
      </c>
      <c r="I124" s="297">
        <v>0.19841284556283059</v>
      </c>
      <c r="J124" s="297">
        <v>0.1158995712055936</v>
      </c>
      <c r="K124" s="297">
        <v>0.1333753121586807</v>
      </c>
      <c r="L124" s="297">
        <v>0.1115583991285987</v>
      </c>
      <c r="M124" s="297">
        <v>0.1251611410933402</v>
      </c>
      <c r="N124" s="297">
        <v>0.11369150869455801</v>
      </c>
      <c r="O124" s="297">
        <v>5.0704614173968363E-2</v>
      </c>
      <c r="P124" s="297">
        <v>1.577373542073332E-2</v>
      </c>
      <c r="Q124" s="297">
        <v>3.0938886359299939E-2</v>
      </c>
      <c r="R124" s="297">
        <v>1.8838421140325651E-2</v>
      </c>
      <c r="S124" s="297">
        <v>1.7841333877086441E-3</v>
      </c>
      <c r="T124" s="297">
        <v>1.0143767698019401E-2</v>
      </c>
      <c r="U124" s="297">
        <v>2.8628283514368691E-2</v>
      </c>
      <c r="V124" s="297">
        <v>2.1391382603397121E-2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1.6019198790148379</v>
      </c>
      <c r="C125" s="297">
        <v>1.438747315276109</v>
      </c>
      <c r="D125" s="297">
        <v>1.639629819751599</v>
      </c>
      <c r="E125" s="297">
        <v>1.2531790692469831</v>
      </c>
      <c r="F125" s="297">
        <v>1.494496018042281</v>
      </c>
      <c r="G125" s="297">
        <v>1.8471930018289819</v>
      </c>
      <c r="H125" s="297">
        <v>2.572576787122125</v>
      </c>
      <c r="I125" s="297">
        <v>2.5315928547453872</v>
      </c>
      <c r="J125" s="297">
        <v>2.949441151426536</v>
      </c>
      <c r="K125" s="297">
        <v>2.4226367195557992</v>
      </c>
      <c r="L125" s="297">
        <v>2.5625772203619821</v>
      </c>
      <c r="M125" s="297">
        <v>3.6220523881123579</v>
      </c>
      <c r="N125" s="297">
        <v>3.5198769482843568</v>
      </c>
      <c r="O125" s="297">
        <v>3.7828710265365539</v>
      </c>
      <c r="P125" s="297">
        <v>3.922802330339239</v>
      </c>
      <c r="Q125" s="297">
        <v>4.0452570608491332</v>
      </c>
      <c r="R125" s="297">
        <v>5.2082837242612046</v>
      </c>
      <c r="S125" s="297">
        <v>4.8496420356760366</v>
      </c>
      <c r="T125" s="297">
        <v>4.9152613399883229</v>
      </c>
      <c r="U125" s="297">
        <v>4.9620188357043657</v>
      </c>
      <c r="V125" s="297">
        <v>5.4394645882130943</v>
      </c>
      <c r="W125" s="297">
        <v>5.2106785134328097</v>
      </c>
      <c r="DA125" s="122" t="s">
        <v>1574</v>
      </c>
    </row>
    <row r="126" spans="1:105" ht="12" customHeight="1" x14ac:dyDescent="0.25">
      <c r="A126" s="60" t="s">
        <v>1575</v>
      </c>
      <c r="B126" s="264">
        <v>0.72627644590151208</v>
      </c>
      <c r="C126" s="264">
        <v>0.89576625688118605</v>
      </c>
      <c r="D126" s="264">
        <v>0.73246392563253171</v>
      </c>
      <c r="E126" s="264">
        <v>0.71566096757018527</v>
      </c>
      <c r="F126" s="264">
        <v>0.98511709954242799</v>
      </c>
      <c r="G126" s="264">
        <v>1.200981194385554</v>
      </c>
      <c r="H126" s="264">
        <v>1.3853861650785559</v>
      </c>
      <c r="I126" s="264">
        <v>1.463008701213264</v>
      </c>
      <c r="J126" s="264">
        <v>1.6049535124377581</v>
      </c>
      <c r="K126" s="264">
        <v>1.1467331901020179</v>
      </c>
      <c r="L126" s="264">
        <v>1.062385667043954</v>
      </c>
      <c r="M126" s="264">
        <v>1.543962707371614</v>
      </c>
      <c r="N126" s="264">
        <v>1.5072604117079631</v>
      </c>
      <c r="O126" s="264">
        <v>1.457867822723385</v>
      </c>
      <c r="P126" s="264">
        <v>1.6539023186987549</v>
      </c>
      <c r="Q126" s="264">
        <v>1.773167907211548</v>
      </c>
      <c r="R126" s="264">
        <v>2.017668813463581</v>
      </c>
      <c r="S126" s="264">
        <v>1.9405284195689469</v>
      </c>
      <c r="T126" s="264">
        <v>2.0173898156847181</v>
      </c>
      <c r="U126" s="264">
        <v>2.1504783890972279</v>
      </c>
      <c r="V126" s="264">
        <v>2.090218359682444</v>
      </c>
      <c r="W126" s="264">
        <v>2.0648326538244128</v>
      </c>
      <c r="DA126" s="72" t="s">
        <v>1576</v>
      </c>
    </row>
    <row r="127" spans="1:105" ht="12" customHeight="1" x14ac:dyDescent="0.25">
      <c r="A127" s="132" t="s">
        <v>1577</v>
      </c>
      <c r="B127" s="318">
        <v>2.2224002144530211</v>
      </c>
      <c r="C127" s="318">
        <v>2.7410377035172169</v>
      </c>
      <c r="D127" s="318">
        <v>2.2413338537838028</v>
      </c>
      <c r="E127" s="318">
        <v>2.189916934218346</v>
      </c>
      <c r="F127" s="318">
        <v>3.0144505795818102</v>
      </c>
      <c r="G127" s="318">
        <v>3.6749930126722612</v>
      </c>
      <c r="H127" s="318">
        <v>4.239270773195841</v>
      </c>
      <c r="I127" s="318">
        <v>4.476795123497511</v>
      </c>
      <c r="J127" s="318">
        <v>4.911145129870409</v>
      </c>
      <c r="K127" s="318">
        <v>3.5089945460639571</v>
      </c>
      <c r="L127" s="318">
        <v>3.2508917886488522</v>
      </c>
      <c r="M127" s="318">
        <v>4.7245137458794133</v>
      </c>
      <c r="N127" s="318">
        <v>4.6122050097031151</v>
      </c>
      <c r="O127" s="318">
        <v>4.4610640757362114</v>
      </c>
      <c r="P127" s="318">
        <v>5.0609280921921833</v>
      </c>
      <c r="Q127" s="318">
        <v>5.42587985537196</v>
      </c>
      <c r="R127" s="318">
        <v>6.1740507062302594</v>
      </c>
      <c r="S127" s="318">
        <v>5.9380017073925986</v>
      </c>
      <c r="T127" s="318">
        <v>6.1731969752204234</v>
      </c>
      <c r="U127" s="318">
        <v>6.5804469635166427</v>
      </c>
      <c r="V127" s="318">
        <v>6.3960517472734306</v>
      </c>
      <c r="W127" s="318">
        <v>6.3183716869309814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1.0000000000000004</v>
      </c>
      <c r="C132" s="234">
        <f t="shared" si="6"/>
        <v>1</v>
      </c>
      <c r="D132" s="234">
        <f t="shared" si="6"/>
        <v>1.0000000000000002</v>
      </c>
      <c r="E132" s="234">
        <f t="shared" si="6"/>
        <v>1</v>
      </c>
      <c r="F132" s="234">
        <f t="shared" si="6"/>
        <v>1.0000000000000002</v>
      </c>
      <c r="G132" s="234">
        <f t="shared" si="6"/>
        <v>0.99999999999999978</v>
      </c>
      <c r="H132" s="234">
        <f t="shared" si="6"/>
        <v>1.0000000000000002</v>
      </c>
      <c r="I132" s="234">
        <f t="shared" si="6"/>
        <v>1.0000000000000002</v>
      </c>
      <c r="J132" s="234">
        <f t="shared" si="6"/>
        <v>0.99999999999999967</v>
      </c>
      <c r="K132" s="234">
        <f t="shared" si="6"/>
        <v>0.99999999999999978</v>
      </c>
      <c r="L132" s="234">
        <f t="shared" si="6"/>
        <v>1</v>
      </c>
      <c r="M132" s="234">
        <f t="shared" si="6"/>
        <v>1.0000000000000004</v>
      </c>
      <c r="N132" s="234">
        <f t="shared" si="6"/>
        <v>1</v>
      </c>
      <c r="O132" s="234">
        <f t="shared" si="6"/>
        <v>1.0000000000000002</v>
      </c>
      <c r="P132" s="234">
        <f t="shared" si="6"/>
        <v>1.0000000000000004</v>
      </c>
      <c r="Q132" s="234">
        <f t="shared" si="6"/>
        <v>0.99999999999999989</v>
      </c>
      <c r="R132" s="234">
        <f t="shared" si="6"/>
        <v>1</v>
      </c>
      <c r="S132" s="234">
        <f t="shared" si="6"/>
        <v>0.99999999999999989</v>
      </c>
      <c r="T132" s="234">
        <f t="shared" si="6"/>
        <v>1</v>
      </c>
      <c r="U132" s="234">
        <f t="shared" si="6"/>
        <v>1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4.8934771331964238E-3</v>
      </c>
      <c r="C133" s="268">
        <f t="shared" si="7"/>
        <v>4.893477133195291E-3</v>
      </c>
      <c r="D133" s="268">
        <f t="shared" si="7"/>
        <v>4.8934771331955625E-3</v>
      </c>
      <c r="E133" s="268">
        <f t="shared" si="7"/>
        <v>4.8934771331965131E-3</v>
      </c>
      <c r="F133" s="268">
        <f t="shared" si="7"/>
        <v>4.893477133196213E-3</v>
      </c>
      <c r="G133" s="268">
        <f t="shared" si="7"/>
        <v>4.8934771331962329E-3</v>
      </c>
      <c r="H133" s="268">
        <f t="shared" si="7"/>
        <v>4.8934771331971142E-3</v>
      </c>
      <c r="I133" s="268">
        <f t="shared" si="7"/>
        <v>4.8934771331965938E-3</v>
      </c>
      <c r="J133" s="268">
        <f t="shared" si="7"/>
        <v>4.893477133195945E-3</v>
      </c>
      <c r="K133" s="268">
        <f t="shared" si="7"/>
        <v>4.8934771331962876E-3</v>
      </c>
      <c r="L133" s="268">
        <f t="shared" si="7"/>
        <v>4.8934771331963951E-3</v>
      </c>
      <c r="M133" s="268">
        <f t="shared" si="7"/>
        <v>4.8934771331956501E-3</v>
      </c>
      <c r="N133" s="268">
        <f t="shared" si="7"/>
        <v>4.8934771331942198E-3</v>
      </c>
      <c r="O133" s="268">
        <f t="shared" si="7"/>
        <v>4.8934771331945685E-3</v>
      </c>
      <c r="P133" s="268">
        <f t="shared" si="7"/>
        <v>4.893477133195356E-3</v>
      </c>
      <c r="Q133" s="268">
        <f t="shared" si="7"/>
        <v>4.8934771331944861E-3</v>
      </c>
      <c r="R133" s="268">
        <f t="shared" si="7"/>
        <v>4.8934771331960161E-3</v>
      </c>
      <c r="S133" s="268">
        <f t="shared" si="7"/>
        <v>4.8934771331958253E-3</v>
      </c>
      <c r="T133" s="268">
        <f t="shared" si="7"/>
        <v>4.8934771331961288E-3</v>
      </c>
      <c r="U133" s="268">
        <f t="shared" si="7"/>
        <v>4.8934771331955824E-3</v>
      </c>
      <c r="V133" s="268">
        <f t="shared" si="7"/>
        <v>4.8934771331958825E-3</v>
      </c>
      <c r="W133" s="268">
        <f t="shared" si="7"/>
        <v>4.8934771331960352E-3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1.9566120685252978E-3</v>
      </c>
      <c r="C134" s="269">
        <f t="shared" si="8"/>
        <v>1.956612068524845E-3</v>
      </c>
      <c r="D134" s="269">
        <f t="shared" si="8"/>
        <v>1.9566120685249526E-3</v>
      </c>
      <c r="E134" s="269">
        <f t="shared" si="8"/>
        <v>1.9566120685253342E-3</v>
      </c>
      <c r="F134" s="269">
        <f t="shared" si="8"/>
        <v>1.9566120685252132E-3</v>
      </c>
      <c r="G134" s="269">
        <f t="shared" si="8"/>
        <v>1.9566120685252219E-3</v>
      </c>
      <c r="H134" s="269">
        <f t="shared" si="8"/>
        <v>1.956612068525574E-3</v>
      </c>
      <c r="I134" s="269">
        <f t="shared" si="8"/>
        <v>1.9566120685253667E-3</v>
      </c>
      <c r="J134" s="269">
        <f t="shared" si="8"/>
        <v>1.9566120685251065E-3</v>
      </c>
      <c r="K134" s="269">
        <f t="shared" si="8"/>
        <v>1.9566120685252431E-3</v>
      </c>
      <c r="L134" s="269">
        <f t="shared" si="8"/>
        <v>1.9566120685252874E-3</v>
      </c>
      <c r="M134" s="269">
        <f t="shared" si="8"/>
        <v>1.956612068524989E-3</v>
      </c>
      <c r="N134" s="269">
        <f t="shared" si="8"/>
        <v>1.9566120685244161E-3</v>
      </c>
      <c r="O134" s="269">
        <f t="shared" si="8"/>
        <v>1.9566120685245562E-3</v>
      </c>
      <c r="P134" s="269">
        <f t="shared" si="8"/>
        <v>1.9566120685248715E-3</v>
      </c>
      <c r="Q134" s="269">
        <f t="shared" si="8"/>
        <v>1.956612068524525E-3</v>
      </c>
      <c r="R134" s="269">
        <f t="shared" si="8"/>
        <v>1.9566120685251347E-3</v>
      </c>
      <c r="S134" s="269">
        <f t="shared" si="8"/>
        <v>1.9566120685250593E-3</v>
      </c>
      <c r="T134" s="269">
        <f t="shared" si="8"/>
        <v>1.9566120685251807E-3</v>
      </c>
      <c r="U134" s="269">
        <f t="shared" si="8"/>
        <v>1.9566120685249617E-3</v>
      </c>
      <c r="V134" s="269">
        <f t="shared" si="8"/>
        <v>1.9566120685250827E-3</v>
      </c>
      <c r="W134" s="269">
        <f t="shared" si="8"/>
        <v>1.9566120685251421E-3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6.0949305512994541E-3</v>
      </c>
      <c r="C135" s="269">
        <f t="shared" si="9"/>
        <v>5.8065343438761232E-3</v>
      </c>
      <c r="D135" s="269">
        <f t="shared" si="9"/>
        <v>4.8999394331588385E-3</v>
      </c>
      <c r="E135" s="269">
        <f t="shared" si="9"/>
        <v>5.1429312396412208E-3</v>
      </c>
      <c r="F135" s="269">
        <f t="shared" si="9"/>
        <v>5.8672747082682709E-3</v>
      </c>
      <c r="G135" s="269">
        <f t="shared" si="9"/>
        <v>6.9304727225436794E-3</v>
      </c>
      <c r="H135" s="269">
        <f t="shared" si="9"/>
        <v>6.8802023232639661E-3</v>
      </c>
      <c r="I135" s="269">
        <f t="shared" si="9"/>
        <v>6.6022738768594562E-3</v>
      </c>
      <c r="J135" s="269">
        <f t="shared" si="9"/>
        <v>6.6739143366869504E-3</v>
      </c>
      <c r="K135" s="269">
        <f t="shared" si="9"/>
        <v>6.7938593261353238E-3</v>
      </c>
      <c r="L135" s="269">
        <f t="shared" si="9"/>
        <v>5.3389022056250955E-3</v>
      </c>
      <c r="M135" s="269">
        <f t="shared" si="9"/>
        <v>6.2789899105030016E-3</v>
      </c>
      <c r="N135" s="269">
        <f t="shared" si="9"/>
        <v>6.5389059772636478E-3</v>
      </c>
      <c r="O135" s="269">
        <f t="shared" si="9"/>
        <v>6.0575245479549573E-3</v>
      </c>
      <c r="P135" s="269">
        <f t="shared" si="9"/>
        <v>6.8284092921038287E-3</v>
      </c>
      <c r="Q135" s="269">
        <f t="shared" si="9"/>
        <v>7.1499938589803594E-3</v>
      </c>
      <c r="R135" s="269">
        <f t="shared" si="9"/>
        <v>6.548388946497243E-3</v>
      </c>
      <c r="S135" s="269">
        <f t="shared" si="9"/>
        <v>6.990734649160983E-3</v>
      </c>
      <c r="T135" s="269">
        <f t="shared" si="9"/>
        <v>7.1007860672030586E-3</v>
      </c>
      <c r="U135" s="269">
        <f t="shared" si="9"/>
        <v>7.4756260718690064E-3</v>
      </c>
      <c r="V135" s="269">
        <f t="shared" si="9"/>
        <v>7.0810757037016222E-3</v>
      </c>
      <c r="W135" s="269">
        <f t="shared" si="9"/>
        <v>7.0369159983286952E-3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9.7635907237947155E-4</v>
      </c>
      <c r="C136" s="269">
        <f t="shared" si="10"/>
        <v>9.763590723792456E-4</v>
      </c>
      <c r="D136" s="269">
        <f t="shared" si="10"/>
        <v>9.7635907237929971E-4</v>
      </c>
      <c r="E136" s="269">
        <f t="shared" si="10"/>
        <v>9.7635907237948998E-4</v>
      </c>
      <c r="F136" s="269">
        <f t="shared" si="10"/>
        <v>9.7635907237942916E-4</v>
      </c>
      <c r="G136" s="269">
        <f t="shared" si="10"/>
        <v>9.763590723794336E-4</v>
      </c>
      <c r="H136" s="269">
        <f t="shared" si="10"/>
        <v>9.7635907237960968E-4</v>
      </c>
      <c r="I136" s="269">
        <f t="shared" si="10"/>
        <v>9.7635907237950581E-4</v>
      </c>
      <c r="J136" s="269">
        <f t="shared" si="10"/>
        <v>9.7635907237937636E-4</v>
      </c>
      <c r="K136" s="269">
        <f t="shared" si="10"/>
        <v>9.7635907237944412E-4</v>
      </c>
      <c r="L136" s="269">
        <f t="shared" si="10"/>
        <v>9.7635907237946613E-4</v>
      </c>
      <c r="M136" s="269">
        <f t="shared" si="10"/>
        <v>9.7635907237931738E-4</v>
      </c>
      <c r="N136" s="269">
        <f t="shared" si="10"/>
        <v>9.7635907237903137E-4</v>
      </c>
      <c r="O136" s="269">
        <f t="shared" si="10"/>
        <v>9.7635907237910195E-4</v>
      </c>
      <c r="P136" s="269">
        <f t="shared" si="10"/>
        <v>9.763590723792584E-4</v>
      </c>
      <c r="Q136" s="269">
        <f t="shared" si="10"/>
        <v>9.7635907237908514E-4</v>
      </c>
      <c r="R136" s="269">
        <f t="shared" si="10"/>
        <v>9.7635907237939045E-4</v>
      </c>
      <c r="S136" s="269">
        <f t="shared" si="10"/>
        <v>9.7635907237935186E-4</v>
      </c>
      <c r="T136" s="269">
        <f t="shared" si="10"/>
        <v>9.7635907237941376E-4</v>
      </c>
      <c r="U136" s="269">
        <f t="shared" si="10"/>
        <v>9.7635907237930372E-4</v>
      </c>
      <c r="V136" s="269">
        <f t="shared" si="10"/>
        <v>9.7635907237936411E-4</v>
      </c>
      <c r="W136" s="269">
        <f t="shared" si="10"/>
        <v>9.7635907237939392E-4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3.9656313867238316E-3</v>
      </c>
      <c r="C137" s="270">
        <f t="shared" si="11"/>
        <v>3.8496061112084823E-3</v>
      </c>
      <c r="D137" s="270">
        <f t="shared" si="11"/>
        <v>3.6614176953003899E-3</v>
      </c>
      <c r="E137" s="270">
        <f t="shared" si="11"/>
        <v>3.5932591090330856E-3</v>
      </c>
      <c r="F137" s="270">
        <f t="shared" si="11"/>
        <v>3.7481939049305696E-3</v>
      </c>
      <c r="G137" s="270">
        <f t="shared" si="11"/>
        <v>3.8150590987540509E-3</v>
      </c>
      <c r="H137" s="270">
        <f t="shared" si="11"/>
        <v>3.7683705684538132E-3</v>
      </c>
      <c r="I137" s="270">
        <f t="shared" si="11"/>
        <v>3.7838503791270332E-3</v>
      </c>
      <c r="J137" s="270">
        <f t="shared" si="11"/>
        <v>3.7891162321333884E-3</v>
      </c>
      <c r="K137" s="270">
        <f t="shared" si="11"/>
        <v>3.829995317663629E-3</v>
      </c>
      <c r="L137" s="270">
        <f t="shared" si="11"/>
        <v>3.6492152237672477E-3</v>
      </c>
      <c r="M137" s="270">
        <f t="shared" si="11"/>
        <v>3.8400145981326533E-3</v>
      </c>
      <c r="N137" s="270">
        <f t="shared" si="11"/>
        <v>3.7809607971498811E-3</v>
      </c>
      <c r="O137" s="270">
        <f t="shared" si="11"/>
        <v>3.7045427706745185E-3</v>
      </c>
      <c r="P137" s="270">
        <f t="shared" si="11"/>
        <v>3.8102098975316776E-3</v>
      </c>
      <c r="Q137" s="270">
        <f t="shared" si="11"/>
        <v>3.865255415694466E-3</v>
      </c>
      <c r="R137" s="270">
        <f t="shared" si="11"/>
        <v>3.7557761415927217E-3</v>
      </c>
      <c r="S137" s="270">
        <f t="shared" si="11"/>
        <v>3.8085713346141551E-3</v>
      </c>
      <c r="T137" s="270">
        <f t="shared" si="11"/>
        <v>3.8061925262308093E-3</v>
      </c>
      <c r="U137" s="270">
        <f t="shared" si="11"/>
        <v>3.8135249978508566E-3</v>
      </c>
      <c r="V137" s="270">
        <f t="shared" si="11"/>
        <v>3.7825013681878948E-3</v>
      </c>
      <c r="W137" s="270">
        <f t="shared" si="11"/>
        <v>3.8724923350216805E-3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2.4150372877525653E-2</v>
      </c>
      <c r="C138" s="271">
        <f t="shared" si="12"/>
        <v>2.3007640259472651E-2</v>
      </c>
      <c r="D138" s="271">
        <f t="shared" si="12"/>
        <v>1.9415375350396443E-2</v>
      </c>
      <c r="E138" s="271">
        <f t="shared" si="12"/>
        <v>2.0378198910622571E-2</v>
      </c>
      <c r="F138" s="271">
        <f t="shared" si="12"/>
        <v>2.3248316086119172E-2</v>
      </c>
      <c r="G138" s="271">
        <f t="shared" si="12"/>
        <v>2.746110050938411E-2</v>
      </c>
      <c r="H138" s="271">
        <f t="shared" si="12"/>
        <v>2.7261910563397222E-2</v>
      </c>
      <c r="I138" s="271">
        <f t="shared" si="12"/>
        <v>2.6160655092568399E-2</v>
      </c>
      <c r="J138" s="271">
        <f t="shared" si="12"/>
        <v>2.6444521135567438E-2</v>
      </c>
      <c r="K138" s="271">
        <f t="shared" si="12"/>
        <v>2.6919787620655052E-2</v>
      </c>
      <c r="L138" s="271">
        <f t="shared" si="12"/>
        <v>2.1154708480640633E-2</v>
      </c>
      <c r="M138" s="271">
        <f t="shared" si="12"/>
        <v>2.4879684248500396E-2</v>
      </c>
      <c r="N138" s="271">
        <f t="shared" si="12"/>
        <v>2.590956799800288E-2</v>
      </c>
      <c r="O138" s="271">
        <f t="shared" si="12"/>
        <v>2.4002156434200495E-2</v>
      </c>
      <c r="P138" s="271">
        <f t="shared" si="12"/>
        <v>2.7056687385799586E-2</v>
      </c>
      <c r="Q138" s="271">
        <f t="shared" si="12"/>
        <v>2.8330924579539233E-2</v>
      </c>
      <c r="R138" s="271">
        <f t="shared" si="12"/>
        <v>2.5947143035331008E-2</v>
      </c>
      <c r="S138" s="271">
        <f t="shared" si="12"/>
        <v>2.7699880588316371E-2</v>
      </c>
      <c r="T138" s="271">
        <f t="shared" si="12"/>
        <v>2.8135945078148816E-2</v>
      </c>
      <c r="U138" s="271">
        <f t="shared" si="12"/>
        <v>2.9621200046339755E-2</v>
      </c>
      <c r="V138" s="271">
        <f t="shared" si="12"/>
        <v>2.8057845315714328E-2</v>
      </c>
      <c r="W138" s="271">
        <f t="shared" si="12"/>
        <v>2.7882868202859373E-2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0.16614844484109609</v>
      </c>
      <c r="C139" s="271">
        <f t="shared" si="13"/>
        <v>0.16662989390396493</v>
      </c>
      <c r="D139" s="271">
        <f t="shared" si="13"/>
        <v>0.16827607525567487</v>
      </c>
      <c r="E139" s="271">
        <f t="shared" si="13"/>
        <v>0.16789153590856984</v>
      </c>
      <c r="F139" s="271">
        <f t="shared" si="13"/>
        <v>0.16660324498556231</v>
      </c>
      <c r="G139" s="271">
        <f t="shared" si="13"/>
        <v>0.16472040134604621</v>
      </c>
      <c r="H139" s="271">
        <f t="shared" si="13"/>
        <v>0.16482171292987985</v>
      </c>
      <c r="I139" s="271">
        <f t="shared" si="13"/>
        <v>0.16530970705940989</v>
      </c>
      <c r="J139" s="271">
        <f t="shared" si="13"/>
        <v>0.16518766330078749</v>
      </c>
      <c r="K139" s="271">
        <f t="shared" si="13"/>
        <v>0.1649690099943435</v>
      </c>
      <c r="L139" s="271">
        <f t="shared" si="13"/>
        <v>0.16754664304726996</v>
      </c>
      <c r="M139" s="271">
        <f t="shared" si="13"/>
        <v>0.1658672712318803</v>
      </c>
      <c r="N139" s="271">
        <f t="shared" si="13"/>
        <v>0.16542322437117365</v>
      </c>
      <c r="O139" s="271">
        <f t="shared" si="13"/>
        <v>0.16627523165797828</v>
      </c>
      <c r="P139" s="271">
        <f t="shared" si="13"/>
        <v>0.16491221762281311</v>
      </c>
      <c r="Q139" s="271">
        <f t="shared" si="13"/>
        <v>0.16434056503496944</v>
      </c>
      <c r="R139" s="271">
        <f t="shared" si="13"/>
        <v>0.16541229934298027</v>
      </c>
      <c r="S139" s="271">
        <f t="shared" si="13"/>
        <v>0.16463098739298923</v>
      </c>
      <c r="T139" s="271">
        <f t="shared" si="13"/>
        <v>0.16443756092703296</v>
      </c>
      <c r="U139" s="271">
        <f t="shared" si="13"/>
        <v>0.16378002809932307</v>
      </c>
      <c r="V139" s="271">
        <f t="shared" si="13"/>
        <v>0.16447805035279481</v>
      </c>
      <c r="W139" s="271">
        <f t="shared" si="13"/>
        <v>0.16453912155638425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0.7599462351434374</v>
      </c>
      <c r="C140" s="271">
        <f t="shared" si="14"/>
        <v>0.76214833461593301</v>
      </c>
      <c r="D140" s="271">
        <f t="shared" si="14"/>
        <v>0.76967780214595893</v>
      </c>
      <c r="E140" s="271">
        <f t="shared" si="14"/>
        <v>0.76791895794265297</v>
      </c>
      <c r="F140" s="271">
        <f t="shared" si="14"/>
        <v>0.76202644514997953</v>
      </c>
      <c r="G140" s="271">
        <f t="shared" si="14"/>
        <v>0.75341450817649458</v>
      </c>
      <c r="H140" s="271">
        <f t="shared" si="14"/>
        <v>0.75387789714642695</v>
      </c>
      <c r="I140" s="271">
        <f t="shared" si="14"/>
        <v>0.75610993309393859</v>
      </c>
      <c r="J140" s="271">
        <f t="shared" si="14"/>
        <v>0.75555171724679893</v>
      </c>
      <c r="K140" s="271">
        <f t="shared" si="14"/>
        <v>0.75455161906837342</v>
      </c>
      <c r="L140" s="271">
        <f t="shared" si="14"/>
        <v>0.76634145276814858</v>
      </c>
      <c r="M140" s="271">
        <f t="shared" si="14"/>
        <v>0.75866017540360919</v>
      </c>
      <c r="N140" s="271">
        <f t="shared" si="14"/>
        <v>0.75662914983280727</v>
      </c>
      <c r="O140" s="271">
        <f t="shared" si="14"/>
        <v>0.7605261452608485</v>
      </c>
      <c r="P140" s="271">
        <f t="shared" si="14"/>
        <v>0.75429185648696295</v>
      </c>
      <c r="Q140" s="271">
        <f t="shared" si="14"/>
        <v>0.75167717518580868</v>
      </c>
      <c r="R140" s="271">
        <f t="shared" si="14"/>
        <v>0.75657917985534318</v>
      </c>
      <c r="S140" s="271">
        <f t="shared" si="14"/>
        <v>0.75300553777018131</v>
      </c>
      <c r="T140" s="271">
        <f t="shared" si="14"/>
        <v>0.75212082461670549</v>
      </c>
      <c r="U140" s="271">
        <f t="shared" si="14"/>
        <v>0.74911333575709393</v>
      </c>
      <c r="V140" s="271">
        <f t="shared" si="14"/>
        <v>0.75230601916788031</v>
      </c>
      <c r="W140" s="271">
        <f t="shared" si="14"/>
        <v>0.75258535269572568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3.1867936925816798E-2</v>
      </c>
      <c r="C141" s="271">
        <f t="shared" si="15"/>
        <v>3.0731542491445427E-2</v>
      </c>
      <c r="D141" s="271">
        <f t="shared" si="15"/>
        <v>2.6242941845410879E-2</v>
      </c>
      <c r="E141" s="271">
        <f t="shared" si="15"/>
        <v>2.7248668615378897E-2</v>
      </c>
      <c r="F141" s="271">
        <f t="shared" si="15"/>
        <v>3.06800768910395E-2</v>
      </c>
      <c r="G141" s="271">
        <f t="shared" si="15"/>
        <v>3.5832009872676276E-2</v>
      </c>
      <c r="H141" s="271">
        <f t="shared" si="15"/>
        <v>3.5563458194476018E-2</v>
      </c>
      <c r="I141" s="271">
        <f t="shared" si="15"/>
        <v>3.4207132223995317E-2</v>
      </c>
      <c r="J141" s="271">
        <f t="shared" si="15"/>
        <v>3.4526619473925137E-2</v>
      </c>
      <c r="K141" s="271">
        <f t="shared" si="15"/>
        <v>3.5109280398727849E-2</v>
      </c>
      <c r="L141" s="271">
        <f t="shared" si="15"/>
        <v>2.8142630000447408E-2</v>
      </c>
      <c r="M141" s="271">
        <f t="shared" si="15"/>
        <v>3.2647416333274802E-2</v>
      </c>
      <c r="N141" s="271">
        <f t="shared" si="15"/>
        <v>3.3891742749504974E-2</v>
      </c>
      <c r="O141" s="271">
        <f t="shared" si="15"/>
        <v>3.1607951054245333E-2</v>
      </c>
      <c r="P141" s="271">
        <f t="shared" si="15"/>
        <v>3.5274171040689861E-2</v>
      </c>
      <c r="Q141" s="271">
        <f t="shared" si="15"/>
        <v>3.6809637650909582E-2</v>
      </c>
      <c r="R141" s="271">
        <f t="shared" si="15"/>
        <v>3.3930764404154955E-2</v>
      </c>
      <c r="S141" s="271">
        <f t="shared" si="15"/>
        <v>3.603783999063756E-2</v>
      </c>
      <c r="T141" s="271">
        <f t="shared" si="15"/>
        <v>3.6572242510578078E-2</v>
      </c>
      <c r="U141" s="271">
        <f t="shared" si="15"/>
        <v>3.8369836753423502E-2</v>
      </c>
      <c r="V141" s="271">
        <f t="shared" si="15"/>
        <v>3.6468059817620829E-2</v>
      </c>
      <c r="W141" s="271">
        <f t="shared" si="15"/>
        <v>3.6256800937579443E-2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2.9322397686435582E-2</v>
      </c>
      <c r="C142" s="320">
        <f t="shared" si="16"/>
        <v>2.7934938352132951E-2</v>
      </c>
      <c r="D142" s="320">
        <f t="shared" si="16"/>
        <v>2.3573356823220672E-2</v>
      </c>
      <c r="E142" s="320">
        <f t="shared" si="16"/>
        <v>2.4742377917760083E-2</v>
      </c>
      <c r="F142" s="320">
        <f t="shared" si="16"/>
        <v>2.8227157124001607E-2</v>
      </c>
      <c r="G142" s="320">
        <f t="shared" si="16"/>
        <v>3.3342148136879579E-2</v>
      </c>
      <c r="H142" s="320">
        <f t="shared" si="16"/>
        <v>3.3100299829154183E-2</v>
      </c>
      <c r="I142" s="320">
        <f t="shared" si="16"/>
        <v>3.1763200355213711E-2</v>
      </c>
      <c r="J142" s="320">
        <f t="shared" si="16"/>
        <v>3.2107858926106354E-2</v>
      </c>
      <c r="K142" s="320">
        <f t="shared" si="16"/>
        <v>3.2684908106814542E-2</v>
      </c>
      <c r="L142" s="320">
        <f t="shared" si="16"/>
        <v>2.5685184164887714E-2</v>
      </c>
      <c r="M142" s="320">
        <f t="shared" si="16"/>
        <v>3.0207897805436302E-2</v>
      </c>
      <c r="N142" s="320">
        <f t="shared" si="16"/>
        <v>3.1458340646499508E-2</v>
      </c>
      <c r="O142" s="320">
        <f t="shared" si="16"/>
        <v>2.9142439326500933E-2</v>
      </c>
      <c r="P142" s="320">
        <f t="shared" si="16"/>
        <v>3.2851126217694454E-2</v>
      </c>
      <c r="Q142" s="320">
        <f t="shared" si="16"/>
        <v>3.4398253043899776E-2</v>
      </c>
      <c r="R142" s="320">
        <f t="shared" si="16"/>
        <v>3.1503962724187734E-2</v>
      </c>
      <c r="S142" s="320">
        <f t="shared" si="16"/>
        <v>3.3632065169198623E-2</v>
      </c>
      <c r="T142" s="320">
        <f t="shared" si="16"/>
        <v>3.4161516886265016E-2</v>
      </c>
      <c r="U142" s="320">
        <f t="shared" si="16"/>
        <v>3.596485288707589E-2</v>
      </c>
      <c r="V142" s="320">
        <f t="shared" si="16"/>
        <v>3.4066691340302054E-2</v>
      </c>
      <c r="W142" s="320">
        <f t="shared" si="16"/>
        <v>3.3854241266956311E-2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2.5455392393812196E-3</v>
      </c>
      <c r="C143" s="328">
        <f t="shared" si="17"/>
        <v>2.7966041393124737E-3</v>
      </c>
      <c r="D143" s="328">
        <f t="shared" si="17"/>
        <v>2.6695850221902066E-3</v>
      </c>
      <c r="E143" s="328">
        <f t="shared" si="17"/>
        <v>2.5062906976188121E-3</v>
      </c>
      <c r="F143" s="328">
        <f t="shared" si="17"/>
        <v>2.4529197670378933E-3</v>
      </c>
      <c r="G143" s="328">
        <f t="shared" si="17"/>
        <v>2.4898617357966969E-3</v>
      </c>
      <c r="H143" s="328">
        <f t="shared" si="17"/>
        <v>2.4631583653218375E-3</v>
      </c>
      <c r="I143" s="328">
        <f t="shared" si="17"/>
        <v>2.4439318687816069E-3</v>
      </c>
      <c r="J143" s="328">
        <f t="shared" si="17"/>
        <v>2.4187605478187759E-3</v>
      </c>
      <c r="K143" s="328">
        <f t="shared" si="17"/>
        <v>2.4243722919133027E-3</v>
      </c>
      <c r="L143" s="328">
        <f t="shared" si="17"/>
        <v>2.4574458355596943E-3</v>
      </c>
      <c r="M143" s="328">
        <f t="shared" si="17"/>
        <v>2.4395185278384985E-3</v>
      </c>
      <c r="N143" s="328">
        <f t="shared" si="17"/>
        <v>2.4334021030054656E-3</v>
      </c>
      <c r="O143" s="328">
        <f t="shared" si="17"/>
        <v>2.465511727744403E-3</v>
      </c>
      <c r="P143" s="328">
        <f t="shared" si="17"/>
        <v>2.4230448229954063E-3</v>
      </c>
      <c r="Q143" s="328">
        <f t="shared" si="17"/>
        <v>2.4113846070098039E-3</v>
      </c>
      <c r="R143" s="328">
        <f t="shared" si="17"/>
        <v>2.4268016799672159E-3</v>
      </c>
      <c r="S143" s="328">
        <f t="shared" si="17"/>
        <v>2.4057748214389341E-3</v>
      </c>
      <c r="T143" s="328">
        <f t="shared" si="17"/>
        <v>2.4107256243130642E-3</v>
      </c>
      <c r="U143" s="328">
        <f t="shared" si="17"/>
        <v>2.4049838663476094E-3</v>
      </c>
      <c r="V143" s="328">
        <f t="shared" si="17"/>
        <v>2.4013684773187744E-3</v>
      </c>
      <c r="W143" s="328">
        <f t="shared" si="17"/>
        <v>2.4025596706231337E-3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0.99999999999999989</v>
      </c>
      <c r="E146" s="234">
        <f t="shared" si="18"/>
        <v>1</v>
      </c>
      <c r="F146" s="234">
        <f t="shared" si="18"/>
        <v>1</v>
      </c>
      <c r="G146" s="234">
        <f t="shared" si="18"/>
        <v>1</v>
      </c>
      <c r="H146" s="234">
        <f t="shared" si="18"/>
        <v>1.0000000000000004</v>
      </c>
      <c r="I146" s="234">
        <f t="shared" si="18"/>
        <v>1.0000000000000004</v>
      </c>
      <c r="J146" s="234">
        <f t="shared" si="18"/>
        <v>0.99999999999999989</v>
      </c>
      <c r="K146" s="234">
        <f t="shared" si="18"/>
        <v>1</v>
      </c>
      <c r="L146" s="234">
        <f t="shared" si="18"/>
        <v>1</v>
      </c>
      <c r="M146" s="234">
        <f t="shared" si="18"/>
        <v>0.99999999999999978</v>
      </c>
      <c r="N146" s="234">
        <f t="shared" si="18"/>
        <v>1</v>
      </c>
      <c r="O146" s="234">
        <f t="shared" si="18"/>
        <v>0.99999999999999956</v>
      </c>
      <c r="P146" s="234">
        <f t="shared" si="18"/>
        <v>1.0000000000000002</v>
      </c>
      <c r="Q146" s="234">
        <f t="shared" si="18"/>
        <v>1.0000000000000002</v>
      </c>
      <c r="R146" s="234">
        <f t="shared" si="18"/>
        <v>1</v>
      </c>
      <c r="S146" s="234">
        <f t="shared" si="18"/>
        <v>1.0000000000000002</v>
      </c>
      <c r="T146" s="234">
        <f t="shared" si="18"/>
        <v>1</v>
      </c>
      <c r="U146" s="234">
        <f t="shared" si="18"/>
        <v>0.99999999999999978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7.195550228373114E-3</v>
      </c>
      <c r="C147" s="268">
        <f t="shared" si="19"/>
        <v>7.1955502283725953E-3</v>
      </c>
      <c r="D147" s="268">
        <f t="shared" si="19"/>
        <v>7.1955502283723985E-3</v>
      </c>
      <c r="E147" s="268">
        <f t="shared" si="19"/>
        <v>7.1955502283725789E-3</v>
      </c>
      <c r="F147" s="268">
        <f t="shared" si="19"/>
        <v>7.1955502283733604E-3</v>
      </c>
      <c r="G147" s="268">
        <f t="shared" si="19"/>
        <v>7.1955502283742971E-3</v>
      </c>
      <c r="H147" s="268">
        <f t="shared" si="19"/>
        <v>7.1955502283736761E-3</v>
      </c>
      <c r="I147" s="268">
        <f t="shared" si="19"/>
        <v>7.1955502283737004E-3</v>
      </c>
      <c r="J147" s="268">
        <f t="shared" si="19"/>
        <v>7.1955502283728929E-3</v>
      </c>
      <c r="K147" s="268">
        <f t="shared" si="19"/>
        <v>7.1955502283729293E-3</v>
      </c>
      <c r="L147" s="268">
        <f t="shared" si="19"/>
        <v>7.1955502283720775E-3</v>
      </c>
      <c r="M147" s="268">
        <f t="shared" si="19"/>
        <v>7.1955502283717523E-3</v>
      </c>
      <c r="N147" s="268">
        <f t="shared" si="19"/>
        <v>7.1955502283713359E-3</v>
      </c>
      <c r="O147" s="268">
        <f t="shared" si="19"/>
        <v>7.1955502283713169E-3</v>
      </c>
      <c r="P147" s="268">
        <f t="shared" si="19"/>
        <v>7.1955502283716066E-3</v>
      </c>
      <c r="Q147" s="268">
        <f t="shared" si="19"/>
        <v>7.1955502283715164E-3</v>
      </c>
      <c r="R147" s="268">
        <f t="shared" si="19"/>
        <v>7.1955502283717072E-3</v>
      </c>
      <c r="S147" s="268">
        <f t="shared" si="19"/>
        <v>7.1955502283718858E-3</v>
      </c>
      <c r="T147" s="268">
        <f t="shared" si="19"/>
        <v>7.1955502283720064E-3</v>
      </c>
      <c r="U147" s="268">
        <f t="shared" si="19"/>
        <v>7.1955502283719752E-3</v>
      </c>
      <c r="V147" s="268">
        <f t="shared" si="19"/>
        <v>7.1955502283718407E-3</v>
      </c>
      <c r="W147" s="268">
        <f t="shared" si="19"/>
        <v>7.1955502283718815E-3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8.0564402695846773E-3</v>
      </c>
      <c r="C148" s="269">
        <f t="shared" si="20"/>
        <v>8.0564402695840979E-3</v>
      </c>
      <c r="D148" s="269">
        <f t="shared" si="20"/>
        <v>8.0564402695838741E-3</v>
      </c>
      <c r="E148" s="269">
        <f t="shared" si="20"/>
        <v>8.0564402695840788E-3</v>
      </c>
      <c r="F148" s="269">
        <f t="shared" si="20"/>
        <v>8.0564402695849548E-3</v>
      </c>
      <c r="G148" s="269">
        <f t="shared" si="20"/>
        <v>8.0564402695860061E-3</v>
      </c>
      <c r="H148" s="269">
        <f t="shared" si="20"/>
        <v>8.0564402695853087E-3</v>
      </c>
      <c r="I148" s="269">
        <f t="shared" si="20"/>
        <v>8.0564402695853382E-3</v>
      </c>
      <c r="J148" s="269">
        <f t="shared" si="20"/>
        <v>8.0564402695844309E-3</v>
      </c>
      <c r="K148" s="269">
        <f t="shared" si="20"/>
        <v>8.0564402695844726E-3</v>
      </c>
      <c r="L148" s="269">
        <f t="shared" si="20"/>
        <v>8.0564402695835168E-3</v>
      </c>
      <c r="M148" s="269">
        <f t="shared" si="20"/>
        <v>8.0564402695831559E-3</v>
      </c>
      <c r="N148" s="269">
        <f t="shared" si="20"/>
        <v>8.0564402695826893E-3</v>
      </c>
      <c r="O148" s="269">
        <f t="shared" si="20"/>
        <v>8.056440269582665E-3</v>
      </c>
      <c r="P148" s="269">
        <f t="shared" si="20"/>
        <v>8.0564402695829877E-3</v>
      </c>
      <c r="Q148" s="269">
        <f t="shared" si="20"/>
        <v>8.0564402695828922E-3</v>
      </c>
      <c r="R148" s="269">
        <f t="shared" si="20"/>
        <v>8.0564402695831004E-3</v>
      </c>
      <c r="S148" s="269">
        <f t="shared" si="20"/>
        <v>8.0564402695833034E-3</v>
      </c>
      <c r="T148" s="269">
        <f t="shared" si="20"/>
        <v>8.056440269583437E-3</v>
      </c>
      <c r="U148" s="269">
        <f t="shared" si="20"/>
        <v>8.0564402695834075E-3</v>
      </c>
      <c r="V148" s="269">
        <f t="shared" si="20"/>
        <v>8.0564402695832531E-3</v>
      </c>
      <c r="W148" s="269">
        <f t="shared" si="20"/>
        <v>8.0564402695833068E-3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7.5739310130581152E-3</v>
      </c>
      <c r="C149" s="269">
        <f t="shared" si="21"/>
        <v>7.2249193781482287E-3</v>
      </c>
      <c r="D149" s="269">
        <f t="shared" si="21"/>
        <v>6.2148065327780186E-3</v>
      </c>
      <c r="E149" s="269">
        <f t="shared" si="21"/>
        <v>6.5252026309937502E-3</v>
      </c>
      <c r="F149" s="269">
        <f t="shared" si="21"/>
        <v>7.356752008653474E-3</v>
      </c>
      <c r="G149" s="269">
        <f t="shared" si="21"/>
        <v>8.6253857231253211E-3</v>
      </c>
      <c r="H149" s="269">
        <f t="shared" si="21"/>
        <v>8.6007672912044499E-3</v>
      </c>
      <c r="I149" s="269">
        <f t="shared" si="21"/>
        <v>8.2501332045001388E-3</v>
      </c>
      <c r="J149" s="269">
        <f t="shared" si="21"/>
        <v>8.342798303572525E-3</v>
      </c>
      <c r="K149" s="269">
        <f t="shared" si="21"/>
        <v>8.4756721715318773E-3</v>
      </c>
      <c r="L149" s="269">
        <f t="shared" si="21"/>
        <v>6.7799663723180064E-3</v>
      </c>
      <c r="M149" s="269">
        <f t="shared" si="21"/>
        <v>7.8522916149054798E-3</v>
      </c>
      <c r="N149" s="269">
        <f t="shared" si="21"/>
        <v>8.1939600615379971E-3</v>
      </c>
      <c r="O149" s="269">
        <f t="shared" si="21"/>
        <v>7.6458775813128483E-3</v>
      </c>
      <c r="P149" s="269">
        <f t="shared" si="21"/>
        <v>8.5326602764179346E-3</v>
      </c>
      <c r="Q149" s="269">
        <f t="shared" si="21"/>
        <v>8.8924781833218374E-3</v>
      </c>
      <c r="R149" s="269">
        <f t="shared" si="21"/>
        <v>8.2242795021743812E-3</v>
      </c>
      <c r="S149" s="269">
        <f t="shared" si="21"/>
        <v>8.7342537027551518E-3</v>
      </c>
      <c r="T149" s="269">
        <f t="shared" si="21"/>
        <v>8.8675597636621219E-3</v>
      </c>
      <c r="U149" s="269">
        <f t="shared" si="21"/>
        <v>9.3176499952413432E-3</v>
      </c>
      <c r="V149" s="269">
        <f t="shared" si="21"/>
        <v>8.8597905927348189E-3</v>
      </c>
      <c r="W149" s="269">
        <f t="shared" si="21"/>
        <v>8.7572289626715958E-3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5.9256386055767541E-3</v>
      </c>
      <c r="C150" s="269">
        <f t="shared" si="22"/>
        <v>5.9256386055763317E-3</v>
      </c>
      <c r="D150" s="269">
        <f t="shared" si="22"/>
        <v>5.9256386055761643E-3</v>
      </c>
      <c r="E150" s="269">
        <f t="shared" si="22"/>
        <v>5.9256386055763152E-3</v>
      </c>
      <c r="F150" s="269">
        <f t="shared" si="22"/>
        <v>5.9256386055769545E-3</v>
      </c>
      <c r="G150" s="269">
        <f t="shared" si="22"/>
        <v>5.9256386055777316E-3</v>
      </c>
      <c r="H150" s="269">
        <f t="shared" si="22"/>
        <v>5.9256386055772199E-3</v>
      </c>
      <c r="I150" s="269">
        <f t="shared" si="22"/>
        <v>5.9256386055772364E-3</v>
      </c>
      <c r="J150" s="269">
        <f t="shared" si="22"/>
        <v>5.9256386055765737E-3</v>
      </c>
      <c r="K150" s="269">
        <f t="shared" si="22"/>
        <v>5.9256386055766041E-3</v>
      </c>
      <c r="L150" s="269">
        <f t="shared" si="22"/>
        <v>5.9256386055759032E-3</v>
      </c>
      <c r="M150" s="269">
        <f t="shared" si="22"/>
        <v>5.9256386055756352E-3</v>
      </c>
      <c r="N150" s="269">
        <f t="shared" si="22"/>
        <v>5.9256386055752926E-3</v>
      </c>
      <c r="O150" s="269">
        <f t="shared" si="22"/>
        <v>5.9256386055752787E-3</v>
      </c>
      <c r="P150" s="269">
        <f t="shared" si="22"/>
        <v>5.9256386055755129E-3</v>
      </c>
      <c r="Q150" s="269">
        <f t="shared" si="22"/>
        <v>5.9256386055754418E-3</v>
      </c>
      <c r="R150" s="269">
        <f t="shared" si="22"/>
        <v>5.9256386055755988E-3</v>
      </c>
      <c r="S150" s="269">
        <f t="shared" si="22"/>
        <v>5.9256386055757445E-3</v>
      </c>
      <c r="T150" s="269">
        <f t="shared" si="22"/>
        <v>5.9256386055758477E-3</v>
      </c>
      <c r="U150" s="269">
        <f t="shared" si="22"/>
        <v>5.9256386055758217E-3</v>
      </c>
      <c r="V150" s="269">
        <f t="shared" si="22"/>
        <v>5.9256386055757098E-3</v>
      </c>
      <c r="W150" s="269">
        <f t="shared" si="22"/>
        <v>5.9256386055757462E-3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7.9958817419680268E-3</v>
      </c>
      <c r="C151" s="270">
        <f t="shared" si="23"/>
        <v>7.7720169075914296E-3</v>
      </c>
      <c r="D151" s="270">
        <f t="shared" si="23"/>
        <v>7.5350755885104544E-3</v>
      </c>
      <c r="E151" s="270">
        <f t="shared" si="23"/>
        <v>7.3973003986159318E-3</v>
      </c>
      <c r="F151" s="270">
        <f t="shared" si="23"/>
        <v>7.6255852313733673E-3</v>
      </c>
      <c r="G151" s="270">
        <f t="shared" si="23"/>
        <v>7.7040372242311887E-3</v>
      </c>
      <c r="H151" s="270">
        <f t="shared" si="23"/>
        <v>7.6434781145629923E-3</v>
      </c>
      <c r="I151" s="270">
        <f t="shared" si="23"/>
        <v>7.6718979173237929E-3</v>
      </c>
      <c r="J151" s="270">
        <f t="shared" si="23"/>
        <v>7.6854708428348989E-3</v>
      </c>
      <c r="K151" s="270">
        <f t="shared" si="23"/>
        <v>7.7527767615840027E-3</v>
      </c>
      <c r="L151" s="270">
        <f t="shared" si="23"/>
        <v>7.5192839868543672E-3</v>
      </c>
      <c r="M151" s="270">
        <f t="shared" si="23"/>
        <v>7.7918564970444045E-3</v>
      </c>
      <c r="N151" s="270">
        <f t="shared" si="23"/>
        <v>7.6876280019201474E-3</v>
      </c>
      <c r="O151" s="270">
        <f t="shared" si="23"/>
        <v>7.5869671944901245E-3</v>
      </c>
      <c r="P151" s="270">
        <f t="shared" si="23"/>
        <v>7.7252980939014563E-3</v>
      </c>
      <c r="Q151" s="270">
        <f t="shared" si="23"/>
        <v>7.8000389685121034E-3</v>
      </c>
      <c r="R151" s="270">
        <f t="shared" si="23"/>
        <v>7.6535782877436061E-3</v>
      </c>
      <c r="S151" s="270">
        <f t="shared" si="23"/>
        <v>7.7208748837283214E-3</v>
      </c>
      <c r="T151" s="270">
        <f t="shared" si="23"/>
        <v>7.7124059916668427E-3</v>
      </c>
      <c r="U151" s="270">
        <f t="shared" si="23"/>
        <v>7.7123522269542649E-3</v>
      </c>
      <c r="V151" s="270">
        <f t="shared" si="23"/>
        <v>7.6790014392294544E-3</v>
      </c>
      <c r="W151" s="270">
        <f t="shared" si="23"/>
        <v>7.8194524000045895E-3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3.2298047508261943E-2</v>
      </c>
      <c r="C152" s="271">
        <f t="shared" si="24"/>
        <v>3.0809732609985041E-2</v>
      </c>
      <c r="D152" s="271">
        <f t="shared" si="24"/>
        <v>2.6502237253580974E-2</v>
      </c>
      <c r="E152" s="271">
        <f t="shared" si="24"/>
        <v>2.7825881198748483E-2</v>
      </c>
      <c r="F152" s="271">
        <f t="shared" si="24"/>
        <v>3.1371915782218394E-2</v>
      </c>
      <c r="G152" s="271">
        <f t="shared" si="24"/>
        <v>3.6781839890313785E-2</v>
      </c>
      <c r="H152" s="271">
        <f t="shared" si="24"/>
        <v>3.6676857777011178E-2</v>
      </c>
      <c r="I152" s="271">
        <f t="shared" si="24"/>
        <v>3.5181624143265769E-2</v>
      </c>
      <c r="J152" s="271">
        <f t="shared" si="24"/>
        <v>3.5576782452344337E-2</v>
      </c>
      <c r="K152" s="271">
        <f t="shared" si="24"/>
        <v>3.6143405846795477E-2</v>
      </c>
      <c r="L152" s="271">
        <f t="shared" si="24"/>
        <v>2.8912288165815783E-2</v>
      </c>
      <c r="M152" s="271">
        <f t="shared" si="24"/>
        <v>3.3485080229763362E-2</v>
      </c>
      <c r="N152" s="271">
        <f t="shared" si="24"/>
        <v>3.4942081053032766E-2</v>
      </c>
      <c r="O152" s="271">
        <f t="shared" si="24"/>
        <v>3.2604854327011858E-2</v>
      </c>
      <c r="P152" s="271">
        <f t="shared" si="24"/>
        <v>3.6386424236564574E-2</v>
      </c>
      <c r="Q152" s="271">
        <f t="shared" si="24"/>
        <v>3.7920821081673051E-2</v>
      </c>
      <c r="R152" s="271">
        <f t="shared" si="24"/>
        <v>3.5071374379366124E-2</v>
      </c>
      <c r="S152" s="271">
        <f t="shared" si="24"/>
        <v>3.7246093284244969E-2</v>
      </c>
      <c r="T152" s="271">
        <f t="shared" si="24"/>
        <v>3.7814559709525256E-2</v>
      </c>
      <c r="U152" s="271">
        <f t="shared" si="24"/>
        <v>3.9733911187309665E-2</v>
      </c>
      <c r="V152" s="271">
        <f t="shared" si="24"/>
        <v>3.7781429086698445E-2</v>
      </c>
      <c r="W152" s="271">
        <f t="shared" si="24"/>
        <v>3.7344068303428089E-2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0.15779045449313506</v>
      </c>
      <c r="C153" s="271">
        <f t="shared" si="25"/>
        <v>0.1603230510355711</v>
      </c>
      <c r="D153" s="271">
        <f t="shared" si="25"/>
        <v>0.15708941398820114</v>
      </c>
      <c r="E153" s="271">
        <f t="shared" si="25"/>
        <v>0.15456924327270943</v>
      </c>
      <c r="F153" s="271">
        <f t="shared" si="25"/>
        <v>0.15484103958427708</v>
      </c>
      <c r="G153" s="271">
        <f t="shared" si="25"/>
        <v>0.15116519403989476</v>
      </c>
      <c r="H153" s="271">
        <f t="shared" si="25"/>
        <v>0.14928228735453403</v>
      </c>
      <c r="I153" s="271">
        <f t="shared" si="25"/>
        <v>0.15130966360938267</v>
      </c>
      <c r="J153" s="271">
        <f t="shared" si="25"/>
        <v>0.15051635634329233</v>
      </c>
      <c r="K153" s="271">
        <f t="shared" si="25"/>
        <v>0.15065264310140825</v>
      </c>
      <c r="L153" s="271">
        <f t="shared" si="25"/>
        <v>0.15248718573708969</v>
      </c>
      <c r="M153" s="271">
        <f t="shared" si="25"/>
        <v>0.15311082329037781</v>
      </c>
      <c r="N153" s="271">
        <f t="shared" si="25"/>
        <v>0.15033700553070287</v>
      </c>
      <c r="O153" s="271">
        <f t="shared" si="25"/>
        <v>0.15037574753208979</v>
      </c>
      <c r="P153" s="271">
        <f t="shared" si="25"/>
        <v>0.14962869004937371</v>
      </c>
      <c r="Q153" s="271">
        <f t="shared" si="25"/>
        <v>0.14960646119515217</v>
      </c>
      <c r="R153" s="271">
        <f t="shared" si="25"/>
        <v>0.14916768513689194</v>
      </c>
      <c r="S153" s="271">
        <f t="shared" si="25"/>
        <v>0.14849816409347288</v>
      </c>
      <c r="T153" s="271">
        <f t="shared" si="25"/>
        <v>0.14798809417431416</v>
      </c>
      <c r="U153" s="271">
        <f t="shared" si="25"/>
        <v>0.1463045410633807</v>
      </c>
      <c r="V153" s="271">
        <f t="shared" si="25"/>
        <v>0.14717168645501633</v>
      </c>
      <c r="W153" s="271">
        <f t="shared" si="25"/>
        <v>0.15004501486304644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0.13021868553839597</v>
      </c>
      <c r="C154" s="320">
        <f t="shared" si="26"/>
        <v>0.12999257314853827</v>
      </c>
      <c r="D154" s="320">
        <f t="shared" si="26"/>
        <v>0.12757644444791594</v>
      </c>
      <c r="E154" s="320">
        <f t="shared" si="26"/>
        <v>0.12685219502825265</v>
      </c>
      <c r="F154" s="320">
        <f t="shared" si="26"/>
        <v>0.12803298569459975</v>
      </c>
      <c r="G154" s="320">
        <f t="shared" si="26"/>
        <v>0.1241552833007124</v>
      </c>
      <c r="H154" s="320">
        <f t="shared" si="26"/>
        <v>0.12244364311019978</v>
      </c>
      <c r="I154" s="320">
        <f t="shared" si="26"/>
        <v>0.12469084540366399</v>
      </c>
      <c r="J154" s="320">
        <f t="shared" si="26"/>
        <v>0.12416176761360974</v>
      </c>
      <c r="K154" s="320">
        <f t="shared" si="26"/>
        <v>0.12428998708374367</v>
      </c>
      <c r="L154" s="320">
        <f t="shared" si="26"/>
        <v>0.12528575301931885</v>
      </c>
      <c r="M154" s="320">
        <f t="shared" si="26"/>
        <v>0.12651931286619714</v>
      </c>
      <c r="N154" s="320">
        <f t="shared" si="26"/>
        <v>0.12375823546801085</v>
      </c>
      <c r="O154" s="320">
        <f t="shared" si="26"/>
        <v>0.12325063922216829</v>
      </c>
      <c r="P154" s="320">
        <f t="shared" si="26"/>
        <v>0.12323752218872147</v>
      </c>
      <c r="Q154" s="320">
        <f t="shared" si="26"/>
        <v>0.12346584174854711</v>
      </c>
      <c r="R154" s="320">
        <f t="shared" si="26"/>
        <v>0.12260145488328664</v>
      </c>
      <c r="S154" s="320">
        <f t="shared" si="26"/>
        <v>0.1222988325285643</v>
      </c>
      <c r="T154" s="320">
        <f t="shared" si="26"/>
        <v>0.12174725432370904</v>
      </c>
      <c r="U154" s="320">
        <f t="shared" si="26"/>
        <v>0.12017671712668042</v>
      </c>
      <c r="V154" s="320">
        <f t="shared" si="26"/>
        <v>0.12098290593784153</v>
      </c>
      <c r="W154" s="320">
        <f t="shared" si="26"/>
        <v>0.12398403314585543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2.7571768954739097E-2</v>
      </c>
      <c r="C155" s="320">
        <f t="shared" si="27"/>
        <v>3.0330477887032845E-2</v>
      </c>
      <c r="D155" s="320">
        <f t="shared" si="27"/>
        <v>2.9512969540285226E-2</v>
      </c>
      <c r="E155" s="320">
        <f t="shared" si="27"/>
        <v>2.7717048244456793E-2</v>
      </c>
      <c r="F155" s="320">
        <f t="shared" si="27"/>
        <v>2.6808053889677334E-2</v>
      </c>
      <c r="G155" s="320">
        <f t="shared" si="27"/>
        <v>2.7009910739182352E-2</v>
      </c>
      <c r="H155" s="320">
        <f t="shared" si="27"/>
        <v>2.6838644244334253E-2</v>
      </c>
      <c r="I155" s="320">
        <f t="shared" si="27"/>
        <v>2.6618818205718708E-2</v>
      </c>
      <c r="J155" s="320">
        <f t="shared" si="27"/>
        <v>2.6354588729682576E-2</v>
      </c>
      <c r="K155" s="320">
        <f t="shared" si="27"/>
        <v>2.6362656017664559E-2</v>
      </c>
      <c r="L155" s="320">
        <f t="shared" si="27"/>
        <v>2.7201432717770833E-2</v>
      </c>
      <c r="M155" s="320">
        <f t="shared" si="27"/>
        <v>2.6591510424180669E-2</v>
      </c>
      <c r="N155" s="320">
        <f t="shared" si="27"/>
        <v>2.6578770062692002E-2</v>
      </c>
      <c r="O155" s="320">
        <f t="shared" si="27"/>
        <v>2.712510830992149E-2</v>
      </c>
      <c r="P155" s="320">
        <f t="shared" si="27"/>
        <v>2.6391167860652237E-2</v>
      </c>
      <c r="Q155" s="320">
        <f t="shared" si="27"/>
        <v>2.6140619446605055E-2</v>
      </c>
      <c r="R155" s="320">
        <f t="shared" si="27"/>
        <v>2.65662302536053E-2</v>
      </c>
      <c r="S155" s="320">
        <f t="shared" si="27"/>
        <v>2.6199331564908578E-2</v>
      </c>
      <c r="T155" s="320">
        <f t="shared" si="27"/>
        <v>2.6240839850605133E-2</v>
      </c>
      <c r="U155" s="320">
        <f t="shared" si="27"/>
        <v>2.6127823936700274E-2</v>
      </c>
      <c r="V155" s="320">
        <f t="shared" si="27"/>
        <v>2.6188780517174784E-2</v>
      </c>
      <c r="W155" s="320">
        <f t="shared" si="27"/>
        <v>2.6060981717191022E-2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0.66998642733021996</v>
      </c>
      <c r="C157" s="271">
        <f t="shared" si="29"/>
        <v>0.67119302818082083</v>
      </c>
      <c r="D157" s="271">
        <f t="shared" si="29"/>
        <v>0.68577631329725064</v>
      </c>
      <c r="E157" s="271">
        <f t="shared" si="29"/>
        <v>0.68580087284422664</v>
      </c>
      <c r="F157" s="271">
        <f t="shared" si="29"/>
        <v>0.67658314478398052</v>
      </c>
      <c r="G157" s="271">
        <f t="shared" si="29"/>
        <v>0.66990637749186754</v>
      </c>
      <c r="H157" s="271">
        <f t="shared" si="29"/>
        <v>0.67300122907187832</v>
      </c>
      <c r="I157" s="271">
        <f t="shared" si="29"/>
        <v>0.67315882542688488</v>
      </c>
      <c r="J157" s="271">
        <f t="shared" si="29"/>
        <v>0.67331907836441984</v>
      </c>
      <c r="K157" s="271">
        <f t="shared" si="29"/>
        <v>0.67175469824098599</v>
      </c>
      <c r="L157" s="271">
        <f t="shared" si="29"/>
        <v>0.68611740073953598</v>
      </c>
      <c r="M157" s="271">
        <f t="shared" si="29"/>
        <v>0.67413338263722655</v>
      </c>
      <c r="N157" s="271">
        <f t="shared" si="29"/>
        <v>0.67515902616035084</v>
      </c>
      <c r="O157" s="271">
        <f t="shared" si="29"/>
        <v>0.68082262404493332</v>
      </c>
      <c r="P157" s="271">
        <f t="shared" si="29"/>
        <v>0.67281252957768223</v>
      </c>
      <c r="Q157" s="271">
        <f t="shared" si="29"/>
        <v>0.66913839556016996</v>
      </c>
      <c r="R157" s="271">
        <f t="shared" si="29"/>
        <v>0.67668378107501848</v>
      </c>
      <c r="S157" s="271">
        <f t="shared" si="29"/>
        <v>0.67248667362130954</v>
      </c>
      <c r="T157" s="271">
        <f t="shared" si="29"/>
        <v>0.67200240066604611</v>
      </c>
      <c r="U157" s="271">
        <f t="shared" si="29"/>
        <v>0.67014468618933276</v>
      </c>
      <c r="V157" s="271">
        <f t="shared" si="29"/>
        <v>0.67333501053167233</v>
      </c>
      <c r="W157" s="271">
        <f t="shared" si="29"/>
        <v>0.6697199291832322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0.63802363216985369</v>
      </c>
      <c r="C158" s="320">
        <f t="shared" si="30"/>
        <v>0.64070309927392011</v>
      </c>
      <c r="D158" s="320">
        <f t="shared" si="30"/>
        <v>0.65954916812969988</v>
      </c>
      <c r="E158" s="320">
        <f t="shared" si="30"/>
        <v>0.65826382309888909</v>
      </c>
      <c r="F158" s="320">
        <f t="shared" si="30"/>
        <v>0.64553686814206268</v>
      </c>
      <c r="G158" s="320">
        <f t="shared" si="30"/>
        <v>0.63350633152206859</v>
      </c>
      <c r="H158" s="320">
        <f t="shared" si="30"/>
        <v>0.63670507550554845</v>
      </c>
      <c r="I158" s="320">
        <f t="shared" si="30"/>
        <v>0.63834238503331164</v>
      </c>
      <c r="J158" s="320">
        <f t="shared" si="30"/>
        <v>0.63811158138806823</v>
      </c>
      <c r="K158" s="320">
        <f t="shared" si="30"/>
        <v>0.63598645939671561</v>
      </c>
      <c r="L158" s="320">
        <f t="shared" si="30"/>
        <v>0.65750522088485419</v>
      </c>
      <c r="M158" s="320">
        <f t="shared" si="30"/>
        <v>0.64099587610409714</v>
      </c>
      <c r="N158" s="320">
        <f t="shared" si="30"/>
        <v>0.64057964241000775</v>
      </c>
      <c r="O158" s="320">
        <f t="shared" si="30"/>
        <v>0.64855620670743708</v>
      </c>
      <c r="P158" s="320">
        <f t="shared" si="30"/>
        <v>0.63680379486410565</v>
      </c>
      <c r="Q158" s="320">
        <f t="shared" si="30"/>
        <v>0.63161119097492791</v>
      </c>
      <c r="R158" s="320">
        <f t="shared" si="30"/>
        <v>0.64197644605752413</v>
      </c>
      <c r="S158" s="320">
        <f t="shared" si="30"/>
        <v>0.63562719318789684</v>
      </c>
      <c r="T158" s="320">
        <f t="shared" si="30"/>
        <v>0.63458035446446648</v>
      </c>
      <c r="U158" s="320">
        <f t="shared" si="30"/>
        <v>0.63082321129598851</v>
      </c>
      <c r="V158" s="320">
        <f t="shared" si="30"/>
        <v>0.63594575105847551</v>
      </c>
      <c r="W158" s="320">
        <f t="shared" si="30"/>
        <v>0.63276349070713345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3.1962795160366222E-2</v>
      </c>
      <c r="C159" s="320">
        <f t="shared" si="31"/>
        <v>3.0489928906900689E-2</v>
      </c>
      <c r="D159" s="320">
        <f t="shared" si="31"/>
        <v>2.6227145167550713E-2</v>
      </c>
      <c r="E159" s="320">
        <f t="shared" si="31"/>
        <v>2.7537049745337511E-2</v>
      </c>
      <c r="F159" s="320">
        <f t="shared" si="31"/>
        <v>3.1046276641917898E-2</v>
      </c>
      <c r="G159" s="320">
        <f t="shared" si="31"/>
        <v>3.6400045969798997E-2</v>
      </c>
      <c r="H159" s="320">
        <f t="shared" si="31"/>
        <v>3.629615356632987E-2</v>
      </c>
      <c r="I159" s="320">
        <f t="shared" si="31"/>
        <v>3.4816440393573227E-2</v>
      </c>
      <c r="J159" s="320">
        <f t="shared" si="31"/>
        <v>3.5207496976351609E-2</v>
      </c>
      <c r="K159" s="320">
        <f t="shared" si="31"/>
        <v>3.5768238844270418E-2</v>
      </c>
      <c r="L159" s="320">
        <f t="shared" si="31"/>
        <v>2.8612179854681872E-2</v>
      </c>
      <c r="M159" s="320">
        <f t="shared" si="31"/>
        <v>3.3137506533129441E-2</v>
      </c>
      <c r="N159" s="320">
        <f t="shared" si="31"/>
        <v>3.4579383750343015E-2</v>
      </c>
      <c r="O159" s="320">
        <f t="shared" si="31"/>
        <v>3.2266417337496252E-2</v>
      </c>
      <c r="P159" s="320">
        <f t="shared" si="31"/>
        <v>3.6008734713576622E-2</v>
      </c>
      <c r="Q159" s="320">
        <f t="shared" si="31"/>
        <v>3.7527204585242051E-2</v>
      </c>
      <c r="R159" s="320">
        <f t="shared" si="31"/>
        <v>3.4707335017494352E-2</v>
      </c>
      <c r="S159" s="320">
        <f t="shared" si="31"/>
        <v>3.6859480433412674E-2</v>
      </c>
      <c r="T159" s="320">
        <f t="shared" si="31"/>
        <v>3.7422046201579663E-2</v>
      </c>
      <c r="U159" s="320">
        <f t="shared" si="31"/>
        <v>3.9321474893344276E-2</v>
      </c>
      <c r="V159" s="320">
        <f t="shared" si="31"/>
        <v>3.7389259473196851E-2</v>
      </c>
      <c r="W159" s="320">
        <f t="shared" si="31"/>
        <v>3.6956438476098773E-2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0.10317762880982249</v>
      </c>
      <c r="C160" s="271">
        <f t="shared" si="32"/>
        <v>0.1014996227843504</v>
      </c>
      <c r="D160" s="271">
        <f t="shared" si="32"/>
        <v>9.5704524236146199E-2</v>
      </c>
      <c r="E160" s="271">
        <f t="shared" si="32"/>
        <v>9.6703870551172869E-2</v>
      </c>
      <c r="F160" s="271">
        <f t="shared" si="32"/>
        <v>0.10104393350596173</v>
      </c>
      <c r="G160" s="271">
        <f t="shared" si="32"/>
        <v>0.10463953652702945</v>
      </c>
      <c r="H160" s="271">
        <f t="shared" si="32"/>
        <v>0.10361775128727328</v>
      </c>
      <c r="I160" s="271">
        <f t="shared" si="32"/>
        <v>0.10325022659510687</v>
      </c>
      <c r="J160" s="271">
        <f t="shared" si="32"/>
        <v>0.10338188459000211</v>
      </c>
      <c r="K160" s="271">
        <f t="shared" si="32"/>
        <v>0.10404317477416035</v>
      </c>
      <c r="L160" s="271">
        <f t="shared" si="32"/>
        <v>9.7006245894854626E-2</v>
      </c>
      <c r="M160" s="271">
        <f t="shared" si="32"/>
        <v>0.10244893662715167</v>
      </c>
      <c r="N160" s="271">
        <f t="shared" si="32"/>
        <v>0.10250267008892631</v>
      </c>
      <c r="O160" s="271">
        <f t="shared" si="32"/>
        <v>9.9786300216632429E-2</v>
      </c>
      <c r="P160" s="271">
        <f t="shared" si="32"/>
        <v>0.10373676866253015</v>
      </c>
      <c r="Q160" s="271">
        <f t="shared" si="32"/>
        <v>0.10546417590764125</v>
      </c>
      <c r="R160" s="271">
        <f t="shared" si="32"/>
        <v>0.10202167251527505</v>
      </c>
      <c r="S160" s="271">
        <f t="shared" si="32"/>
        <v>0.10413631131095845</v>
      </c>
      <c r="T160" s="271">
        <f t="shared" si="32"/>
        <v>0.10443735059125417</v>
      </c>
      <c r="U160" s="271">
        <f t="shared" si="32"/>
        <v>0.10560923023424985</v>
      </c>
      <c r="V160" s="271">
        <f t="shared" si="32"/>
        <v>0.10399545279111784</v>
      </c>
      <c r="W160" s="271">
        <f t="shared" si="32"/>
        <v>0.10513667718408601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6.9377346533734341E-2</v>
      </c>
      <c r="C161" s="320">
        <f t="shared" si="33"/>
        <v>6.9256879355296203E-2</v>
      </c>
      <c r="D161" s="320">
        <f t="shared" si="33"/>
        <v>6.7969624784724181E-2</v>
      </c>
      <c r="E161" s="320">
        <f t="shared" si="33"/>
        <v>6.7583762319924384E-2</v>
      </c>
      <c r="F161" s="320">
        <f t="shared" si="33"/>
        <v>6.8212858850151686E-2</v>
      </c>
      <c r="G161" s="320">
        <f t="shared" si="33"/>
        <v>6.6146913386003314E-2</v>
      </c>
      <c r="H161" s="320">
        <f t="shared" si="33"/>
        <v>6.5234993148540574E-2</v>
      </c>
      <c r="I161" s="320">
        <f t="shared" si="33"/>
        <v>6.6432247840526329E-2</v>
      </c>
      <c r="J161" s="320">
        <f t="shared" si="33"/>
        <v>6.615036807010681E-2</v>
      </c>
      <c r="K161" s="320">
        <f t="shared" si="33"/>
        <v>6.6218680283327794E-2</v>
      </c>
      <c r="L161" s="320">
        <f t="shared" si="33"/>
        <v>6.6749200139931075E-2</v>
      </c>
      <c r="M161" s="320">
        <f t="shared" si="33"/>
        <v>6.7406410805306211E-2</v>
      </c>
      <c r="N161" s="320">
        <f t="shared" si="33"/>
        <v>6.5935375963659407E-2</v>
      </c>
      <c r="O161" s="320">
        <f t="shared" si="33"/>
        <v>6.566494103720133E-2</v>
      </c>
      <c r="P161" s="320">
        <f t="shared" si="33"/>
        <v>6.5657952601008998E-2</v>
      </c>
      <c r="Q161" s="320">
        <f t="shared" si="33"/>
        <v>6.5779595705890287E-2</v>
      </c>
      <c r="R161" s="320">
        <f t="shared" si="33"/>
        <v>6.5319071420589486E-2</v>
      </c>
      <c r="S161" s="320">
        <f t="shared" si="33"/>
        <v>6.515784159488805E-2</v>
      </c>
      <c r="T161" s="320">
        <f t="shared" si="33"/>
        <v>6.486397415105323E-2</v>
      </c>
      <c r="U161" s="320">
        <f t="shared" si="33"/>
        <v>6.4027230154507106E-2</v>
      </c>
      <c r="V161" s="320">
        <f t="shared" si="33"/>
        <v>6.4456747932944966E-2</v>
      </c>
      <c r="W161" s="320">
        <f t="shared" si="33"/>
        <v>6.6055675471196049E-2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3.380028227608816E-2</v>
      </c>
      <c r="C162" s="328">
        <f t="shared" si="34"/>
        <v>3.2242743429054192E-2</v>
      </c>
      <c r="D162" s="328">
        <f t="shared" si="34"/>
        <v>2.7734899451422018E-2</v>
      </c>
      <c r="E162" s="328">
        <f t="shared" si="34"/>
        <v>2.9120108231248477E-2</v>
      </c>
      <c r="F162" s="328">
        <f t="shared" si="34"/>
        <v>3.283107465581004E-2</v>
      </c>
      <c r="G162" s="328">
        <f t="shared" si="34"/>
        <v>3.8492623141026139E-2</v>
      </c>
      <c r="H162" s="328">
        <f t="shared" si="34"/>
        <v>3.8382758138732723E-2</v>
      </c>
      <c r="I162" s="328">
        <f t="shared" si="34"/>
        <v>3.6817978754580538E-2</v>
      </c>
      <c r="J162" s="328">
        <f t="shared" si="34"/>
        <v>3.72315165198953E-2</v>
      </c>
      <c r="K162" s="328">
        <f t="shared" si="34"/>
        <v>3.7824494490832548E-2</v>
      </c>
      <c r="L162" s="328">
        <f t="shared" si="34"/>
        <v>3.0257045754923564E-2</v>
      </c>
      <c r="M162" s="328">
        <f t="shared" si="34"/>
        <v>3.5042525821845458E-2</v>
      </c>
      <c r="N162" s="328">
        <f t="shared" si="34"/>
        <v>3.6567294125266908E-2</v>
      </c>
      <c r="O162" s="328">
        <f t="shared" si="34"/>
        <v>3.4121359179431099E-2</v>
      </c>
      <c r="P162" s="328">
        <f t="shared" si="34"/>
        <v>3.8078816061521151E-2</v>
      </c>
      <c r="Q162" s="328">
        <f t="shared" si="34"/>
        <v>3.968458020175096E-2</v>
      </c>
      <c r="R162" s="328">
        <f t="shared" si="34"/>
        <v>3.6702601094685573E-2</v>
      </c>
      <c r="S162" s="328">
        <f t="shared" si="34"/>
        <v>3.8978469716070399E-2</v>
      </c>
      <c r="T162" s="328">
        <f t="shared" si="34"/>
        <v>3.9573376440200932E-2</v>
      </c>
      <c r="U162" s="328">
        <f t="shared" si="34"/>
        <v>4.1582000079742748E-2</v>
      </c>
      <c r="V162" s="328">
        <f t="shared" si="34"/>
        <v>3.9538704858172874E-2</v>
      </c>
      <c r="W162" s="328">
        <f t="shared" si="34"/>
        <v>3.9081001712889946E-2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0.99999999999999967</v>
      </c>
      <c r="C165" s="234">
        <f t="shared" si="35"/>
        <v>0.99999999999999978</v>
      </c>
      <c r="D165" s="234">
        <f t="shared" si="35"/>
        <v>0.99999999999999978</v>
      </c>
      <c r="E165" s="234">
        <f t="shared" si="35"/>
        <v>1</v>
      </c>
      <c r="F165" s="234">
        <f t="shared" si="35"/>
        <v>1.0000000000000002</v>
      </c>
      <c r="G165" s="234">
        <f t="shared" si="35"/>
        <v>1.0000000000000002</v>
      </c>
      <c r="H165" s="234">
        <f t="shared" si="35"/>
        <v>0.99999999999999989</v>
      </c>
      <c r="I165" s="234">
        <f t="shared" si="35"/>
        <v>1</v>
      </c>
      <c r="J165" s="234">
        <f t="shared" si="35"/>
        <v>0.99999999999999989</v>
      </c>
      <c r="K165" s="234">
        <f t="shared" si="35"/>
        <v>0.99999999999999978</v>
      </c>
      <c r="L165" s="234">
        <f t="shared" si="35"/>
        <v>0.99999999999999989</v>
      </c>
      <c r="M165" s="234">
        <f t="shared" si="35"/>
        <v>1</v>
      </c>
      <c r="N165" s="234">
        <f t="shared" si="35"/>
        <v>1</v>
      </c>
      <c r="O165" s="234">
        <f t="shared" si="35"/>
        <v>1.0000000000000002</v>
      </c>
      <c r="P165" s="234">
        <f t="shared" si="35"/>
        <v>1</v>
      </c>
      <c r="Q165" s="234">
        <f t="shared" si="35"/>
        <v>1.0000000000000002</v>
      </c>
      <c r="R165" s="234">
        <f t="shared" si="35"/>
        <v>1</v>
      </c>
      <c r="S165" s="234">
        <f t="shared" si="35"/>
        <v>0.99999999999999956</v>
      </c>
      <c r="T165" s="234">
        <f t="shared" si="35"/>
        <v>1.0000000000000002</v>
      </c>
      <c r="U165" s="234">
        <f t="shared" si="35"/>
        <v>0.99999999999999944</v>
      </c>
      <c r="V165" s="234">
        <f t="shared" si="35"/>
        <v>1.0000000000000002</v>
      </c>
      <c r="W165" s="234">
        <f t="shared" si="35"/>
        <v>0.99999999999999967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8.4901072430599092E-3</v>
      </c>
      <c r="C166" s="268">
        <f t="shared" si="36"/>
        <v>8.4901072430622095E-3</v>
      </c>
      <c r="D166" s="268">
        <f t="shared" si="36"/>
        <v>8.4901072430614861E-3</v>
      </c>
      <c r="E166" s="268">
        <f t="shared" si="36"/>
        <v>8.4901072430584399E-3</v>
      </c>
      <c r="F166" s="268">
        <f t="shared" si="36"/>
        <v>8.4901072430618937E-3</v>
      </c>
      <c r="G166" s="268">
        <f t="shared" si="36"/>
        <v>8.4901072430650735E-3</v>
      </c>
      <c r="H166" s="268">
        <f t="shared" si="36"/>
        <v>8.4901072430599508E-3</v>
      </c>
      <c r="I166" s="268">
        <f t="shared" si="36"/>
        <v>8.4901072430617723E-3</v>
      </c>
      <c r="J166" s="268">
        <f t="shared" si="36"/>
        <v>8.4901072430611964E-3</v>
      </c>
      <c r="K166" s="268">
        <f t="shared" si="36"/>
        <v>8.4901072430600324E-3</v>
      </c>
      <c r="L166" s="268">
        <f t="shared" si="36"/>
        <v>8.4901072430571007E-3</v>
      </c>
      <c r="M166" s="268">
        <f t="shared" si="36"/>
        <v>8.4901072430580791E-3</v>
      </c>
      <c r="N166" s="268">
        <f t="shared" si="36"/>
        <v>8.4901072430619302E-3</v>
      </c>
      <c r="O166" s="268">
        <f t="shared" si="36"/>
        <v>8.4901072430610455E-3</v>
      </c>
      <c r="P166" s="268">
        <f t="shared" si="36"/>
        <v>8.4901072430586585E-3</v>
      </c>
      <c r="Q166" s="268">
        <f t="shared" si="36"/>
        <v>8.4901072430611946E-3</v>
      </c>
      <c r="R166" s="268">
        <f t="shared" si="36"/>
        <v>8.4901072430568891E-3</v>
      </c>
      <c r="S166" s="268">
        <f t="shared" si="36"/>
        <v>8.4901072430580322E-3</v>
      </c>
      <c r="T166" s="268">
        <f t="shared" si="36"/>
        <v>8.4901072430573783E-3</v>
      </c>
      <c r="U166" s="268">
        <f t="shared" si="36"/>
        <v>8.4901072430592431E-3</v>
      </c>
      <c r="V166" s="268">
        <f t="shared" si="36"/>
        <v>8.4901072430577651E-3</v>
      </c>
      <c r="W166" s="268">
        <f t="shared" si="36"/>
        <v>8.490107243057092E-3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9.5190184158698513E-3</v>
      </c>
      <c r="C167" s="269">
        <f t="shared" si="37"/>
        <v>9.5190184158724291E-3</v>
      </c>
      <c r="D167" s="269">
        <f t="shared" si="37"/>
        <v>9.519018415871619E-3</v>
      </c>
      <c r="E167" s="269">
        <f t="shared" si="37"/>
        <v>9.5190184158682033E-3</v>
      </c>
      <c r="F167" s="269">
        <f t="shared" si="37"/>
        <v>9.5190184158720787E-3</v>
      </c>
      <c r="G167" s="269">
        <f t="shared" si="37"/>
        <v>9.5190184158756401E-3</v>
      </c>
      <c r="H167" s="269">
        <f t="shared" si="37"/>
        <v>9.5190184158698964E-3</v>
      </c>
      <c r="I167" s="269">
        <f t="shared" si="37"/>
        <v>9.5190184158719417E-3</v>
      </c>
      <c r="J167" s="269">
        <f t="shared" si="37"/>
        <v>9.5190184158712946E-3</v>
      </c>
      <c r="K167" s="269">
        <f t="shared" si="37"/>
        <v>9.5190184158699918E-3</v>
      </c>
      <c r="L167" s="269">
        <f t="shared" si="37"/>
        <v>9.5190184158667011E-3</v>
      </c>
      <c r="M167" s="269">
        <f t="shared" si="37"/>
        <v>9.5190184158677974E-3</v>
      </c>
      <c r="N167" s="269">
        <f t="shared" si="37"/>
        <v>9.5190184158721203E-3</v>
      </c>
      <c r="O167" s="269">
        <f t="shared" si="37"/>
        <v>9.5190184158711263E-3</v>
      </c>
      <c r="P167" s="269">
        <f t="shared" si="37"/>
        <v>9.5190184158684462E-3</v>
      </c>
      <c r="Q167" s="269">
        <f t="shared" si="37"/>
        <v>9.5190184158712964E-3</v>
      </c>
      <c r="R167" s="269">
        <f t="shared" si="37"/>
        <v>9.5190184158664617E-3</v>
      </c>
      <c r="S167" s="269">
        <f t="shared" si="37"/>
        <v>9.5190184158677454E-3</v>
      </c>
      <c r="T167" s="269">
        <f t="shared" si="37"/>
        <v>9.5190184158670116E-3</v>
      </c>
      <c r="U167" s="269">
        <f t="shared" si="37"/>
        <v>9.5190184158690967E-3</v>
      </c>
      <c r="V167" s="269">
        <f t="shared" si="37"/>
        <v>9.5190184158674522E-3</v>
      </c>
      <c r="W167" s="269">
        <f t="shared" si="37"/>
        <v>9.5190184158666959E-3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1.3208409518241442E-2</v>
      </c>
      <c r="C168" s="269">
        <f t="shared" si="38"/>
        <v>1.2739702512220211E-2</v>
      </c>
      <c r="D168" s="269">
        <f t="shared" si="38"/>
        <v>1.1444844597676491E-2</v>
      </c>
      <c r="E168" s="269">
        <f t="shared" si="38"/>
        <v>1.1968227444796409E-2</v>
      </c>
      <c r="F168" s="269">
        <f t="shared" si="38"/>
        <v>1.3084198160991236E-2</v>
      </c>
      <c r="G168" s="269">
        <f t="shared" si="38"/>
        <v>1.5174639896571565E-2</v>
      </c>
      <c r="H168" s="269">
        <f t="shared" si="38"/>
        <v>1.5302424344622659E-2</v>
      </c>
      <c r="I168" s="269">
        <f t="shared" si="38"/>
        <v>1.4615895784500043E-2</v>
      </c>
      <c r="J168" s="269">
        <f t="shared" si="38"/>
        <v>1.4790527247565594E-2</v>
      </c>
      <c r="K168" s="269">
        <f t="shared" si="38"/>
        <v>1.4958904060073859E-2</v>
      </c>
      <c r="L168" s="269">
        <f t="shared" si="38"/>
        <v>1.2468326534427006E-2</v>
      </c>
      <c r="M168" s="269">
        <f t="shared" si="38"/>
        <v>1.3904061698050243E-2</v>
      </c>
      <c r="N168" s="269">
        <f t="shared" si="38"/>
        <v>1.4622395733584134E-2</v>
      </c>
      <c r="O168" s="269">
        <f t="shared" si="38"/>
        <v>1.3899050000682572E-2</v>
      </c>
      <c r="P168" s="269">
        <f t="shared" si="38"/>
        <v>1.5134011793190641E-2</v>
      </c>
      <c r="Q168" s="269">
        <f t="shared" si="38"/>
        <v>1.5595634315409047E-2</v>
      </c>
      <c r="R168" s="269">
        <f t="shared" si="38"/>
        <v>1.4770528466795682E-2</v>
      </c>
      <c r="S168" s="269">
        <f t="shared" si="38"/>
        <v>1.5495765719173354E-2</v>
      </c>
      <c r="T168" s="269">
        <f t="shared" si="38"/>
        <v>1.5728484648084805E-2</v>
      </c>
      <c r="U168" s="269">
        <f t="shared" si="38"/>
        <v>1.6483321558819337E-2</v>
      </c>
      <c r="V168" s="269">
        <f t="shared" si="38"/>
        <v>1.5792918817975593E-2</v>
      </c>
      <c r="W168" s="269">
        <f t="shared" si="38"/>
        <v>1.5365840298590042E-2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7.6201889364914538E-3</v>
      </c>
      <c r="C169" s="269">
        <f t="shared" si="39"/>
        <v>7.6201889364935138E-3</v>
      </c>
      <c r="D169" s="269">
        <f t="shared" si="39"/>
        <v>7.6201889364928702E-3</v>
      </c>
      <c r="E169" s="269">
        <f t="shared" si="39"/>
        <v>7.6201889364901363E-3</v>
      </c>
      <c r="F169" s="269">
        <f t="shared" si="39"/>
        <v>7.6201889364932345E-3</v>
      </c>
      <c r="G169" s="269">
        <f t="shared" si="39"/>
        <v>7.6201889364960872E-3</v>
      </c>
      <c r="H169" s="269">
        <f t="shared" si="39"/>
        <v>7.6201889364914885E-3</v>
      </c>
      <c r="I169" s="269">
        <f t="shared" si="39"/>
        <v>7.6201889364931243E-3</v>
      </c>
      <c r="J169" s="269">
        <f t="shared" si="39"/>
        <v>7.6201889364926091E-3</v>
      </c>
      <c r="K169" s="269">
        <f t="shared" si="39"/>
        <v>7.6201889364915639E-3</v>
      </c>
      <c r="L169" s="269">
        <f t="shared" si="39"/>
        <v>7.6201889364889306E-3</v>
      </c>
      <c r="M169" s="269">
        <f t="shared" si="39"/>
        <v>7.6201889364898075E-3</v>
      </c>
      <c r="N169" s="269">
        <f t="shared" si="39"/>
        <v>7.6201889364932674E-3</v>
      </c>
      <c r="O169" s="269">
        <f t="shared" si="39"/>
        <v>7.6201889364924747E-3</v>
      </c>
      <c r="P169" s="269">
        <f t="shared" si="39"/>
        <v>7.620188936490328E-3</v>
      </c>
      <c r="Q169" s="269">
        <f t="shared" si="39"/>
        <v>7.6201889364926065E-3</v>
      </c>
      <c r="R169" s="269">
        <f t="shared" si="39"/>
        <v>7.6201889364887407E-3</v>
      </c>
      <c r="S169" s="269">
        <f t="shared" si="39"/>
        <v>7.6201889364897676E-3</v>
      </c>
      <c r="T169" s="269">
        <f t="shared" si="39"/>
        <v>7.6201889364891822E-3</v>
      </c>
      <c r="U169" s="269">
        <f t="shared" si="39"/>
        <v>7.6201889364908544E-3</v>
      </c>
      <c r="V169" s="269">
        <f t="shared" si="39"/>
        <v>7.6201889364895274E-3</v>
      </c>
      <c r="W169" s="269">
        <f t="shared" si="39"/>
        <v>7.6201889364889246E-3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8.1874162122894528E-3</v>
      </c>
      <c r="C170" s="270">
        <f t="shared" si="40"/>
        <v>8.0465801972449714E-3</v>
      </c>
      <c r="D170" s="270">
        <f t="shared" si="40"/>
        <v>8.1474410260748559E-3</v>
      </c>
      <c r="E170" s="270">
        <f t="shared" si="40"/>
        <v>7.9663688827741486E-3</v>
      </c>
      <c r="F170" s="270">
        <f t="shared" si="40"/>
        <v>7.9631610980907663E-3</v>
      </c>
      <c r="G170" s="270">
        <f t="shared" si="40"/>
        <v>7.9581031958280788E-3</v>
      </c>
      <c r="H170" s="270">
        <f t="shared" si="40"/>
        <v>7.9848248835097668E-3</v>
      </c>
      <c r="I170" s="270">
        <f t="shared" si="40"/>
        <v>7.9802889830925781E-3</v>
      </c>
      <c r="J170" s="270">
        <f t="shared" si="40"/>
        <v>8.0000687053004005E-3</v>
      </c>
      <c r="K170" s="270">
        <f t="shared" si="40"/>
        <v>8.0340444645608123E-3</v>
      </c>
      <c r="L170" s="270">
        <f t="shared" si="40"/>
        <v>8.1191102916841444E-3</v>
      </c>
      <c r="M170" s="270">
        <f t="shared" si="40"/>
        <v>8.1009795848115251E-3</v>
      </c>
      <c r="N170" s="270">
        <f t="shared" si="40"/>
        <v>8.05505251708921E-3</v>
      </c>
      <c r="O170" s="270">
        <f t="shared" si="40"/>
        <v>8.0979913596788689E-3</v>
      </c>
      <c r="P170" s="270">
        <f t="shared" si="40"/>
        <v>8.0451877844398296E-3</v>
      </c>
      <c r="Q170" s="270">
        <f t="shared" si="40"/>
        <v>8.0320856919473289E-3</v>
      </c>
      <c r="R170" s="270">
        <f t="shared" si="40"/>
        <v>8.0707524624087611E-3</v>
      </c>
      <c r="S170" s="270">
        <f t="shared" si="40"/>
        <v>8.0427594491240713E-3</v>
      </c>
      <c r="T170" s="270">
        <f t="shared" si="40"/>
        <v>8.0320049568455166E-3</v>
      </c>
      <c r="U170" s="270">
        <f t="shared" si="40"/>
        <v>8.0108116333667528E-3</v>
      </c>
      <c r="V170" s="270">
        <f t="shared" si="40"/>
        <v>8.0370194723817876E-3</v>
      </c>
      <c r="W170" s="270">
        <f t="shared" si="40"/>
        <v>8.0559595420914773E-3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0.77494479098776003</v>
      </c>
      <c r="C171" s="271">
        <f t="shared" si="41"/>
        <v>0.77921507379899935</v>
      </c>
      <c r="D171" s="271">
        <f t="shared" si="41"/>
        <v>0.79056010200275417</v>
      </c>
      <c r="E171" s="271">
        <f t="shared" si="41"/>
        <v>0.78610390696529808</v>
      </c>
      <c r="F171" s="271">
        <f t="shared" si="41"/>
        <v>0.77624895882033418</v>
      </c>
      <c r="G171" s="271">
        <f t="shared" si="41"/>
        <v>0.75778774480700206</v>
      </c>
      <c r="H171" s="271">
        <f t="shared" si="41"/>
        <v>0.75663430353043648</v>
      </c>
      <c r="I171" s="271">
        <f t="shared" si="41"/>
        <v>0.76270292776924309</v>
      </c>
      <c r="J171" s="271">
        <f t="shared" si="41"/>
        <v>0.76114207042140458</v>
      </c>
      <c r="K171" s="271">
        <f t="shared" si="41"/>
        <v>0.75962336292146571</v>
      </c>
      <c r="L171" s="271">
        <f t="shared" si="41"/>
        <v>0.78154533608457466</v>
      </c>
      <c r="M171" s="271">
        <f t="shared" si="41"/>
        <v>0.76887952541266924</v>
      </c>
      <c r="N171" s="271">
        <f t="shared" si="41"/>
        <v>0.76257651669072835</v>
      </c>
      <c r="O171" s="271">
        <f t="shared" si="41"/>
        <v>0.76892655377435348</v>
      </c>
      <c r="P171" s="271">
        <f t="shared" si="41"/>
        <v>0.75806626836480484</v>
      </c>
      <c r="Q171" s="271">
        <f t="shared" si="41"/>
        <v>0.75400062462935191</v>
      </c>
      <c r="R171" s="271">
        <f t="shared" si="41"/>
        <v>0.76125350035594874</v>
      </c>
      <c r="S171" s="271">
        <f t="shared" si="41"/>
        <v>0.75487296213615995</v>
      </c>
      <c r="T171" s="271">
        <f t="shared" si="41"/>
        <v>0.75282716797532523</v>
      </c>
      <c r="U171" s="271">
        <f t="shared" si="41"/>
        <v>0.74617888673117572</v>
      </c>
      <c r="V171" s="271">
        <f t="shared" si="41"/>
        <v>0.75225336229356599</v>
      </c>
      <c r="W171" s="271">
        <f t="shared" si="41"/>
        <v>0.75600847471703547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0.70856096424104764</v>
      </c>
      <c r="C172" s="320">
        <f t="shared" si="42"/>
        <v>0.7151869102863585</v>
      </c>
      <c r="D172" s="320">
        <f t="shared" si="42"/>
        <v>0.7330397336445541</v>
      </c>
      <c r="E172" s="320">
        <f t="shared" si="42"/>
        <v>0.72595308138229531</v>
      </c>
      <c r="F172" s="320">
        <f t="shared" si="42"/>
        <v>0.71048940293744411</v>
      </c>
      <c r="G172" s="320">
        <f t="shared" si="42"/>
        <v>0.68152188823687099</v>
      </c>
      <c r="H172" s="320">
        <f t="shared" si="42"/>
        <v>0.67972621818562706</v>
      </c>
      <c r="I172" s="320">
        <f t="shared" si="42"/>
        <v>0.68924524975234924</v>
      </c>
      <c r="J172" s="320">
        <f t="shared" si="42"/>
        <v>0.6868067163472491</v>
      </c>
      <c r="K172" s="320">
        <f t="shared" si="42"/>
        <v>0.68444176788739175</v>
      </c>
      <c r="L172" s="320">
        <f t="shared" si="42"/>
        <v>0.7188810745518176</v>
      </c>
      <c r="M172" s="320">
        <f t="shared" si="42"/>
        <v>0.69899943715796664</v>
      </c>
      <c r="N172" s="320">
        <f t="shared" si="42"/>
        <v>0.68908617073654321</v>
      </c>
      <c r="O172" s="320">
        <f t="shared" si="42"/>
        <v>0.69907165368854451</v>
      </c>
      <c r="P172" s="320">
        <f t="shared" si="42"/>
        <v>0.68200460359930848</v>
      </c>
      <c r="Q172" s="320">
        <f t="shared" si="42"/>
        <v>0.67561890236601641</v>
      </c>
      <c r="R172" s="320">
        <f t="shared" si="42"/>
        <v>0.68701865767159698</v>
      </c>
      <c r="S172" s="320">
        <f t="shared" si="42"/>
        <v>0.67699316704132972</v>
      </c>
      <c r="T172" s="320">
        <f t="shared" si="42"/>
        <v>0.67377775642999027</v>
      </c>
      <c r="U172" s="320">
        <f t="shared" si="42"/>
        <v>0.66333575856651417</v>
      </c>
      <c r="V172" s="320">
        <f t="shared" si="42"/>
        <v>0.6728801126082421</v>
      </c>
      <c r="W172" s="320">
        <f t="shared" si="42"/>
        <v>0.6787816686590824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6.6383826746712393E-2</v>
      </c>
      <c r="C173" s="320">
        <f t="shared" si="43"/>
        <v>6.4028163512640734E-2</v>
      </c>
      <c r="D173" s="320">
        <f t="shared" si="43"/>
        <v>5.752036835820009E-2</v>
      </c>
      <c r="E173" s="320">
        <f t="shared" si="43"/>
        <v>6.0150825583002686E-2</v>
      </c>
      <c r="F173" s="320">
        <f t="shared" si="43"/>
        <v>6.5759555882890092E-2</v>
      </c>
      <c r="G173" s="320">
        <f t="shared" si="43"/>
        <v>7.6265856570131157E-2</v>
      </c>
      <c r="H173" s="320">
        <f t="shared" si="43"/>
        <v>7.6908085344809335E-2</v>
      </c>
      <c r="I173" s="320">
        <f t="shared" si="43"/>
        <v>7.3457678016893818E-2</v>
      </c>
      <c r="J173" s="320">
        <f t="shared" si="43"/>
        <v>7.4335354074155535E-2</v>
      </c>
      <c r="K173" s="320">
        <f t="shared" si="43"/>
        <v>7.5181595034073942E-2</v>
      </c>
      <c r="L173" s="320">
        <f t="shared" si="43"/>
        <v>6.2664261532757087E-2</v>
      </c>
      <c r="M173" s="320">
        <f t="shared" si="43"/>
        <v>6.9880088254702696E-2</v>
      </c>
      <c r="N173" s="320">
        <f t="shared" si="43"/>
        <v>7.3490345954185202E-2</v>
      </c>
      <c r="O173" s="320">
        <f t="shared" si="43"/>
        <v>6.9854900085809052E-2</v>
      </c>
      <c r="P173" s="320">
        <f t="shared" si="43"/>
        <v>7.6061664765496265E-2</v>
      </c>
      <c r="Q173" s="320">
        <f t="shared" si="43"/>
        <v>7.8381722263335424E-2</v>
      </c>
      <c r="R173" s="320">
        <f t="shared" si="43"/>
        <v>7.4234842684351779E-2</v>
      </c>
      <c r="S173" s="320">
        <f t="shared" si="43"/>
        <v>7.7879795094830298E-2</v>
      </c>
      <c r="T173" s="320">
        <f t="shared" si="43"/>
        <v>7.9049411545335027E-2</v>
      </c>
      <c r="U173" s="320">
        <f t="shared" si="43"/>
        <v>8.2843128164661606E-2</v>
      </c>
      <c r="V173" s="320">
        <f t="shared" si="43"/>
        <v>7.9373249685323832E-2</v>
      </c>
      <c r="W173" s="320">
        <f t="shared" si="43"/>
        <v>7.7226806057953096E-2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5.4386953680239117E-2</v>
      </c>
      <c r="C174" s="271">
        <f t="shared" si="44"/>
        <v>5.2457005476341037E-2</v>
      </c>
      <c r="D174" s="271">
        <f t="shared" si="44"/>
        <v>4.7125297875700529E-2</v>
      </c>
      <c r="E174" s="271">
        <f t="shared" si="44"/>
        <v>4.9280379350425459E-2</v>
      </c>
      <c r="F174" s="271">
        <f t="shared" si="44"/>
        <v>5.387550093310884E-2</v>
      </c>
      <c r="G174" s="271">
        <f t="shared" si="44"/>
        <v>6.2483104875675155E-2</v>
      </c>
      <c r="H174" s="271">
        <f t="shared" si="44"/>
        <v>6.3009270183285573E-2</v>
      </c>
      <c r="I174" s="271">
        <f t="shared" si="44"/>
        <v>6.0182419838587846E-2</v>
      </c>
      <c r="J174" s="271">
        <f t="shared" si="44"/>
        <v>6.0901482438800357E-2</v>
      </c>
      <c r="K174" s="271">
        <f t="shared" si="44"/>
        <v>6.1594790886730158E-2</v>
      </c>
      <c r="L174" s="271">
        <f t="shared" si="44"/>
        <v>5.1339587613593439E-2</v>
      </c>
      <c r="M174" s="271">
        <f t="shared" si="44"/>
        <v>5.7251371445948704E-2</v>
      </c>
      <c r="N174" s="271">
        <f t="shared" si="44"/>
        <v>6.0209184032207964E-2</v>
      </c>
      <c r="O174" s="271">
        <f t="shared" si="44"/>
        <v>5.7230735278345185E-2</v>
      </c>
      <c r="P174" s="271">
        <f t="shared" si="44"/>
        <v>6.2315814576745364E-2</v>
      </c>
      <c r="Q174" s="271">
        <f t="shared" si="44"/>
        <v>6.4216591706571194E-2</v>
      </c>
      <c r="R174" s="271">
        <f t="shared" si="44"/>
        <v>6.0819135449036554E-2</v>
      </c>
      <c r="S174" s="271">
        <f t="shared" si="44"/>
        <v>6.3805372724446224E-2</v>
      </c>
      <c r="T174" s="271">
        <f t="shared" si="44"/>
        <v>6.4763616303261842E-2</v>
      </c>
      <c r="U174" s="271">
        <f t="shared" si="44"/>
        <v>6.7871733146819505E-2</v>
      </c>
      <c r="V174" s="271">
        <f t="shared" si="44"/>
        <v>6.5028930473634561E-2</v>
      </c>
      <c r="W174" s="271">
        <f t="shared" si="44"/>
        <v>6.3270391747259597E-2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7.5113217875988805E-2</v>
      </c>
      <c r="C175" s="271">
        <f t="shared" si="45"/>
        <v>7.5104533917800254E-2</v>
      </c>
      <c r="D175" s="271">
        <f t="shared" si="45"/>
        <v>7.5042734105588718E-2</v>
      </c>
      <c r="E175" s="271">
        <f t="shared" si="45"/>
        <v>7.5078541187063266E-2</v>
      </c>
      <c r="F175" s="271">
        <f t="shared" si="45"/>
        <v>7.5125342482504437E-2</v>
      </c>
      <c r="G175" s="271">
        <f t="shared" si="45"/>
        <v>7.5212937509653008E-2</v>
      </c>
      <c r="H175" s="271">
        <f t="shared" si="45"/>
        <v>7.5216205991484666E-2</v>
      </c>
      <c r="I175" s="271">
        <f t="shared" si="45"/>
        <v>7.5187916865486537E-2</v>
      </c>
      <c r="J175" s="271">
        <f t="shared" si="45"/>
        <v>7.5193675338420349E-2</v>
      </c>
      <c r="K175" s="271">
        <f t="shared" si="45"/>
        <v>7.5198077357434598E-2</v>
      </c>
      <c r="L175" s="271">
        <f t="shared" si="45"/>
        <v>7.5087615932793603E-2</v>
      </c>
      <c r="M175" s="271">
        <f t="shared" si="45"/>
        <v>7.5148908126719358E-2</v>
      </c>
      <c r="N175" s="271">
        <f t="shared" si="45"/>
        <v>7.5182418371454118E-2</v>
      </c>
      <c r="O175" s="271">
        <f t="shared" si="45"/>
        <v>7.5148929666222511E-2</v>
      </c>
      <c r="P175" s="271">
        <f t="shared" si="45"/>
        <v>7.5204522186152145E-2</v>
      </c>
      <c r="Q175" s="271">
        <f t="shared" si="45"/>
        <v>7.5224790307739833E-2</v>
      </c>
      <c r="R175" s="271">
        <f t="shared" si="45"/>
        <v>7.5187386269719325E-2</v>
      </c>
      <c r="S175" s="271">
        <f t="shared" si="45"/>
        <v>7.5219800483097427E-2</v>
      </c>
      <c r="T175" s="271">
        <f t="shared" si="45"/>
        <v>7.5230338512004669E-2</v>
      </c>
      <c r="U175" s="271">
        <f t="shared" si="45"/>
        <v>7.5263462757236818E-2</v>
      </c>
      <c r="V175" s="271">
        <f t="shared" si="45"/>
        <v>7.5232639462861225E-2</v>
      </c>
      <c r="W175" s="271">
        <f t="shared" si="45"/>
        <v>7.5213361848209342E-2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5.9253733621817017E-2</v>
      </c>
      <c r="C176" s="320">
        <f t="shared" si="46"/>
        <v>5.9807831380196817E-2</v>
      </c>
      <c r="D176" s="320">
        <f t="shared" si="46"/>
        <v>6.1300781871474509E-2</v>
      </c>
      <c r="E176" s="320">
        <f t="shared" si="46"/>
        <v>6.0708157345696234E-2</v>
      </c>
      <c r="F176" s="320">
        <f t="shared" si="46"/>
        <v>5.9415000186853723E-2</v>
      </c>
      <c r="G176" s="320">
        <f t="shared" si="46"/>
        <v>5.6992578565600131E-2</v>
      </c>
      <c r="H176" s="320">
        <f t="shared" si="46"/>
        <v>5.6842414839034898E-2</v>
      </c>
      <c r="I176" s="320">
        <f t="shared" si="46"/>
        <v>5.7638448192913465E-2</v>
      </c>
      <c r="J176" s="320">
        <f t="shared" si="46"/>
        <v>5.7434524725342148E-2</v>
      </c>
      <c r="K176" s="320">
        <f t="shared" si="46"/>
        <v>5.7236754832359391E-2</v>
      </c>
      <c r="L176" s="320">
        <f t="shared" si="46"/>
        <v>6.0116757550826606E-2</v>
      </c>
      <c r="M176" s="320">
        <f t="shared" si="46"/>
        <v>5.8454146561011965E-2</v>
      </c>
      <c r="N176" s="320">
        <f t="shared" si="46"/>
        <v>5.7625145137702824E-2</v>
      </c>
      <c r="O176" s="320">
        <f t="shared" si="46"/>
        <v>5.8460185701300398E-2</v>
      </c>
      <c r="P176" s="320">
        <f t="shared" si="46"/>
        <v>5.7032945857822724E-2</v>
      </c>
      <c r="Q176" s="320">
        <f t="shared" si="46"/>
        <v>5.6498938681360106E-2</v>
      </c>
      <c r="R176" s="320">
        <f t="shared" si="46"/>
        <v>5.7452248415201121E-2</v>
      </c>
      <c r="S176" s="320">
        <f t="shared" si="46"/>
        <v>5.6613862191271618E-2</v>
      </c>
      <c r="T176" s="320">
        <f t="shared" si="46"/>
        <v>5.6344972013200441E-2</v>
      </c>
      <c r="U176" s="320">
        <f t="shared" si="46"/>
        <v>5.5471755182035107E-2</v>
      </c>
      <c r="V176" s="320">
        <f t="shared" si="46"/>
        <v>5.6269906139428928E-2</v>
      </c>
      <c r="W176" s="320">
        <f t="shared" si="46"/>
        <v>5.6763426454318519E-2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1.5859484254171784E-2</v>
      </c>
      <c r="C177" s="320">
        <f t="shared" si="47"/>
        <v>1.5296702537603435E-2</v>
      </c>
      <c r="D177" s="320">
        <f t="shared" si="47"/>
        <v>1.3741952234114211E-2</v>
      </c>
      <c r="E177" s="320">
        <f t="shared" si="47"/>
        <v>1.437038384136703E-2</v>
      </c>
      <c r="F177" s="320">
        <f t="shared" si="47"/>
        <v>1.5710342295650711E-2</v>
      </c>
      <c r="G177" s="320">
        <f t="shared" si="47"/>
        <v>1.8220358944052887E-2</v>
      </c>
      <c r="H177" s="320">
        <f t="shared" si="47"/>
        <v>1.8373791152449775E-2</v>
      </c>
      <c r="I177" s="320">
        <f t="shared" si="47"/>
        <v>1.7549468672573079E-2</v>
      </c>
      <c r="J177" s="320">
        <f t="shared" si="47"/>
        <v>1.7759150613078204E-2</v>
      </c>
      <c r="K177" s="320">
        <f t="shared" si="47"/>
        <v>1.7961322525075214E-2</v>
      </c>
      <c r="L177" s="320">
        <f t="shared" si="47"/>
        <v>1.4970858381966991E-2</v>
      </c>
      <c r="M177" s="320">
        <f t="shared" si="47"/>
        <v>1.6694761565707393E-2</v>
      </c>
      <c r="N177" s="320">
        <f t="shared" si="47"/>
        <v>1.7557273233751291E-2</v>
      </c>
      <c r="O177" s="320">
        <f t="shared" si="47"/>
        <v>1.6688743964922113E-2</v>
      </c>
      <c r="P177" s="320">
        <f t="shared" si="47"/>
        <v>1.8171576328329428E-2</v>
      </c>
      <c r="Q177" s="320">
        <f t="shared" si="47"/>
        <v>1.8725851626379721E-2</v>
      </c>
      <c r="R177" s="320">
        <f t="shared" si="47"/>
        <v>1.7735137854518197E-2</v>
      </c>
      <c r="S177" s="320">
        <f t="shared" si="47"/>
        <v>1.8605938291825802E-2</v>
      </c>
      <c r="T177" s="320">
        <f t="shared" si="47"/>
        <v>1.8885366498804235E-2</v>
      </c>
      <c r="U177" s="320">
        <f t="shared" si="47"/>
        <v>1.9791707575201711E-2</v>
      </c>
      <c r="V177" s="320">
        <f t="shared" si="47"/>
        <v>1.8962733323432294E-2</v>
      </c>
      <c r="W177" s="320">
        <f t="shared" si="47"/>
        <v>1.844993539389082E-2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4.8529897130059611E-2</v>
      </c>
      <c r="C178" s="321">
        <f t="shared" si="48"/>
        <v>4.6807789501965937E-2</v>
      </c>
      <c r="D178" s="321">
        <f t="shared" si="48"/>
        <v>4.2050265796779028E-2</v>
      </c>
      <c r="E178" s="321">
        <f t="shared" si="48"/>
        <v>4.3973261574225882E-2</v>
      </c>
      <c r="F178" s="321">
        <f t="shared" si="48"/>
        <v>4.8073523909543357E-2</v>
      </c>
      <c r="G178" s="321">
        <f t="shared" si="48"/>
        <v>5.5754155119833344E-2</v>
      </c>
      <c r="H178" s="321">
        <f t="shared" si="48"/>
        <v>5.6223656471239523E-2</v>
      </c>
      <c r="I178" s="321">
        <f t="shared" si="48"/>
        <v>5.3701236163663089E-2</v>
      </c>
      <c r="J178" s="321">
        <f t="shared" si="48"/>
        <v>5.4342861253083498E-2</v>
      </c>
      <c r="K178" s="321">
        <f t="shared" si="48"/>
        <v>5.4961505714313172E-2</v>
      </c>
      <c r="L178" s="321">
        <f t="shared" si="48"/>
        <v>4.5810708947514225E-2</v>
      </c>
      <c r="M178" s="321">
        <f t="shared" si="48"/>
        <v>5.1085839136385099E-2</v>
      </c>
      <c r="N178" s="321">
        <f t="shared" si="48"/>
        <v>5.3725118059508768E-2</v>
      </c>
      <c r="O178" s="321">
        <f t="shared" si="48"/>
        <v>5.1067425325292716E-2</v>
      </c>
      <c r="P178" s="321">
        <f t="shared" si="48"/>
        <v>5.5604880699249799E-2</v>
      </c>
      <c r="Q178" s="321">
        <f t="shared" si="48"/>
        <v>5.7300958753555925E-2</v>
      </c>
      <c r="R178" s="321">
        <f t="shared" si="48"/>
        <v>5.4269382400678877E-2</v>
      </c>
      <c r="S178" s="321">
        <f t="shared" si="48"/>
        <v>5.6934024892582882E-2</v>
      </c>
      <c r="T178" s="321">
        <f t="shared" si="48"/>
        <v>5.778907300906453E-2</v>
      </c>
      <c r="U178" s="321">
        <f t="shared" si="48"/>
        <v>6.056246957716211E-2</v>
      </c>
      <c r="V178" s="321">
        <f t="shared" si="48"/>
        <v>5.8025814884166305E-2</v>
      </c>
      <c r="W178" s="321">
        <f t="shared" si="48"/>
        <v>5.6456657251400984E-2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118.27851170568564</v>
      </c>
      <c r="C183" s="322">
        <f t="shared" si="49"/>
        <v>116.06867742329536</v>
      </c>
      <c r="D183" s="322">
        <f t="shared" si="49"/>
        <v>116.38532250760247</v>
      </c>
      <c r="E183" s="322">
        <f t="shared" si="49"/>
        <v>115.92495686663108</v>
      </c>
      <c r="F183" s="322">
        <f t="shared" si="49"/>
        <v>117.09042983130513</v>
      </c>
      <c r="G183" s="322">
        <f t="shared" si="49"/>
        <v>113.84782671155791</v>
      </c>
      <c r="H183" s="322">
        <f t="shared" si="49"/>
        <v>107.65912265464414</v>
      </c>
      <c r="I183" s="322">
        <f t="shared" si="49"/>
        <v>109.54483552798843</v>
      </c>
      <c r="J183" s="322">
        <f t="shared" si="49"/>
        <v>109.57839648873757</v>
      </c>
      <c r="K183" s="322">
        <f t="shared" si="49"/>
        <v>98.419121130727206</v>
      </c>
      <c r="L183" s="322">
        <f t="shared" si="49"/>
        <v>104.3375465176389</v>
      </c>
      <c r="M183" s="322">
        <f t="shared" si="49"/>
        <v>101.23614092350284</v>
      </c>
      <c r="N183" s="322">
        <f t="shared" si="49"/>
        <v>97.934793728498562</v>
      </c>
      <c r="O183" s="322">
        <f t="shared" si="49"/>
        <v>98.769485649752397</v>
      </c>
      <c r="P183" s="322">
        <f t="shared" si="49"/>
        <v>95.818426613854939</v>
      </c>
      <c r="Q183" s="322">
        <f t="shared" si="49"/>
        <v>93.569134532783494</v>
      </c>
      <c r="R183" s="322">
        <f t="shared" si="49"/>
        <v>100.87264273344188</v>
      </c>
      <c r="S183" s="322">
        <f t="shared" si="49"/>
        <v>102.24554175524516</v>
      </c>
      <c r="T183" s="322">
        <f t="shared" si="49"/>
        <v>99.237985204471357</v>
      </c>
      <c r="U183" s="322">
        <f t="shared" si="49"/>
        <v>97.794567767870092</v>
      </c>
      <c r="V183" s="322">
        <f t="shared" si="49"/>
        <v>96.552440312175904</v>
      </c>
      <c r="W183" s="322">
        <f t="shared" si="49"/>
        <v>98.991524928041983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0.57879319238027804</v>
      </c>
      <c r="C184" s="275">
        <f>IF(C$6=0,0,C$6/NMM!C$9*1000)</f>
        <v>0.56797941885111636</v>
      </c>
      <c r="D184" s="275">
        <f>IF(D$6=0,0,D$6/NMM!D$9*1000)</f>
        <v>0.56952891433054342</v>
      </c>
      <c r="E184" s="275">
        <f>IF(E$6=0,0,E$6/NMM!E$9*1000)</f>
        <v>0.56727612559365137</v>
      </c>
      <c r="F184" s="275">
        <f>IF(F$6=0,0,F$6/NMM!F$9*1000)</f>
        <v>0.5729793408956072</v>
      </c>
      <c r="G184" s="275">
        <f>IF(G$6=0,0,G$6/NMM!G$9*1000)</f>
        <v>0.55711173667709601</v>
      </c>
      <c r="H184" s="275">
        <f>IF(H$6=0,0,H$6/NMM!H$9*1000)</f>
        <v>0.52682745489056448</v>
      </c>
      <c r="I184" s="275">
        <f>IF(I$6=0,0,I$6/NMM!I$9*1000)</f>
        <v>0.53605514771599305</v>
      </c>
      <c r="J184" s="275">
        <f>IF(J$6=0,0,J$6/NMM!J$9*1000)</f>
        <v>0.53621937750991633</v>
      </c>
      <c r="K184" s="275">
        <f>IF(K$6=0,0,K$6/NMM!K$9*1000)</f>
        <v>0.4816117187224892</v>
      </c>
      <c r="L184" s="275">
        <f>IF(L$6=0,0,L$6/NMM!L$9*1000)</f>
        <v>0.51057339801788115</v>
      </c>
      <c r="M184" s="275">
        <f>IF(M$6=0,0,M$6/NMM!M$9*1000)</f>
        <v>0.49539674066213335</v>
      </c>
      <c r="N184" s="275">
        <f>IF(N$6=0,0,N$6/NMM!N$9*1000)</f>
        <v>0.47924167365450032</v>
      </c>
      <c r="O184" s="275">
        <f>IF(O$6=0,0,O$6/NMM!O$9*1000)</f>
        <v>0.48332621948445231</v>
      </c>
      <c r="P184" s="275">
        <f>IF(P$6=0,0,P$6/NMM!P$9*1000)</f>
        <v>0.46888527957365622</v>
      </c>
      <c r="Q184" s="275">
        <f>IF(Q$6=0,0,Q$6/NMM!Q$9*1000)</f>
        <v>0.45787842020897462</v>
      </c>
      <c r="R184" s="275">
        <f>IF(R$6=0,0,R$6/NMM!R$9*1000)</f>
        <v>0.4936179705811492</v>
      </c>
      <c r="S184" s="275">
        <f>IF(S$6=0,0,S$6/NMM!S$9*1000)</f>
        <v>0.50033622055051119</v>
      </c>
      <c r="T184" s="275">
        <f>IF(T$6=0,0,T$6/NMM!T$9*1000)</f>
        <v>0.48561881134253632</v>
      </c>
      <c r="U184" s="275">
        <f>IF(U$6=0,0,U$6/NMM!U$9*1000)</f>
        <v>0.47855548112281809</v>
      </c>
      <c r="V184" s="275">
        <f>IF(V$6=0,0,V$6/NMM!V$9*1000)</f>
        <v>0.47247715882189317</v>
      </c>
      <c r="W184" s="275">
        <f>IF(W$6=0,0,W$6/NMM!W$9*1000)</f>
        <v>0.48441276361557889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0.23142516345055514</v>
      </c>
      <c r="C185" s="276">
        <f>IF(C$7=0,0,C$7/NMM!C$9*1000)</f>
        <v>0.22710137502413691</v>
      </c>
      <c r="D185" s="276">
        <f>IF(D$7=0,0,D$7/NMM!D$9*1000)</f>
        <v>0.22772092661754376</v>
      </c>
      <c r="E185" s="276">
        <f>IF(E$7=0,0,E$7/NMM!E$9*1000)</f>
        <v>0.22682016964852922</v>
      </c>
      <c r="F185" s="276">
        <f>IF(F$7=0,0,F$7/NMM!F$9*1000)</f>
        <v>0.22910054811673616</v>
      </c>
      <c r="G185" s="276">
        <f>IF(G$7=0,0,G$7/NMM!G$9*1000)</f>
        <v>0.22275603171920241</v>
      </c>
      <c r="H185" s="276">
        <f>IF(H$7=0,0,H$7/NMM!H$9*1000)</f>
        <v>0.21064713867295173</v>
      </c>
      <c r="I185" s="276">
        <f>IF(I$7=0,0,I$7/NMM!I$9*1000)</f>
        <v>0.21433674723868845</v>
      </c>
      <c r="J185" s="276">
        <f>IF(J$7=0,0,J$7/NMM!J$9*1000)</f>
        <v>0.21440241301949314</v>
      </c>
      <c r="K185" s="276">
        <f>IF(K$7=0,0,K$7/NMM!K$9*1000)</f>
        <v>0.19256804017802864</v>
      </c>
      <c r="L185" s="276">
        <f>IF(L$7=0,0,L$7/NMM!L$9*1000)</f>
        <v>0.20414810271673084</v>
      </c>
      <c r="M185" s="276">
        <f>IF(M$7=0,0,M$7/NMM!M$9*1000)</f>
        <v>0.19807985510182211</v>
      </c>
      <c r="N185" s="276">
        <f>IF(N$7=0,0,N$7/NMM!N$9*1000)</f>
        <v>0.19162039933762953</v>
      </c>
      <c r="O185" s="276">
        <f>IF(O$7=0,0,O$7/NMM!O$9*1000)</f>
        <v>0.19325356762426849</v>
      </c>
      <c r="P185" s="276">
        <f>IF(P$7=0,0,P$7/NMM!P$9*1000)</f>
        <v>0.1874794898997332</v>
      </c>
      <c r="Q185" s="276">
        <f>IF(Q$7=0,0,Q$7/NMM!Q$9*1000)</f>
        <v>0.18307849786823904</v>
      </c>
      <c r="R185" s="276">
        <f>IF(R$7=0,0,R$7/NMM!R$9*1000)</f>
        <v>0.19736863015627665</v>
      </c>
      <c r="S185" s="276">
        <f>IF(S$7=0,0,S$7/NMM!S$9*1000)</f>
        <v>0.2000548609511956</v>
      </c>
      <c r="T185" s="276">
        <f>IF(T$7=0,0,T$7/NMM!T$9*1000)</f>
        <v>0.19417023950719201</v>
      </c>
      <c r="U185" s="276">
        <f>IF(U$7=0,0,U$7/NMM!U$9*1000)</f>
        <v>0.19134603153079682</v>
      </c>
      <c r="V185" s="276">
        <f>IF(V$7=0,0,V$7/NMM!V$9*1000)</f>
        <v>0.18891566996035108</v>
      </c>
      <c r="W185" s="276">
        <f>IF(W$7=0,0,W$7/NMM!W$9*1000)</f>
        <v>0.19368801235591443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0.72089931455721323</v>
      </c>
      <c r="C186" s="276">
        <f>IF(C$8=0,0,C$8/NMM!C$9*1000)</f>
        <v>0.67395676170664365</v>
      </c>
      <c r="D186" s="276">
        <f>IF(D$8=0,0,D$8/NMM!D$9*1000)</f>
        <v>0.57028103119591023</v>
      </c>
      <c r="E186" s="276">
        <f>IF(E$8=0,0,E$8/NMM!E$9*1000)</f>
        <v>0.59619408212345815</v>
      </c>
      <c r="F186" s="276">
        <f>IF(F$8=0,0,F$8/NMM!F$9*1000)</f>
        <v>0.68700171752947703</v>
      </c>
      <c r="G186" s="276">
        <f>IF(G$8=0,0,G$8/NMM!G$9*1000)</f>
        <v>0.78901925754533209</v>
      </c>
      <c r="H186" s="276">
        <f>IF(H$8=0,0,H$8/NMM!H$9*1000)</f>
        <v>0.74071654580904278</v>
      </c>
      <c r="I186" s="276">
        <f>IF(I$8=0,0,I$8/NMM!I$9*1000)</f>
        <v>0.72324500595130359</v>
      </c>
      <c r="J186" s="276">
        <f>IF(J$8=0,0,J$8/NMM!J$9*1000)</f>
        <v>0.73131683131735292</v>
      </c>
      <c r="K186" s="276">
        <f>IF(K$8=0,0,K$8/NMM!K$9*1000)</f>
        <v>0.66864566396403324</v>
      </c>
      <c r="L186" s="276">
        <f>IF(L$8=0,0,L$8/NMM!L$9*1000)</f>
        <v>0.55704795723253331</v>
      </c>
      <c r="M186" s="276">
        <f>IF(M$8=0,0,M$8/NMM!M$9*1000)</f>
        <v>0.63566070743693415</v>
      </c>
      <c r="N186" s="276">
        <f>IF(N$8=0,0,N$8/NMM!N$9*1000)</f>
        <v>0.64038640809336156</v>
      </c>
      <c r="O186" s="276">
        <f>IF(O$8=0,0,O$8/NMM!O$9*1000)</f>
        <v>0.59829858391225998</v>
      </c>
      <c r="P186" s="276">
        <f>IF(P$8=0,0,P$8/NMM!P$9*1000)</f>
        <v>0.65428743464481554</v>
      </c>
      <c r="Q186" s="276">
        <f>IF(Q$8=0,0,Q$8/NMM!Q$9*1000)</f>
        <v>0.669018737299509</v>
      </c>
      <c r="R186" s="276">
        <f>IF(R$8=0,0,R$8/NMM!R$9*1000)</f>
        <v>0.66055329867963641</v>
      </c>
      <c r="S186" s="276">
        <f>IF(S$8=0,0,S$8/NMM!S$9*1000)</f>
        <v>0.71477145147062859</v>
      </c>
      <c r="T186" s="276">
        <f>IF(T$8=0,0,T$8/NMM!T$9*1000)</f>
        <v>0.70466770267721357</v>
      </c>
      <c r="U186" s="276">
        <f>IF(U$8=0,0,U$8/NMM!U$9*1000)</f>
        <v>0.73107562049265007</v>
      </c>
      <c r="V186" s="276">
        <f>IF(V$8=0,0,V$8/NMM!V$9*1000)</f>
        <v>0.68369513922764991</v>
      </c>
      <c r="W186" s="276">
        <f>IF(W$8=0,0,W$8/NMM!W$9*1000)</f>
        <v>0.69659504546509265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0.11548229797138765</v>
      </c>
      <c r="C187" s="276">
        <f>IF(C$9=0,0,C$9/NMM!C$9*1000)</f>
        <v>0.11332470622129454</v>
      </c>
      <c r="D187" s="276">
        <f>IF(D$9=0,0,D$9/NMM!D$9*1000)</f>
        <v>0.11363386552208835</v>
      </c>
      <c r="E187" s="276">
        <f>IF(E$9=0,0,E$9/NMM!E$9*1000)</f>
        <v>0.11318438335193633</v>
      </c>
      <c r="F187" s="276">
        <f>IF(F$9=0,0,F$9/NMM!F$9*1000)</f>
        <v>0.11432230345460168</v>
      </c>
      <c r="G187" s="276">
        <f>IF(G$9=0,0,G$9/NMM!G$9*1000)</f>
        <v>0.11115635848051121</v>
      </c>
      <c r="H187" s="276">
        <f>IF(H$9=0,0,H$9/NMM!H$9*1000)</f>
        <v>0.10511396112829097</v>
      </c>
      <c r="I187" s="276">
        <f>IF(I$9=0,0,I$9/NMM!I$9*1000)</f>
        <v>0.1069550940000723</v>
      </c>
      <c r="J187" s="276">
        <f>IF(J$9=0,0,J$9/NMM!J$9*1000)</f>
        <v>0.10698786154856336</v>
      </c>
      <c r="K187" s="276">
        <f>IF(K$9=0,0,K$9/NMM!K$9*1000)</f>
        <v>9.6092401811596978E-2</v>
      </c>
      <c r="L187" s="276">
        <f>IF(L$9=0,0,L$9/NMM!L$9*1000)</f>
        <v>0.10187091013231131</v>
      </c>
      <c r="M187" s="276">
        <f>IF(M$9=0,0,M$9/NMM!M$9*1000)</f>
        <v>9.8842824643333063E-2</v>
      </c>
      <c r="N187" s="276">
        <f>IF(N$9=0,0,N$9/NMM!N$9*1000)</f>
        <v>9.5619524358388622E-2</v>
      </c>
      <c r="O187" s="276">
        <f>IF(O$9=0,0,O$9/NMM!O$9*1000)</f>
        <v>9.6434483388353254E-2</v>
      </c>
      <c r="P187" s="276">
        <f>IF(P$9=0,0,P$9/NMM!P$9*1000)</f>
        <v>9.3553190125543403E-2</v>
      </c>
      <c r="Q187" s="276">
        <f>IF(Q$9=0,0,Q$9/NMM!Q$9*1000)</f>
        <v>9.1357073395742325E-2</v>
      </c>
      <c r="R187" s="276">
        <f>IF(R$9=0,0,R$9/NMM!R$9*1000)</f>
        <v>9.8487919887680991E-2</v>
      </c>
      <c r="S187" s="276">
        <f>IF(S$9=0,0,S$9/NMM!S$9*1000)</f>
        <v>9.9828362303075457E-2</v>
      </c>
      <c r="T187" s="276">
        <f>IF(T$9=0,0,T$9/NMM!T$9*1000)</f>
        <v>9.6891907179039644E-2</v>
      </c>
      <c r="U187" s="276">
        <f>IF(U$9=0,0,U$9/NMM!U$9*1000)</f>
        <v>9.5482613469572611E-2</v>
      </c>
      <c r="V187" s="276">
        <f>IF(V$9=0,0,V$9/NMM!V$9*1000)</f>
        <v>9.4269851059159998E-2</v>
      </c>
      <c r="W187" s="276">
        <f>IF(W$9=0,0,W$9/NMM!W$9*1000)</f>
        <v>9.6651273452164746E-2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0.46904897839504889</v>
      </c>
      <c r="C188" s="277">
        <f>IF(C$10=0,0,C$10/NMM!C$9*1000)</f>
        <v>0.4468186899286038</v>
      </c>
      <c r="D188" s="277">
        <f>IF(D$10=0,0,D$10/NMM!D$9*1000)</f>
        <v>0.42613527930257833</v>
      </c>
      <c r="E188" s="277">
        <f>IF(E$10=0,0,E$10/NMM!E$9*1000)</f>
        <v>0.41654840722528974</v>
      </c>
      <c r="F188" s="277">
        <f>IF(F$10=0,0,F$10/NMM!F$9*1000)</f>
        <v>0.43887763541939834</v>
      </c>
      <c r="G188" s="277">
        <f>IF(G$10=0,0,G$10/NMM!G$9*1000)</f>
        <v>0.43433618716930361</v>
      </c>
      <c r="H188" s="277">
        <f>IF(H$10=0,0,H$10/NMM!H$9*1000)</f>
        <v>0.40569946923732009</v>
      </c>
      <c r="I188" s="277">
        <f>IF(I$10=0,0,I$10/NMM!I$9*1000)</f>
        <v>0.41450126744398746</v>
      </c>
      <c r="J188" s="277">
        <f>IF(J$10=0,0,J$10/NMM!J$9*1000)</f>
        <v>0.415205280826624</v>
      </c>
      <c r="K188" s="277">
        <f>IF(K$10=0,0,K$10/NMM!K$9*1000)</f>
        <v>0.37694477309925478</v>
      </c>
      <c r="L188" s="277">
        <f>IF(L$10=0,0,L$10/NMM!L$9*1000)</f>
        <v>0.38075016316269128</v>
      </c>
      <c r="M188" s="277">
        <f>IF(M$10=0,0,M$10/NMM!M$9*1000)</f>
        <v>0.38874825900486532</v>
      </c>
      <c r="N188" s="277">
        <f>IF(N$10=0,0,N$10/NMM!N$9*1000)</f>
        <v>0.37028761576441305</v>
      </c>
      <c r="O188" s="277">
        <f>IF(O$10=0,0,O$10/NMM!O$9*1000)</f>
        <v>0.36589578402703077</v>
      </c>
      <c r="P188" s="277">
        <f>IF(P$10=0,0,P$10/NMM!P$9*1000)</f>
        <v>0.36508831745002263</v>
      </c>
      <c r="Q188" s="277">
        <f>IF(Q$10=0,0,Q$10/NMM!Q$9*1000)</f>
        <v>0.36166860399468548</v>
      </c>
      <c r="R188" s="277">
        <f>IF(R$10=0,0,R$10/NMM!R$9*1000)</f>
        <v>0.37885506491766746</v>
      </c>
      <c r="S188" s="277">
        <f>IF(S$10=0,0,S$10/NMM!S$9*1000)</f>
        <v>0.38940943942112144</v>
      </c>
      <c r="T188" s="277">
        <f>IF(T$10=0,0,T$10/NMM!T$9*1000)</f>
        <v>0.37771887760346251</v>
      </c>
      <c r="U188" s="277">
        <f>IF(U$10=0,0,U$10/NMM!U$9*1000)</f>
        <v>0.37294202883679223</v>
      </c>
      <c r="V188" s="277">
        <f>IF(V$10=0,0,V$10/NMM!V$9*1000)</f>
        <v>0.36520973758268549</v>
      </c>
      <c r="W188" s="277">
        <f>IF(W$10=0,0,W$10/NMM!W$9*1000)</f>
        <v>0.38334392151595026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2.8564701610910901</v>
      </c>
      <c r="C189" s="278">
        <f>IF(C$16=0,0,C$16/NMM!C$9*1000)</f>
        <v>2.6704663755479547</v>
      </c>
      <c r="D189" s="278">
        <f>IF(D$16=0,0,D$16/NMM!D$9*1000)</f>
        <v>2.2596647217620447</v>
      </c>
      <c r="E189" s="278">
        <f>IF(E$16=0,0,E$16/NMM!E$9*1000)</f>
        <v>2.3623418297335501</v>
      </c>
      <c r="F189" s="278">
        <f>IF(F$16=0,0,F$16/NMM!F$9*1000)</f>
        <v>2.7221553233777382</v>
      </c>
      <c r="G189" s="278">
        <f>IF(G$16=0,0,G$16/NMM!G$9*1000)</f>
        <v>3.126386612101038</v>
      </c>
      <c r="H189" s="278">
        <f>IF(H$16=0,0,H$16/NMM!H$9*1000)</f>
        <v>2.93499337314472</v>
      </c>
      <c r="I189" s="278">
        <f>IF(I$16=0,0,I$16/NMM!I$9*1000)</f>
        <v>2.8657646594198374</v>
      </c>
      <c r="J189" s="278">
        <f>IF(J$16=0,0,J$16/NMM!J$9*1000)</f>
        <v>2.8977482219480106</v>
      </c>
      <c r="K189" s="278">
        <f>IF(K$16=0,0,K$16/NMM!K$9*1000)</f>
        <v>2.6494218386507002</v>
      </c>
      <c r="L189" s="278">
        <f>IF(L$16=0,0,L$16/NMM!L$9*1000)</f>
        <v>2.2072303801659321</v>
      </c>
      <c r="M189" s="278">
        <f>IF(M$16=0,0,M$16/NMM!M$9*1000)</f>
        <v>2.5187232207134391</v>
      </c>
      <c r="N189" s="278">
        <f>IF(N$16=0,0,N$16/NMM!N$9*1000)</f>
        <v>2.5374481974789189</v>
      </c>
      <c r="O189" s="278">
        <f>IF(O$16=0,0,O$16/NMM!O$9*1000)</f>
        <v>2.3706806454908778</v>
      </c>
      <c r="P189" s="278">
        <f>IF(P$16=0,0,P$16/NMM!P$9*1000)</f>
        <v>2.5925292146902508</v>
      </c>
      <c r="Q189" s="278">
        <f>IF(Q$16=0,0,Q$16/NMM!Q$9*1000)</f>
        <v>2.6509000934210496</v>
      </c>
      <c r="R189" s="278">
        <f>IF(R$16=0,0,R$16/NMM!R$9*1000)</f>
        <v>2.61735688935646</v>
      </c>
      <c r="S189" s="278">
        <f>IF(S$16=0,0,S$16/NMM!S$9*1000)</f>
        <v>2.8321892973080067</v>
      </c>
      <c r="T189" s="278">
        <f>IF(T$16=0,0,T$16/NMM!T$9*1000)</f>
        <v>2.7921545013791511</v>
      </c>
      <c r="U189" s="278">
        <f>IF(U$16=0,0,U$16/NMM!U$9*1000)</f>
        <v>2.89679245529741</v>
      </c>
      <c r="V189" s="278">
        <f>IF(V$16=0,0,V$16/NMM!V$9*1000)</f>
        <v>2.7090534351337716</v>
      </c>
      <c r="W189" s="278">
        <f>IF(W$16=0,0,W$16/NMM!W$9*1000)</f>
        <v>2.7601676427686632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19.651790778019041</v>
      </c>
      <c r="C190" s="278">
        <f>IF(C$17=0,0,C$17/NMM!C$9*1000)</f>
        <v>19.340511404617235</v>
      </c>
      <c r="D190" s="278">
        <f>IF(D$17=0,0,D$17/NMM!D$9*1000)</f>
        <v>19.584865288945299</v>
      </c>
      <c r="E190" s="278">
        <f>IF(E$17=0,0,E$17/NMM!E$9*1000)</f>
        <v>19.462819058473407</v>
      </c>
      <c r="F190" s="278">
        <f>IF(F$17=0,0,F$17/NMM!F$9*1000)</f>
        <v>19.507645566649717</v>
      </c>
      <c r="G190" s="278">
        <f>IF(G$17=0,0,G$17/NMM!G$9*1000)</f>
        <v>18.753059708302946</v>
      </c>
      <c r="H190" s="278">
        <f>IF(H$17=0,0,H$17/NMM!H$9*1000)</f>
        <v>17.744561008466476</v>
      </c>
      <c r="I190" s="278">
        <f>IF(I$17=0,0,I$17/NMM!I$9*1000)</f>
        <v>18.108824671003003</v>
      </c>
      <c r="J190" s="278">
        <f>IF(J$17=0,0,J$17/NMM!J$9*1000)</f>
        <v>18.10099926422178</v>
      </c>
      <c r="K190" s="278">
        <f>IF(K$17=0,0,K$17/NMM!K$9*1000)</f>
        <v>16.236104977449443</v>
      </c>
      <c r="L190" s="278">
        <f>IF(L$17=0,0,L$17/NMM!L$9*1000)</f>
        <v>17.481405662818769</v>
      </c>
      <c r="M190" s="278">
        <f>IF(M$17=0,0,M$17/NMM!M$9*1000)</f>
        <v>16.791762445027498</v>
      </c>
      <c r="N190" s="278">
        <f>IF(N$17=0,0,N$17/NMM!N$9*1000)</f>
        <v>16.200689356694024</v>
      </c>
      <c r="O190" s="278">
        <f>IF(O$17=0,0,O$17/NMM!O$9*1000)</f>
        <v>16.422919107151937</v>
      </c>
      <c r="P190" s="278">
        <f>IF(P$17=0,0,P$17/NMM!P$9*1000)</f>
        <v>15.801629222019585</v>
      </c>
      <c r="Q190" s="278">
        <f>IF(Q$17=0,0,Q$17/NMM!Q$9*1000)</f>
        <v>15.377204438950713</v>
      </c>
      <c r="R190" s="278">
        <f>IF(R$17=0,0,R$17/NMM!R$9*1000)</f>
        <v>16.685575775341594</v>
      </c>
      <c r="S190" s="278">
        <f>IF(S$17=0,0,S$17/NMM!S$9*1000)</f>
        <v>16.832784495697123</v>
      </c>
      <c r="T190" s="278">
        <f>IF(T$17=0,0,T$17/NMM!T$9*1000)</f>
        <v>16.318452238336253</v>
      </c>
      <c r="U190" s="278">
        <f>IF(U$17=0,0,U$17/NMM!U$9*1000)</f>
        <v>16.016797056982917</v>
      </c>
      <c r="V190" s="278">
        <f>IF(V$17=0,0,V$17/NMM!V$9*1000)</f>
        <v>15.880757139351287</v>
      </c>
      <c r="W190" s="278">
        <f>IF(W$17=0,0,W$17/NMM!W$9*1000)</f>
        <v>16.287978553186946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89.885309669104757</v>
      </c>
      <c r="C191" s="278">
        <f>IF(C$25=0,0,C$25/NMM!C$9*1000)</f>
        <v>88.461549199238505</v>
      </c>
      <c r="D191" s="278">
        <f>IF(D$25=0,0,D$25/NMM!D$9*1000)</f>
        <v>89.579199229700052</v>
      </c>
      <c r="E191" s="278">
        <f>IF(E$25=0,0,E$25/NMM!E$9*1000)</f>
        <v>89.020972076570331</v>
      </c>
      <c r="F191" s="278">
        <f>IF(F$25=0,0,F$25/NMM!F$9*1000)</f>
        <v>89.226004005432543</v>
      </c>
      <c r="G191" s="278">
        <f>IF(G$25=0,0,G$25/NMM!G$9*1000)</f>
        <v>85.7746043688512</v>
      </c>
      <c r="H191" s="278">
        <f>IF(H$25=0,0,H$25/NMM!H$9*1000)</f>
        <v>81.16183299551237</v>
      </c>
      <c r="I191" s="278">
        <f>IF(I$25=0,0,I$25/NMM!I$9*1000)</f>
        <v>82.827938261853816</v>
      </c>
      <c r="J191" s="278">
        <f>IF(J$25=0,0,J$25/NMM!J$9*1000)</f>
        <v>82.79214564021629</v>
      </c>
      <c r="K191" s="278">
        <f>IF(K$25=0,0,K$25/NMM!K$9*1000)</f>
        <v>74.262307196476598</v>
      </c>
      <c r="L191" s="278">
        <f>IF(L$25=0,0,L$25/NMM!L$9*1000)</f>
        <v>79.958186976591676</v>
      </c>
      <c r="M191" s="278">
        <f>IF(M$25=0,0,M$25/NMM!M$9*1000)</f>
        <v>76.803828430209151</v>
      </c>
      <c r="N191" s="278">
        <f>IF(N$25=0,0,N$25/NMM!N$9*1000)</f>
        <v>74.10031971784521</v>
      </c>
      <c r="O191" s="278">
        <f>IF(O$25=0,0,O$25/NMM!O$9*1000)</f>
        <v>75.116776190602863</v>
      </c>
      <c r="P191" s="278">
        <f>IF(P$25=0,0,P$25/NMM!P$9*1000)</f>
        <v>72.275058896224422</v>
      </c>
      <c r="Q191" s="278">
        <f>IF(Q$25=0,0,Q$25/NMM!Q$9*1000)</f>
        <v>70.3337827301836</v>
      </c>
      <c r="R191" s="278">
        <f>IF(R$25=0,0,R$25/NMM!R$9*1000)</f>
        <v>76.318141309108512</v>
      </c>
      <c r="S191" s="278">
        <f>IF(S$25=0,0,S$25/NMM!S$9*1000)</f>
        <v>76.99145915401192</v>
      </c>
      <c r="T191" s="278">
        <f>IF(T$25=0,0,T$25/NMM!T$9*1000)</f>
        <v>74.638955265287422</v>
      </c>
      <c r="U191" s="278">
        <f>IF(U$25=0,0,U$25/NMM!U$9*1000)</f>
        <v>73.259214879512356</v>
      </c>
      <c r="V191" s="278">
        <f>IF(V$25=0,0,V$25/NMM!V$9*1000)</f>
        <v>72.636982012197421</v>
      </c>
      <c r="W191" s="278">
        <f>IF(W$25=0,0,W$25/NMM!W$9*1000)</f>
        <v>74.499571701858216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3.7692921507162724</v>
      </c>
      <c r="C192" s="279">
        <f>IF(C$33=0,0,C$33/NMM!C$9*1000)</f>
        <v>3.5669694921598736</v>
      </c>
      <c r="D192" s="279">
        <f>IF(D$33=0,0,D$33/NMM!D$9*1000)</f>
        <v>3.0542932502264009</v>
      </c>
      <c r="E192" s="279">
        <f>IF(E$33=0,0,E$33/NMM!E$9*1000)</f>
        <v>3.158800733910923</v>
      </c>
      <c r="F192" s="279">
        <f>IF(F$33=0,0,F$33/NMM!F$9*1000)</f>
        <v>3.5923433904293058</v>
      </c>
      <c r="G192" s="279">
        <f>IF(G$33=0,0,G$33/NMM!G$9*1000)</f>
        <v>4.0793964507112825</v>
      </c>
      <c r="H192" s="279">
        <f>IF(H$33=0,0,H$33/NMM!H$9*1000)</f>
        <v>3.8287307077824022</v>
      </c>
      <c r="I192" s="279">
        <f>IF(I$33=0,0,I$33/NMM!I$9*1000)</f>
        <v>3.7472146733617193</v>
      </c>
      <c r="J192" s="279">
        <f>IF(J$33=0,0,J$33/NMM!J$9*1000)</f>
        <v>3.7833715981295373</v>
      </c>
      <c r="K192" s="279">
        <f>IF(K$33=0,0,K$33/NMM!K$9*1000)</f>
        <v>3.4554245203750633</v>
      </c>
      <c r="L192" s="279">
        <f>IF(L$33=0,0,L$33/NMM!L$9*1000)</f>
        <v>2.9363329668003813</v>
      </c>
      <c r="M192" s="279">
        <f>IF(M$33=0,0,M$33/NMM!M$9*1000)</f>
        <v>3.305098440703675</v>
      </c>
      <c r="N192" s="279">
        <f>IF(N$33=0,0,N$33/NMM!N$9*1000)</f>
        <v>3.3191808352721059</v>
      </c>
      <c r="O192" s="279">
        <f>IF(O$33=0,0,O$33/NMM!O$9*1000)</f>
        <v>3.1219010680703598</v>
      </c>
      <c r="P192" s="279">
        <f>IF(P$33=0,0,P$33/NMM!P$9*1000)</f>
        <v>3.3799155692269069</v>
      </c>
      <c r="Q192" s="279">
        <f>IF(Q$33=0,0,Q$33/NMM!Q$9*1000)</f>
        <v>3.4442459374609715</v>
      </c>
      <c r="R192" s="279">
        <f>IF(R$33=0,0,R$33/NMM!R$9*1000)</f>
        <v>3.4226858754129101</v>
      </c>
      <c r="S192" s="279">
        <f>IF(S$33=0,0,S$33/NMM!S$9*1000)</f>
        <v>3.6847084735315767</v>
      </c>
      <c r="T192" s="279">
        <f>IF(T$33=0,0,T$33/NMM!T$9*1000)</f>
        <v>3.629355661159086</v>
      </c>
      <c r="U192" s="279">
        <f>IF(U$33=0,0,U$33/NMM!U$9*1000)</f>
        <v>3.7523616006247873</v>
      </c>
      <c r="V192" s="279">
        <f>IF(V$33=0,0,V$33/NMM!V$9*1000)</f>
        <v>3.5210801688416957</v>
      </c>
      <c r="W192" s="279">
        <f>IF(W$33=0,0,W$33/NMM!W$9*1000)</f>
        <v>3.5891160138234528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64.805859589484271</v>
      </c>
      <c r="C194" s="322">
        <f t="shared" si="50"/>
        <v>62.174301044996078</v>
      </c>
      <c r="D194" s="322">
        <f t="shared" si="50"/>
        <v>59.196590166552809</v>
      </c>
      <c r="E194" s="322">
        <f t="shared" si="50"/>
        <v>57.265355636132767</v>
      </c>
      <c r="F194" s="322">
        <f t="shared" si="50"/>
        <v>57.841083465672824</v>
      </c>
      <c r="G194" s="322">
        <f t="shared" si="50"/>
        <v>57.522110123012929</v>
      </c>
      <c r="H194" s="322">
        <f t="shared" si="50"/>
        <v>55.421929594931775</v>
      </c>
      <c r="I194" s="322">
        <f t="shared" si="50"/>
        <v>58.050584556588085</v>
      </c>
      <c r="J194" s="322">
        <f t="shared" si="50"/>
        <v>58.068369360229212</v>
      </c>
      <c r="K194" s="322">
        <f t="shared" si="50"/>
        <v>52.154786536921051</v>
      </c>
      <c r="L194" s="322">
        <f t="shared" si="50"/>
        <v>50.604685724901962</v>
      </c>
      <c r="M194" s="322">
        <f t="shared" si="50"/>
        <v>49.100475010399705</v>
      </c>
      <c r="N194" s="322">
        <f t="shared" si="50"/>
        <v>47.499290749815877</v>
      </c>
      <c r="O194" s="322">
        <f t="shared" si="50"/>
        <v>47.904124136855714</v>
      </c>
      <c r="P194" s="322">
        <f t="shared" si="50"/>
        <v>46.472832908994832</v>
      </c>
      <c r="Q194" s="322">
        <f t="shared" si="50"/>
        <v>45.381905216470578</v>
      </c>
      <c r="R194" s="322">
        <f t="shared" si="50"/>
        <v>47.982216525911639</v>
      </c>
      <c r="S194" s="322">
        <f t="shared" si="50"/>
        <v>48.635265126080199</v>
      </c>
      <c r="T194" s="322">
        <f t="shared" si="50"/>
        <v>47.204656928231195</v>
      </c>
      <c r="U194" s="322">
        <f t="shared" si="50"/>
        <v>48.016112359258365</v>
      </c>
      <c r="V194" s="322">
        <f t="shared" si="50"/>
        <v>46.149875920458243</v>
      </c>
      <c r="W194" s="322">
        <f t="shared" si="50"/>
        <v>47.31570302972424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0.46631381776902947</v>
      </c>
      <c r="C195" s="275">
        <f>IF(C$49=0,0,C$49/NMM!C$10*1000)</f>
        <v>0.44737830608322793</v>
      </c>
      <c r="D195" s="275">
        <f>IF(D$49=0,0,D$49/NMM!D$10*1000)</f>
        <v>0.42595203789180641</v>
      </c>
      <c r="E195" s="275">
        <f>IF(E$49=0,0,E$49/NMM!E$10*1000)</f>
        <v>0.41205574282541207</v>
      </c>
      <c r="F195" s="275">
        <f>IF(F$49=0,0,F$49/NMM!F$10*1000)</f>
        <v>0.41619842134078477</v>
      </c>
      <c r="G195" s="275">
        <f>IF(G$49=0,0,G$49/NMM!G$10*1000)</f>
        <v>0.41390323263221718</v>
      </c>
      <c r="H195" s="275">
        <f>IF(H$49=0,0,H$49/NMM!H$10*1000)</f>
        <v>0.39879127815372101</v>
      </c>
      <c r="I195" s="275">
        <f>IF(I$49=0,0,I$49/NMM!I$10*1000)</f>
        <v>0.41770589696338406</v>
      </c>
      <c r="J195" s="275">
        <f>IF(J$49=0,0,J$49/NMM!J$10*1000)</f>
        <v>0.41783386841123887</v>
      </c>
      <c r="K195" s="275">
        <f>IF(K$49=0,0,K$49/NMM!K$10*1000)</f>
        <v>0.37528238617648363</v>
      </c>
      <c r="L195" s="275">
        <f>IF(L$49=0,0,L$49/NMM!L$10*1000)</f>
        <v>0.36412855792451559</v>
      </c>
      <c r="M195" s="275">
        <f>IF(M$49=0,0,M$49/NMM!M$10*1000)</f>
        <v>0.35330493417424313</v>
      </c>
      <c r="N195" s="275">
        <f>IF(N$49=0,0,N$49/NMM!N$10*1000)</f>
        <v>0.34178353240231402</v>
      </c>
      <c r="O195" s="275">
        <f>IF(O$49=0,0,O$49/NMM!O$10*1000)</f>
        <v>0.34469653137288025</v>
      </c>
      <c r="P195" s="275">
        <f>IF(P$49=0,0,P$49/NMM!P$10*1000)</f>
        <v>0.33439760345139319</v>
      </c>
      <c r="Q195" s="275">
        <f>IF(Q$49=0,0,Q$49/NMM!Q$10*1000)</f>
        <v>0.32654777844430932</v>
      </c>
      <c r="R195" s="275">
        <f>IF(R$49=0,0,R$49/NMM!R$10*1000)</f>
        <v>0.34525844908080427</v>
      </c>
      <c r="S195" s="275">
        <f>IF(S$49=0,0,S$49/NMM!S$10*1000)</f>
        <v>0.34995749308489355</v>
      </c>
      <c r="T195" s="275">
        <f>IF(T$49=0,0,T$49/NMM!T$10*1000)</f>
        <v>0.33966347994015617</v>
      </c>
      <c r="U195" s="275">
        <f>IF(U$49=0,0,U$49/NMM!U$10*1000)</f>
        <v>0.345502348252196</v>
      </c>
      <c r="V195" s="275">
        <f>IF(V$49=0,0,V$49/NMM!V$10*1000)</f>
        <v>0.33207375021878544</v>
      </c>
      <c r="W195" s="275">
        <f>IF(W$49=0,0,W$49/NMM!W$10*1000)</f>
        <v>0.34046251774110836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0.52210453690177139</v>
      </c>
      <c r="C196" s="276">
        <f>IF(C$50=0,0,C$50/NMM!C$10*1000)</f>
        <v>0.50090354267215098</v>
      </c>
      <c r="D196" s="276">
        <f>IF(D$50=0,0,D$50/NMM!D$10*1000)</f>
        <v>0.47691379283986896</v>
      </c>
      <c r="E196" s="276">
        <f>IF(E$50=0,0,E$50/NMM!E$10*1000)</f>
        <v>0.46135491719899357</v>
      </c>
      <c r="F196" s="276">
        <f>IF(F$50=0,0,F$50/NMM!F$10*1000)</f>
        <v>0.46599323406927112</v>
      </c>
      <c r="G196" s="276">
        <f>IF(G$50=0,0,G$50/NMM!G$10*1000)</f>
        <v>0.46342344438660227</v>
      </c>
      <c r="H196" s="276">
        <f>IF(H$50=0,0,H$50/NMM!H$10*1000)</f>
        <v>0.44650346540672997</v>
      </c>
      <c r="I196" s="276">
        <f>IF(I$50=0,0,I$50/NMM!I$10*1000)</f>
        <v>0.46768106709466478</v>
      </c>
      <c r="J196" s="276">
        <f>IF(J$50=0,0,J$50/NMM!J$10*1000)</f>
        <v>0.46782434930285333</v>
      </c>
      <c r="K196" s="276">
        <f>IF(K$50=0,0,K$50/NMM!K$10*1000)</f>
        <v>0.42018192250763275</v>
      </c>
      <c r="L196" s="276">
        <f>IF(L$50=0,0,L$50/NMM!L$10*1000)</f>
        <v>0.40769362790371838</v>
      </c>
      <c r="M196" s="276">
        <f>IF(M$50=0,0,M$50/NMM!M$10*1000)</f>
        <v>0.39557504412944561</v>
      </c>
      <c r="N196" s="276">
        <f>IF(N$50=0,0,N$50/NMM!N$10*1000)</f>
        <v>0.38267519877343303</v>
      </c>
      <c r="O196" s="276">
        <f>IF(O$50=0,0,O$50/NMM!O$10*1000)</f>
        <v>0.38593671477525143</v>
      </c>
      <c r="P196" s="276">
        <f>IF(P$50=0,0,P$50/NMM!P$10*1000)</f>
        <v>0.3744056024896274</v>
      </c>
      <c r="Q196" s="276">
        <f>IF(Q$50=0,0,Q$50/NMM!Q$10*1000)</f>
        <v>0.36561660869636742</v>
      </c>
      <c r="R196" s="276">
        <f>IF(R$50=0,0,R$50/NMM!R$10*1000)</f>
        <v>0.38656586144321037</v>
      </c>
      <c r="S196" s="276">
        <f>IF(S$50=0,0,S$50/NMM!S$10*1000)</f>
        <v>0.39182710848361291</v>
      </c>
      <c r="T196" s="276">
        <f>IF(T$50=0,0,T$50/NMM!T$10*1000)</f>
        <v>0.3803014989884726</v>
      </c>
      <c r="U196" s="276">
        <f>IF(U$50=0,0,U$50/NMM!U$10*1000)</f>
        <v>0.38683894119997075</v>
      </c>
      <c r="V196" s="276">
        <f>IF(V$50=0,0,V$50/NMM!V$10*1000)</f>
        <v>0.37180371880185031</v>
      </c>
      <c r="W196" s="276">
        <f>IF(W$50=0,0,W$50/NMM!W$10*1000)</f>
        <v>0.38119613527231527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0.49083510977268457</v>
      </c>
      <c r="C197" s="276">
        <f>IF(C$51=0,0,C$51/NMM!C$10*1000)</f>
        <v>0.44920431244281378</v>
      </c>
      <c r="D197" s="276">
        <f>IF(D$51=0,0,D$51/NMM!D$10*1000)</f>
        <v>0.36789535528527545</v>
      </c>
      <c r="E197" s="276">
        <f>IF(E$51=0,0,E$51/NMM!E$10*1000)</f>
        <v>0.37366804926168629</v>
      </c>
      <c r="F197" s="276">
        <f>IF(F$51=0,0,F$51/NMM!F$10*1000)</f>
        <v>0.42552250696878186</v>
      </c>
      <c r="G197" s="276">
        <f>IF(G$51=0,0,G$51/NMM!G$10*1000)</f>
        <v>0.49615038741907824</v>
      </c>
      <c r="H197" s="276">
        <f>IF(H$51=0,0,H$51/NMM!H$10*1000)</f>
        <v>0.47667111927552486</v>
      </c>
      <c r="I197" s="276">
        <f>IF(I$51=0,0,I$51/NMM!I$10*1000)</f>
        <v>0.47892505519095019</v>
      </c>
      <c r="J197" s="276">
        <f>IF(J$51=0,0,J$51/NMM!J$10*1000)</f>
        <v>0.48445269338974317</v>
      </c>
      <c r="K197" s="276">
        <f>IF(K$51=0,0,K$51/NMM!K$10*1000)</f>
        <v>0.44204687286316707</v>
      </c>
      <c r="L197" s="276">
        <f>IF(L$51=0,0,L$51/NMM!L$10*1000)</f>
        <v>0.34309806749655641</v>
      </c>
      <c r="M197" s="276">
        <f>IF(M$51=0,0,M$51/NMM!M$10*1000)</f>
        <v>0.38555124821203762</v>
      </c>
      <c r="N197" s="276">
        <f>IF(N$51=0,0,N$51/NMM!N$10*1000)</f>
        <v>0.38920729135537241</v>
      </c>
      <c r="O197" s="276">
        <f>IF(O$51=0,0,O$51/NMM!O$10*1000)</f>
        <v>0.36626906879041299</v>
      </c>
      <c r="P197" s="276">
        <f>IF(P$51=0,0,P$51/NMM!P$10*1000)</f>
        <v>0.39653689529518815</v>
      </c>
      <c r="Q197" s="276">
        <f>IF(Q$51=0,0,Q$51/NMM!Q$10*1000)</f>
        <v>0.4035576020550441</v>
      </c>
      <c r="R197" s="276">
        <f>IF(R$51=0,0,R$51/NMM!R$10*1000)</f>
        <v>0.39461915984294804</v>
      </c>
      <c r="S197" s="276">
        <f>IF(S$51=0,0,S$51/NMM!S$10*1000)</f>
        <v>0.42479274451194438</v>
      </c>
      <c r="T197" s="276">
        <f>IF(T$51=0,0,T$51/NMM!T$10*1000)</f>
        <v>0.41859011643425731</v>
      </c>
      <c r="U197" s="276">
        <f>IF(U$51=0,0,U$51/NMM!U$10*1000)</f>
        <v>0.44739732909575158</v>
      </c>
      <c r="V197" s="276">
        <f>IF(V$51=0,0,V$51/NMM!V$10*1000)</f>
        <v>0.40887823653595506</v>
      </c>
      <c r="W197" s="276">
        <f>IF(W$51=0,0,W$51/NMM!W$10*1000)</f>
        <v>0.41435444496106927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0.38401610345103449</v>
      </c>
      <c r="C198" s="276">
        <f>IF(C$52=0,0,C$52/NMM!C$10*1000)</f>
        <v>0.36842243854695356</v>
      </c>
      <c r="D198" s="276">
        <f>IF(D$52=0,0,D$52/NMM!D$10*1000)</f>
        <v>0.35077760000939573</v>
      </c>
      <c r="E198" s="276">
        <f>IF(E$52=0,0,E$52/NMM!E$10*1000)</f>
        <v>0.33933380211952552</v>
      </c>
      <c r="F198" s="276">
        <f>IF(F$52=0,0,F$52/NMM!F$10*1000)</f>
        <v>0.3427453571725898</v>
      </c>
      <c r="G198" s="276">
        <f>IF(G$52=0,0,G$52/NMM!G$10*1000)</f>
        <v>0.34085523641921911</v>
      </c>
      <c r="H198" s="276">
        <f>IF(H$52=0,0,H$52/NMM!H$10*1000)</f>
        <v>0.32841032560331029</v>
      </c>
      <c r="I198" s="276">
        <f>IF(I$52=0,0,I$52/NMM!I$10*1000)</f>
        <v>0.34398678492484397</v>
      </c>
      <c r="J198" s="276">
        <f>IF(J$52=0,0,J$52/NMM!J$10*1000)</f>
        <v>0.34409217124385405</v>
      </c>
      <c r="K198" s="276">
        <f>IF(K$52=0,0,K$52/NMM!K$10*1000)</f>
        <v>0.30905041656878623</v>
      </c>
      <c r="L198" s="276">
        <f>IF(L$52=0,0,L$52/NMM!L$10*1000)</f>
        <v>0.2998650793545149</v>
      </c>
      <c r="M198" s="276">
        <f>IF(M$52=0,0,M$52/NMM!M$10*1000)</f>
        <v>0.29095167027372626</v>
      </c>
      <c r="N198" s="276">
        <f>IF(N$52=0,0,N$52/NMM!N$10*1000)</f>
        <v>0.28146363100455424</v>
      </c>
      <c r="O198" s="276">
        <f>IF(O$52=0,0,O$52/NMM!O$10*1000)</f>
        <v>0.28386252735162287</v>
      </c>
      <c r="P198" s="276">
        <f>IF(P$52=0,0,P$52/NMM!P$10*1000)</f>
        <v>0.27538121279599992</v>
      </c>
      <c r="Q198" s="276">
        <f>IF(Q$52=0,0,Q$52/NMM!Q$10*1000)</f>
        <v>0.2689167695452836</v>
      </c>
      <c r="R198" s="276">
        <f>IF(R$52=0,0,R$52/NMM!R$10*1000)</f>
        <v>0.28432527462702956</v>
      </c>
      <c r="S198" s="276">
        <f>IF(S$52=0,0,S$52/NMM!S$10*1000)</f>
        <v>0.28819500462351244</v>
      </c>
      <c r="T198" s="276">
        <f>IF(T$52=0,0,T$52/NMM!T$10*1000)</f>
        <v>0.2797177374568901</v>
      </c>
      <c r="U198" s="276">
        <f>IF(U$52=0,0,U$52/NMM!U$10*1000)</f>
        <v>0.28452612908568781</v>
      </c>
      <c r="V198" s="276">
        <f>IF(V$52=0,0,V$52/NMM!V$10*1000)</f>
        <v>0.27346748639679619</v>
      </c>
      <c r="W198" s="276">
        <f>IF(W$52=0,0,W$52/NMM!W$10*1000)</f>
        <v>0.28037575652289121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0.51817998946410082</v>
      </c>
      <c r="C199" s="277">
        <f>IF(C$53=0,0,C$53/NMM!C$10*1000)</f>
        <v>0.48321971893938898</v>
      </c>
      <c r="D199" s="277">
        <f>IF(D$53=0,0,D$53/NMM!D$10*1000)</f>
        <v>0.44605078148705013</v>
      </c>
      <c r="E199" s="277">
        <f>IF(E$53=0,0,E$53/NMM!E$10*1000)</f>
        <v>0.42360903807404804</v>
      </c>
      <c r="F199" s="277">
        <f>IF(F$53=0,0,F$53/NMM!F$10*1000)</f>
        <v>0.44107211184246903</v>
      </c>
      <c r="G199" s="277">
        <f>IF(G$53=0,0,G$53/NMM!G$10*1000)</f>
        <v>0.44315247760401733</v>
      </c>
      <c r="H199" s="277">
        <f>IF(H$53=0,0,H$53/NMM!H$10*1000)</f>
        <v>0.42361630592571181</v>
      </c>
      <c r="I199" s="277">
        <f>IF(I$53=0,0,I$53/NMM!I$10*1000)</f>
        <v>0.44535815875911672</v>
      </c>
      <c r="J199" s="277">
        <f>IF(J$53=0,0,J$53/NMM!J$10*1000)</f>
        <v>0.44628275960900904</v>
      </c>
      <c r="K199" s="277">
        <f>IF(K$53=0,0,K$53/NMM!K$10*1000)</f>
        <v>0.40434441706881569</v>
      </c>
      <c r="L199" s="277">
        <f>IF(L$53=0,0,L$53/NMM!L$10*1000)</f>
        <v>0.38051100303105317</v>
      </c>
      <c r="M199" s="277">
        <f>IF(M$53=0,0,M$53/NMM!M$10*1000)</f>
        <v>0.38258385521774935</v>
      </c>
      <c r="N199" s="277">
        <f>IF(N$53=0,0,N$53/NMM!N$10*1000)</f>
        <v>0.36515687763963106</v>
      </c>
      <c r="O199" s="277">
        <f>IF(O$53=0,0,O$53/NMM!O$10*1000)</f>
        <v>0.36344701830710707</v>
      </c>
      <c r="P199" s="277">
        <f>IF(P$53=0,0,P$53/NMM!P$10*1000)</f>
        <v>0.35901648749005854</v>
      </c>
      <c r="Q199" s="277">
        <f>IF(Q$53=0,0,Q$53/NMM!Q$10*1000)</f>
        <v>0.35398062915379319</v>
      </c>
      <c r="R199" s="277">
        <f>IF(R$53=0,0,R$53/NMM!R$10*1000)</f>
        <v>0.36723565060052982</v>
      </c>
      <c r="S199" s="277">
        <f>IF(S$53=0,0,S$53/NMM!S$10*1000)</f>
        <v>0.37550679697542044</v>
      </c>
      <c r="T199" s="277">
        <f>IF(T$53=0,0,T$53/NMM!T$10*1000)</f>
        <v>0.364061478927868</v>
      </c>
      <c r="U199" s="277">
        <f>IF(U$53=0,0,U$53/NMM!U$10*1000)</f>
        <v>0.37031717108361251</v>
      </c>
      <c r="V199" s="277">
        <f>IF(V$53=0,0,V$53/NMM!V$10*1000)</f>
        <v>0.35438496361345956</v>
      </c>
      <c r="W199" s="277">
        <f>IF(W$53=0,0,W$53/NMM!W$10*1000)</f>
        <v>0.36998288761368164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2.0931027318349158</v>
      </c>
      <c r="C200" s="278">
        <f>IF(C$59=0,0,C$59/NMM!C$10*1000)</f>
        <v>1.9155735904090425</v>
      </c>
      <c r="D200" s="278">
        <f>IF(D$59=0,0,D$59/NMM!D$10*1000)</f>
        <v>1.5688420771969811</v>
      </c>
      <c r="E200" s="278">
        <f>IF(E$59=0,0,E$59/NMM!E$10*1000)</f>
        <v>1.5934589827351122</v>
      </c>
      <c r="F200" s="278">
        <f>IF(F$59=0,0,F$59/NMM!F$10*1000)</f>
        <v>1.814585599237353</v>
      </c>
      <c r="G200" s="278">
        <f>IF(G$59=0,0,G$59/NMM!G$10*1000)</f>
        <v>2.1157690446976596</v>
      </c>
      <c r="H200" s="278">
        <f>IF(H$59=0,0,H$59/NMM!H$10*1000)</f>
        <v>2.0327022294808383</v>
      </c>
      <c r="I200" s="278">
        <f>IF(I$59=0,0,I$59/NMM!I$10*1000)</f>
        <v>2.0423138471667497</v>
      </c>
      <c r="J200" s="278">
        <f>IF(J$59=0,0,J$59/NMM!J$10*1000)</f>
        <v>2.0658857440912519</v>
      </c>
      <c r="K200" s="278">
        <f>IF(K$59=0,0,K$59/NMM!K$10*1000)</f>
        <v>1.8850516166569222</v>
      </c>
      <c r="L200" s="278">
        <f>IF(L$59=0,0,L$59/NMM!L$10*1000)</f>
        <v>1.4630972562189102</v>
      </c>
      <c r="M200" s="278">
        <f>IF(M$59=0,0,M$59/NMM!M$10*1000)</f>
        <v>1.6441333450427253</v>
      </c>
      <c r="N200" s="278">
        <f>IF(N$59=0,0,N$59/NMM!N$10*1000)</f>
        <v>1.6597240673416354</v>
      </c>
      <c r="O200" s="278">
        <f>IF(O$59=0,0,O$59/NMM!O$10*1000)</f>
        <v>1.5619069891452739</v>
      </c>
      <c r="P200" s="278">
        <f>IF(P$59=0,0,P$59/NMM!P$10*1000)</f>
        <v>1.6909802137016647</v>
      </c>
      <c r="Q200" s="278">
        <f>IF(Q$59=0,0,Q$59/NMM!Q$10*1000)</f>
        <v>1.7209191080592257</v>
      </c>
      <c r="R200" s="278">
        <f>IF(R$59=0,0,R$59/NMM!R$10*1000)</f>
        <v>1.6828022793320556</v>
      </c>
      <c r="S200" s="278">
        <f>IF(S$59=0,0,S$59/NMM!S$10*1000)</f>
        <v>1.8114736217899687</v>
      </c>
      <c r="T200" s="278">
        <f>IF(T$59=0,0,T$59/NMM!T$10*1000)</f>
        <v>1.7850233179802537</v>
      </c>
      <c r="U200" s="278">
        <f>IF(U$59=0,0,U$59/NMM!U$10*1000)</f>
        <v>1.907867944042654</v>
      </c>
      <c r="V200" s="278">
        <f>IF(V$59=0,0,V$59/NMM!V$10*1000)</f>
        <v>1.7436082644487252</v>
      </c>
      <c r="W200" s="278">
        <f>IF(W$59=0,0,W$59/NMM!W$10*1000)</f>
        <v>1.7669608457667416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10.225746038443017</v>
      </c>
      <c r="C201" s="278">
        <f>IF(C$60=0,0,C$60/NMM!C$10*1000)</f>
        <v>9.9679736395378669</v>
      </c>
      <c r="D201" s="278">
        <f>IF(D$60=0,0,D$60/NMM!D$10*1000)</f>
        <v>9.2991576593634928</v>
      </c>
      <c r="E201" s="278">
        <f>IF(E$60=0,0,E$60/NMM!E$10*1000)</f>
        <v>8.8514626864196284</v>
      </c>
      <c r="F201" s="278">
        <f>IF(F$60=0,0,F$60/NMM!F$10*1000)</f>
        <v>8.9561734945057214</v>
      </c>
      <c r="G201" s="278">
        <f>IF(G$60=0,0,G$60/NMM!G$10*1000)</f>
        <v>8.6953409383294424</v>
      </c>
      <c r="H201" s="278">
        <f>IF(H$60=0,0,H$60/NMM!H$10*1000)</f>
        <v>8.273512419533354</v>
      </c>
      <c r="I201" s="278">
        <f>IF(I$60=0,0,I$60/NMM!I$10*1000)</f>
        <v>8.7836144215853658</v>
      </c>
      <c r="J201" s="278">
        <f>IF(J$60=0,0,J$60/NMM!J$10*1000)</f>
        <v>8.740239374898179</v>
      </c>
      <c r="K201" s="278">
        <f>IF(K$60=0,0,K$60/NMM!K$10*1000)</f>
        <v>7.8572564421768973</v>
      </c>
      <c r="L201" s="278">
        <f>IF(L$60=0,0,L$60/NMM!L$10*1000)</f>
        <v>7.7165661113001773</v>
      </c>
      <c r="M201" s="278">
        <f>IF(M$60=0,0,M$60/NMM!M$10*1000)</f>
        <v>7.5178141527909199</v>
      </c>
      <c r="N201" s="278">
        <f>IF(N$60=0,0,N$60/NMM!N$10*1000)</f>
        <v>7.1409011361595303</v>
      </c>
      <c r="O201" s="278">
        <f>IF(O$60=0,0,O$60/NMM!O$10*1000)</f>
        <v>7.2036184769497069</v>
      </c>
      <c r="P201" s="278">
        <f>IF(P$60=0,0,P$60/NMM!P$10*1000)</f>
        <v>6.9536691110563194</v>
      </c>
      <c r="Q201" s="278">
        <f>IF(Q$60=0,0,Q$60/NMM!Q$10*1000)</f>
        <v>6.7894262417299789</v>
      </c>
      <c r="R201" s="278">
        <f>IF(R$60=0,0,R$60/NMM!R$10*1000)</f>
        <v>7.1573961669073611</v>
      </c>
      <c r="S201" s="278">
        <f>IF(S$60=0,0,S$60/NMM!S$10*1000)</f>
        <v>7.2222475814222156</v>
      </c>
      <c r="T201" s="278">
        <f>IF(T$60=0,0,T$60/NMM!T$10*1000)</f>
        <v>6.9857272149612699</v>
      </c>
      <c r="U201" s="278">
        <f>IF(U$60=0,0,U$60/NMM!U$10*1000)</f>
        <v>7.0249752823690184</v>
      </c>
      <c r="V201" s="278">
        <f>IF(V$60=0,0,V$60/NMM!V$10*1000)</f>
        <v>6.7919550689035884</v>
      </c>
      <c r="W201" s="278">
        <f>IF(W$60=0,0,W$60/NMM!W$10*1000)</f>
        <v>7.0994853643504658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43.41904633642244</v>
      </c>
      <c r="C202" s="278">
        <f>IF(C$79=0,0,C$79/NMM!C$10*1000)</f>
        <v>41.730957393416887</v>
      </c>
      <c r="D202" s="278">
        <f>IF(D$79=0,0,D$79/NMM!D$10*1000)</f>
        <v>40.595619364186867</v>
      </c>
      <c r="E202" s="278">
        <f>IF(E$79=0,0,E$79/NMM!E$10*1000)</f>
        <v>39.272630878994903</v>
      </c>
      <c r="F202" s="278">
        <f>IF(F$79=0,0,F$79/NMM!F$10*1000)</f>
        <v>39.134302148917627</v>
      </c>
      <c r="G202" s="278">
        <f>IF(G$79=0,0,G$79/NMM!G$10*1000)</f>
        <v>38.534428418195873</v>
      </c>
      <c r="H202" s="278">
        <f>IF(H$79=0,0,H$79/NMM!H$10*1000)</f>
        <v>37.299026734924176</v>
      </c>
      <c r="I202" s="278">
        <f>IF(I$79=0,0,I$79/NMM!I$10*1000)</f>
        <v>39.077263315456882</v>
      </c>
      <c r="J202" s="278">
        <f>IF(J$79=0,0,J$79/NMM!J$10*1000)</f>
        <v>39.098540939754251</v>
      </c>
      <c r="K202" s="278">
        <f>IF(K$79=0,0,K$79/NMM!K$10*1000)</f>
        <v>35.035222891932442</v>
      </c>
      <c r="L202" s="278">
        <f>IF(L$79=0,0,L$79/NMM!L$10*1000)</f>
        <v>34.72075543481084</v>
      </c>
      <c r="M202" s="278">
        <f>IF(M$79=0,0,M$79/NMM!M$10*1000)</f>
        <v>33.10026930785537</v>
      </c>
      <c r="N202" s="278">
        <f>IF(N$79=0,0,N$79/NMM!N$10*1000)</f>
        <v>32.069574885953038</v>
      </c>
      <c r="O202" s="278">
        <f>IF(O$79=0,0,O$79/NMM!O$10*1000)</f>
        <v>32.61421149742835</v>
      </c>
      <c r="P202" s="278">
        <f>IF(P$79=0,0,P$79/NMM!P$10*1000)</f>
        <v>31.267504266141763</v>
      </c>
      <c r="Q202" s="278">
        <f>IF(Q$79=0,0,Q$79/NMM!Q$10*1000)</f>
        <v>30.366775244012825</v>
      </c>
      <c r="R202" s="278">
        <f>IF(R$79=0,0,R$79/NMM!R$10*1000)</f>
        <v>32.468787703114131</v>
      </c>
      <c r="S202" s="278">
        <f>IF(S$79=0,0,S$79/NMM!S$10*1000)</f>
        <v>32.706567665328144</v>
      </c>
      <c r="T202" s="278">
        <f>IF(T$79=0,0,T$79/NMM!T$10*1000)</f>
        <v>31.721642778388468</v>
      </c>
      <c r="U202" s="278">
        <f>IF(U$79=0,0,U$79/NMM!U$10*1000)</f>
        <v>32.177742549026945</v>
      </c>
      <c r="V202" s="278">
        <f>IF(V$79=0,0,V$79/NMM!V$10*1000)</f>
        <v>31.074327188937122</v>
      </c>
      <c r="W202" s="278">
        <f>IF(W$79=0,0,W$79/NMM!W$10*1000)</f>
        <v>31.68826928232177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6.6865149254252838</v>
      </c>
      <c r="C203" s="279">
        <f>IF(C$89=0,0,C$89/NMM!C$10*1000)</f>
        <v>6.3106681029477443</v>
      </c>
      <c r="D203" s="279">
        <f>IF(D$89=0,0,D$89/NMM!D$10*1000)</f>
        <v>5.6653814982920681</v>
      </c>
      <c r="E203" s="279">
        <f>IF(E$89=0,0,E$89/NMM!E$10*1000)</f>
        <v>5.5377815385034603</v>
      </c>
      <c r="F203" s="279">
        <f>IF(F$89=0,0,F$89/NMM!F$10*1000)</f>
        <v>5.8444905916182286</v>
      </c>
      <c r="G203" s="279">
        <f>IF(G$89=0,0,G$89/NMM!G$10*1000)</f>
        <v>6.0190869433288219</v>
      </c>
      <c r="H203" s="279">
        <f>IF(H$89=0,0,H$89/NMM!H$10*1000)</f>
        <v>5.7426957166284094</v>
      </c>
      <c r="I203" s="279">
        <f>IF(I$89=0,0,I$89/NMM!I$10*1000)</f>
        <v>5.9937360094461294</v>
      </c>
      <c r="J203" s="279">
        <f>IF(J$89=0,0,J$89/NMM!J$10*1000)</f>
        <v>6.0032174595288303</v>
      </c>
      <c r="K203" s="279">
        <f>IF(K$89=0,0,K$89/NMM!K$10*1000)</f>
        <v>5.4263495709699008</v>
      </c>
      <c r="L203" s="279">
        <f>IF(L$89=0,0,L$89/NMM!L$10*1000)</f>
        <v>4.9089705868616802</v>
      </c>
      <c r="M203" s="279">
        <f>IF(M$89=0,0,M$89/NMM!M$10*1000)</f>
        <v>5.0302914527034845</v>
      </c>
      <c r="N203" s="279">
        <f>IF(N$89=0,0,N$89/NMM!N$10*1000)</f>
        <v>4.8688041291863646</v>
      </c>
      <c r="O203" s="279">
        <f>IF(O$89=0,0,O$89/NMM!O$10*1000)</f>
        <v>4.7801753127351141</v>
      </c>
      <c r="P203" s="279">
        <f>IF(P$89=0,0,P$89/NMM!P$10*1000)</f>
        <v>4.8209415165728133</v>
      </c>
      <c r="Q203" s="279">
        <f>IF(Q$89=0,0,Q$89/NMM!Q$10*1000)</f>
        <v>4.7861652347737547</v>
      </c>
      <c r="R203" s="279">
        <f>IF(R$89=0,0,R$89/NMM!R$10*1000)</f>
        <v>4.8952259809635761</v>
      </c>
      <c r="S203" s="279">
        <f>IF(S$89=0,0,S$89/NMM!S$10*1000)</f>
        <v>5.0646971098604867</v>
      </c>
      <c r="T203" s="279">
        <f>IF(T$89=0,0,T$89/NMM!T$10*1000)</f>
        <v>4.9299293051535553</v>
      </c>
      <c r="U203" s="279">
        <f>IF(U$89=0,0,U$89/NMM!U$10*1000)</f>
        <v>5.0709446651025276</v>
      </c>
      <c r="V203" s="279">
        <f>IF(V$89=0,0,V$89/NMM!V$10*1000)</f>
        <v>4.7993772426019614</v>
      </c>
      <c r="W203" s="279">
        <f>IF(W$89=0,0,W$89/NMM!W$10*1000)</f>
        <v>4.9746157951741976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312.25634960441977</v>
      </c>
      <c r="C205" s="322">
        <f t="shared" si="51"/>
        <v>293.39679701467452</v>
      </c>
      <c r="D205" s="322">
        <f t="shared" si="51"/>
        <v>285.67043057259156</v>
      </c>
      <c r="E205" s="322">
        <f t="shared" si="51"/>
        <v>275.71668013009833</v>
      </c>
      <c r="F205" s="322">
        <f t="shared" si="51"/>
        <v>264.23024699073068</v>
      </c>
      <c r="G205" s="322">
        <f t="shared" si="51"/>
        <v>246.0001931218404</v>
      </c>
      <c r="H205" s="322">
        <f t="shared" si="51"/>
        <v>221.76070170909128</v>
      </c>
      <c r="I205" s="322">
        <f t="shared" si="51"/>
        <v>222.51595805269045</v>
      </c>
      <c r="J205" s="322">
        <f t="shared" si="51"/>
        <v>220.31805344616325</v>
      </c>
      <c r="K205" s="322">
        <f t="shared" si="51"/>
        <v>192.18850497117057</v>
      </c>
      <c r="L205" s="322">
        <f t="shared" si="51"/>
        <v>206.19180779183063</v>
      </c>
      <c r="M205" s="322">
        <f t="shared" si="51"/>
        <v>197.43800979093518</v>
      </c>
      <c r="N205" s="322">
        <f t="shared" si="51"/>
        <v>188.95898777631317</v>
      </c>
      <c r="O205" s="322">
        <f t="shared" si="51"/>
        <v>193.13093213444614</v>
      </c>
      <c r="P205" s="322">
        <f t="shared" si="51"/>
        <v>179.1668125309904</v>
      </c>
      <c r="Q205" s="322">
        <f t="shared" si="51"/>
        <v>171.88041856928035</v>
      </c>
      <c r="R205" s="322">
        <f t="shared" si="51"/>
        <v>180.12480429960655</v>
      </c>
      <c r="S205" s="322">
        <f t="shared" si="51"/>
        <v>181.18203009697589</v>
      </c>
      <c r="T205" s="322">
        <f t="shared" si="51"/>
        <v>175.85255369980359</v>
      </c>
      <c r="U205" s="322">
        <f t="shared" si="51"/>
        <v>177.46392872388537</v>
      </c>
      <c r="V205" s="322">
        <f t="shared" si="51"/>
        <v>173.47806310885301</v>
      </c>
      <c r="W205" s="322">
        <f t="shared" si="51"/>
        <v>177.86042437855247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2.6510898954679321</v>
      </c>
      <c r="C206" s="275">
        <f>IF(C$100=0,0,C$100/NMM!C$11*1000)</f>
        <v>2.4909702714255411</v>
      </c>
      <c r="D206" s="275">
        <f>IF(D$100=0,0,D$100/NMM!D$11*1000)</f>
        <v>2.4253725917328537</v>
      </c>
      <c r="E206" s="275">
        <f>IF(E$100=0,0,E$100/NMM!E$11*1000)</f>
        <v>2.3408641830045749</v>
      </c>
      <c r="F206" s="275">
        <f>IF(F$100=0,0,F$100/NMM!F$11*1000)</f>
        <v>2.2433431338120351</v>
      </c>
      <c r="G206" s="275">
        <f>IF(G$100=0,0,G$100/NMM!G$11*1000)</f>
        <v>2.0885680214191442</v>
      </c>
      <c r="H206" s="275">
        <f>IF(H$100=0,0,H$100/NMM!H$11*1000)</f>
        <v>1.882772139806413</v>
      </c>
      <c r="I206" s="275">
        <f>IF(I$100=0,0,I$100/NMM!I$11*1000)</f>
        <v>1.8891843471599772</v>
      </c>
      <c r="J206" s="275">
        <f>IF(J$100=0,0,J$100/NMM!J$11*1000)</f>
        <v>1.8705239013404147</v>
      </c>
      <c r="K206" s="275">
        <f>IF(K$100=0,0,K$100/NMM!K$11*1000)</f>
        <v>1.6317010180886142</v>
      </c>
      <c r="L206" s="275">
        <f>IF(L$100=0,0,L$100/NMM!L$11*1000)</f>
        <v>1.7505905607924592</v>
      </c>
      <c r="M206" s="275">
        <f>IF(M$100=0,0,M$100/NMM!M$11*1000)</f>
        <v>1.6762698769809909</v>
      </c>
      <c r="N206" s="275">
        <f>IF(N$100=0,0,N$100/NMM!N$11*1000)</f>
        <v>1.6042820707613277</v>
      </c>
      <c r="O206" s="275">
        <f>IF(O$100=0,0,O$100/NMM!O$11*1000)</f>
        <v>1.6397023257737926</v>
      </c>
      <c r="P206" s="275">
        <f>IF(P$100=0,0,P$100/NMM!P$11*1000)</f>
        <v>1.5211454527850941</v>
      </c>
      <c r="Q206" s="275">
        <f>IF(Q$100=0,0,Q$100/NMM!Q$11*1000)</f>
        <v>1.4592831866354365</v>
      </c>
      <c r="R206" s="275">
        <f>IF(R$100=0,0,R$100/NMM!R$11*1000)</f>
        <v>1.5292789056382943</v>
      </c>
      <c r="S206" s="275">
        <f>IF(S$100=0,0,S$100/NMM!S$11*1000)</f>
        <v>1.5382548660382942</v>
      </c>
      <c r="T206" s="275">
        <f>IF(T$100=0,0,T$100/NMM!T$11*1000)</f>
        <v>1.4930070398768387</v>
      </c>
      <c r="U206" s="275">
        <f>IF(U$100=0,0,U$100/NMM!U$11*1000)</f>
        <v>1.5066877866404094</v>
      </c>
      <c r="V206" s="275">
        <f>IF(V$100=0,0,V$100/NMM!V$11*1000)</f>
        <v>1.4728473601121046</v>
      </c>
      <c r="W206" s="275">
        <f>IF(W$100=0,0,W$100/NMM!W$11*1000)</f>
        <v>1.510054077269557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2.972373942356767</v>
      </c>
      <c r="C207" s="276">
        <f>IF(C$101=0,0,C$101/NMM!C$11*1000)</f>
        <v>2.7928495139406722</v>
      </c>
      <c r="D207" s="276">
        <f>IF(D$101=0,0,D$101/NMM!D$11*1000)</f>
        <v>2.7193020894904745</v>
      </c>
      <c r="E207" s="276">
        <f>IF(E$101=0,0,E$101/NMM!E$11*1000)</f>
        <v>2.6245521557204485</v>
      </c>
      <c r="F207" s="276">
        <f>IF(F$101=0,0,F$101/NMM!F$11*1000)</f>
        <v>2.5152125871351925</v>
      </c>
      <c r="G207" s="276">
        <f>IF(G$101=0,0,G$101/NMM!G$11*1000)</f>
        <v>2.341680368635763</v>
      </c>
      <c r="H207" s="276">
        <f>IF(H$101=0,0,H$101/NMM!H$11*1000)</f>
        <v>2.1109442034850709</v>
      </c>
      <c r="I207" s="276">
        <f>IF(I$101=0,0,I$101/NMM!I$11*1000)</f>
        <v>2.1181335025289489</v>
      </c>
      <c r="J207" s="276">
        <f>IF(J$101=0,0,J$101/NMM!J$11*1000)</f>
        <v>2.0972116081029442</v>
      </c>
      <c r="K207" s="276">
        <f>IF(K$101=0,0,K$101/NMM!K$11*1000)</f>
        <v>1.8294459181390939</v>
      </c>
      <c r="L207" s="276">
        <f>IF(L$101=0,0,L$101/NMM!L$11*1000)</f>
        <v>1.9627436155712834</v>
      </c>
      <c r="M207" s="276">
        <f>IF(M$101=0,0,M$101/NMM!M$11*1000)</f>
        <v>1.8794160511921985</v>
      </c>
      <c r="N207" s="276">
        <f>IF(N$101=0,0,N$101/NMM!N$11*1000)</f>
        <v>1.7987040844872806</v>
      </c>
      <c r="O207" s="276">
        <f>IF(O$101=0,0,O$101/NMM!O$11*1000)</f>
        <v>1.8384168996621499</v>
      </c>
      <c r="P207" s="276">
        <f>IF(P$101=0,0,P$101/NMM!P$11*1000)</f>
        <v>1.7054921879949467</v>
      </c>
      <c r="Q207" s="276">
        <f>IF(Q$101=0,0,Q$101/NMM!Q$11*1000)</f>
        <v>1.6361328696886455</v>
      </c>
      <c r="R207" s="276">
        <f>IF(R$101=0,0,R$101/NMM!R$11*1000)</f>
        <v>1.7146113292822973</v>
      </c>
      <c r="S207" s="276">
        <f>IF(S$101=0,0,S$101/NMM!S$11*1000)</f>
        <v>1.7246750811174185</v>
      </c>
      <c r="T207" s="276">
        <f>IF(T$101=0,0,T$101/NMM!T$11*1000)</f>
        <v>1.6739436971456727</v>
      </c>
      <c r="U207" s="276">
        <f>IF(U$101=0,0,U$101/NMM!U$11*1000)</f>
        <v>1.6892824056751468</v>
      </c>
      <c r="V207" s="276">
        <f>IF(V$101=0,0,V$101/NMM!V$11*1000)</f>
        <v>1.6513408774821872</v>
      </c>
      <c r="W207" s="276">
        <f>IF(W$101=0,0,W$101/NMM!W$11*1000)</f>
        <v>1.6930566551133073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4.124409740246346</v>
      </c>
      <c r="C208" s="276">
        <f>IF(C$102=0,0,C$102/NMM!C$11*1000)</f>
        <v>3.7377879120052135</v>
      </c>
      <c r="D208" s="276">
        <f>IF(D$102=0,0,D$102/NMM!D$11*1000)</f>
        <v>3.2694536840546422</v>
      </c>
      <c r="E208" s="276">
        <f>IF(E$102=0,0,E$102/NMM!E$11*1000)</f>
        <v>3.2998399381211949</v>
      </c>
      <c r="F208" s="276">
        <f>IF(F$102=0,0,F$102/NMM!F$11*1000)</f>
        <v>3.4572409117543774</v>
      </c>
      <c r="G208" s="276">
        <f>IF(G$102=0,0,G$102/NMM!G$11*1000)</f>
        <v>3.7329643451109895</v>
      </c>
      <c r="H208" s="276">
        <f>IF(H$102=0,0,H$102/NMM!H$11*1000)</f>
        <v>3.3934763605138021</v>
      </c>
      <c r="I208" s="276">
        <f>IF(I$102=0,0,I$102/NMM!I$11*1000)</f>
        <v>3.2522700532863071</v>
      </c>
      <c r="J208" s="276">
        <f>IF(J$102=0,0,J$102/NMM!J$11*1000)</f>
        <v>3.2586201726260908</v>
      </c>
      <c r="K208" s="276">
        <f>IF(K$102=0,0,K$102/NMM!K$11*1000)</f>
        <v>2.8749294073127687</v>
      </c>
      <c r="L208" s="276">
        <f>IF(L$102=0,0,L$102/NMM!L$11*1000)</f>
        <v>2.5708667882723555</v>
      </c>
      <c r="M208" s="276">
        <f>IF(M$102=0,0,M$102/NMM!M$11*1000)</f>
        <v>2.7451902696734107</v>
      </c>
      <c r="N208" s="276">
        <f>IF(N$102=0,0,N$102/NMM!N$11*1000)</f>
        <v>2.7630330966827392</v>
      </c>
      <c r="O208" s="276">
        <f>IF(O$102=0,0,O$102/NMM!O$11*1000)</f>
        <v>2.6843364824150995</v>
      </c>
      <c r="P208" s="276">
        <f>IF(P$102=0,0,P$102/NMM!P$11*1000)</f>
        <v>2.711512653792385</v>
      </c>
      <c r="Q208" s="276">
        <f>IF(Q$102=0,0,Q$102/NMM!Q$11*1000)</f>
        <v>2.6805841539859374</v>
      </c>
      <c r="R208" s="276">
        <f>IF(R$102=0,0,R$102/NMM!R$11*1000)</f>
        <v>2.66053854948334</v>
      </c>
      <c r="S208" s="276">
        <f>IF(S$102=0,0,S$102/NMM!S$11*1000)</f>
        <v>2.8075542909069555</v>
      </c>
      <c r="T208" s="276">
        <f>IF(T$102=0,0,T$102/NMM!T$11*1000)</f>
        <v>2.7658941911938695</v>
      </c>
      <c r="U208" s="276">
        <f>IF(U$102=0,0,U$102/NMM!U$11*1000)</f>
        <v>2.9251950022471997</v>
      </c>
      <c r="V208" s="276">
        <f>IF(V$102=0,0,V$102/NMM!V$11*1000)</f>
        <v>2.7397249673777608</v>
      </c>
      <c r="W208" s="276">
        <f>IF(W$102=0,0,W$102/NMM!W$11*1000)</f>
        <v>2.7329748764402892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2.3794523806048073</v>
      </c>
      <c r="C209" s="276">
        <f>IF(C$103=0,0,C$103/NMM!C$11*1000)</f>
        <v>2.2357390266138566</v>
      </c>
      <c r="D209" s="276">
        <f>IF(D$103=0,0,D$103/NMM!D$11*1000)</f>
        <v>2.1768626545324175</v>
      </c>
      <c r="E209" s="276">
        <f>IF(E$103=0,0,E$103/NMM!E$11*1000)</f>
        <v>2.1010131955331648</v>
      </c>
      <c r="F209" s="276">
        <f>IF(F$103=0,0,F$103/NMM!F$11*1000)</f>
        <v>2.0134844048056402</v>
      </c>
      <c r="G209" s="276">
        <f>IF(G$103=0,0,G$103/NMM!G$11*1000)</f>
        <v>1.8745679500029491</v>
      </c>
      <c r="H209" s="276">
        <f>IF(H$103=0,0,H$103/NMM!H$11*1000)</f>
        <v>1.6898584457122066</v>
      </c>
      <c r="I209" s="276">
        <f>IF(I$103=0,0,I$103/NMM!I$11*1000)</f>
        <v>1.6956136417462799</v>
      </c>
      <c r="J209" s="276">
        <f>IF(J$103=0,0,J$103/NMM!J$11*1000)</f>
        <v>1.6788651933800407</v>
      </c>
      <c r="K209" s="276">
        <f>IF(K$103=0,0,K$103/NMM!K$11*1000)</f>
        <v>1.4645127193021679</v>
      </c>
      <c r="L209" s="276">
        <f>IF(L$103=0,0,L$103/NMM!L$11*1000)</f>
        <v>1.5712205325299604</v>
      </c>
      <c r="M209" s="276">
        <f>IF(M$103=0,0,M$103/NMM!M$11*1000)</f>
        <v>1.5045149378514506</v>
      </c>
      <c r="N209" s="276">
        <f>IF(N$103=0,0,N$103/NMM!N$11*1000)</f>
        <v>1.4399031881040287</v>
      </c>
      <c r="O209" s="276">
        <f>IF(O$103=0,0,O$103/NMM!O$11*1000)</f>
        <v>1.4716941923453857</v>
      </c>
      <c r="P209" s="276">
        <f>IF(P$103=0,0,P$103/NMM!P$11*1000)</f>
        <v>1.3652849626348893</v>
      </c>
      <c r="Q209" s="276">
        <f>IF(Q$103=0,0,Q$103/NMM!Q$11*1000)</f>
        <v>1.3097612639813478</v>
      </c>
      <c r="R209" s="276">
        <f>IF(R$103=0,0,R$103/NMM!R$11*1000)</f>
        <v>1.3725850409110614</v>
      </c>
      <c r="S209" s="276">
        <f>IF(S$103=0,0,S$103/NMM!S$11*1000)</f>
        <v>1.3806413012357326</v>
      </c>
      <c r="T209" s="276">
        <f>IF(T$103=0,0,T$103/NMM!T$11*1000)</f>
        <v>1.3400296841566131</v>
      </c>
      <c r="U209" s="276">
        <f>IF(U$103=0,0,U$103/NMM!U$11*1000)</f>
        <v>1.3523086662879538</v>
      </c>
      <c r="V209" s="276">
        <f>IF(V$103=0,0,V$103/NMM!V$11*1000)</f>
        <v>1.3219356172257133</v>
      </c>
      <c r="W209" s="276">
        <f>IF(W$103=0,0,W$103/NMM!W$11*1000)</f>
        <v>1.355330038088671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2.5565726991415501</v>
      </c>
      <c r="C210" s="277">
        <f>IF(C$104=0,0,C$104/NMM!C$11*1000)</f>
        <v>2.360840856793383</v>
      </c>
      <c r="D210" s="277">
        <f>IF(D$104=0,0,D$104/NMM!D$11*1000)</f>
        <v>2.3274829859836017</v>
      </c>
      <c r="E210" s="277">
        <f>IF(E$104=0,0,E$104/NMM!E$11*1000)</f>
        <v>2.1964607810502086</v>
      </c>
      <c r="F210" s="277">
        <f>IF(F$104=0,0,F$104/NMM!F$11*1000)</f>
        <v>2.1041080237755008</v>
      </c>
      <c r="G210" s="277">
        <f>IF(G$104=0,0,G$104/NMM!G$11*1000)</f>
        <v>1.9576949230572425</v>
      </c>
      <c r="H210" s="277">
        <f>IF(H$104=0,0,H$104/NMM!H$11*1000)</f>
        <v>1.7707203691913389</v>
      </c>
      <c r="I210" s="277">
        <f>IF(I$104=0,0,I$104/NMM!I$11*1000)</f>
        <v>1.775741648610176</v>
      </c>
      <c r="J210" s="277">
        <f>IF(J$104=0,0,J$104/NMM!J$11*1000)</f>
        <v>1.7625595645873515</v>
      </c>
      <c r="K210" s="277">
        <f>IF(K$104=0,0,K$104/NMM!K$11*1000)</f>
        <v>1.5440509945158511</v>
      </c>
      <c r="L210" s="277">
        <f>IF(L$104=0,0,L$104/NMM!L$11*1000)</f>
        <v>1.6740940287036117</v>
      </c>
      <c r="M210" s="277">
        <f>IF(M$104=0,0,M$104/NMM!M$11*1000)</f>
        <v>1.5994412865821841</v>
      </c>
      <c r="N210" s="277">
        <f>IF(N$104=0,0,N$104/NMM!N$11*1000)</f>
        <v>1.5220745701142211</v>
      </c>
      <c r="O210" s="277">
        <f>IF(O$104=0,0,O$104/NMM!O$11*1000)</f>
        <v>1.5639726197114709</v>
      </c>
      <c r="P210" s="277">
        <f>IF(P$104=0,0,P$104/NMM!P$11*1000)</f>
        <v>1.4414306515513446</v>
      </c>
      <c r="Q210" s="277">
        <f>IF(Q$104=0,0,Q$104/NMM!Q$11*1000)</f>
        <v>1.3805582507162342</v>
      </c>
      <c r="R210" s="277">
        <f>IF(R$104=0,0,R$104/NMM!R$11*1000)</f>
        <v>1.4537427078419458</v>
      </c>
      <c r="S210" s="277">
        <f>IF(S$104=0,0,S$104/NMM!S$11*1000)</f>
        <v>1.4572034845739357</v>
      </c>
      <c r="T210" s="277">
        <f>IF(T$104=0,0,T$104/NMM!T$11*1000)</f>
        <v>1.4124485829907645</v>
      </c>
      <c r="U210" s="277">
        <f>IF(U$104=0,0,U$104/NMM!U$11*1000)</f>
        <v>1.4216301047242701</v>
      </c>
      <c r="V210" s="277">
        <f>IF(V$104=0,0,V$104/NMM!V$11*1000)</f>
        <v>1.3942465712369276</v>
      </c>
      <c r="W210" s="277">
        <f>IF(W$104=0,0,W$104/NMM!W$11*1000)</f>
        <v>1.4328363829328399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241.98143157879807</v>
      </c>
      <c r="C211" s="278">
        <f>IF(C$110=0,0,C$110/NMM!C$11*1000)</f>
        <v>228.61920683817968</v>
      </c>
      <c r="D211" s="278">
        <f>IF(D$110=0,0,D$110/NMM!D$11*1000)</f>
        <v>225.83964473263873</v>
      </c>
      <c r="E211" s="278">
        <f>IF(E$110=0,0,E$110/NMM!E$11*1000)</f>
        <v>216.74195946577166</v>
      </c>
      <c r="F211" s="278">
        <f>IF(F$110=0,0,F$110/NMM!F$11*1000)</f>
        <v>205.10845411539438</v>
      </c>
      <c r="G211" s="278">
        <f>IF(G$110=0,0,G$110/NMM!G$11*1000)</f>
        <v>186.41593156788642</v>
      </c>
      <c r="H211" s="278">
        <f>IF(H$110=0,0,H$110/NMM!H$11*1000)</f>
        <v>167.79175408807916</v>
      </c>
      <c r="I211" s="278">
        <f>IF(I$110=0,0,I$110/NMM!I$11*1000)</f>
        <v>169.71357268216511</v>
      </c>
      <c r="J211" s="278">
        <f>IF(J$110=0,0,J$110/NMM!J$11*1000)</f>
        <v>167.69333935122637</v>
      </c>
      <c r="K211" s="278">
        <f>IF(K$110=0,0,K$110/NMM!K$11*1000)</f>
        <v>145.99087846104942</v>
      </c>
      <c r="L211" s="278">
        <f>IF(L$110=0,0,L$110/NMM!L$11*1000)</f>
        <v>161.14824571855232</v>
      </c>
      <c r="M211" s="278">
        <f>IF(M$110=0,0,M$110/NMM!M$11*1000)</f>
        <v>151.80604326647619</v>
      </c>
      <c r="N211" s="278">
        <f>IF(N$110=0,0,N$110/NMM!N$11*1000)</f>
        <v>144.09568669586685</v>
      </c>
      <c r="O211" s="278">
        <f>IF(O$110=0,0,O$110/NMM!O$11*1000)</f>
        <v>148.50350207336822</v>
      </c>
      <c r="P211" s="278">
        <f>IF(P$110=0,0,P$110/NMM!P$11*1000)</f>
        <v>135.82031699018444</v>
      </c>
      <c r="Q211" s="278">
        <f>IF(Q$110=0,0,Q$110/NMM!Q$11*1000)</f>
        <v>129.59794296279179</v>
      </c>
      <c r="R211" s="278">
        <f>IF(R$110=0,0,R$110/NMM!R$11*1000)</f>
        <v>137.12063777400573</v>
      </c>
      <c r="S211" s="278">
        <f>IF(S$110=0,0,S$110/NMM!S$11*1000)</f>
        <v>136.76941574514714</v>
      </c>
      <c r="T211" s="278">
        <f>IF(T$110=0,0,T$110/NMM!T$11*1000)</f>
        <v>132.38657998305192</v>
      </c>
      <c r="U211" s="278">
        <f>IF(U$110=0,0,U$110/NMM!U$11*1000)</f>
        <v>132.41983677012959</v>
      </c>
      <c r="V211" s="278">
        <f>IF(V$110=0,0,V$110/NMM!V$11*1000)</f>
        <v>130.49945625781007</v>
      </c>
      <c r="W211" s="278">
        <f>IF(W$110=0,0,W$110/NMM!W$11*1000)</f>
        <v>134.46398814695414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16.982671622296131</v>
      </c>
      <c r="C212" s="278">
        <f>IF(C$118=0,0,C$118/NMM!C$11*1000)</f>
        <v>15.390717387739706</v>
      </c>
      <c r="D212" s="278">
        <f>IF(D$118=0,0,D$118/NMM!D$11*1000)</f>
        <v>13.462304135013007</v>
      </c>
      <c r="E212" s="278">
        <f>IF(E$118=0,0,E$118/NMM!E$11*1000)</f>
        <v>13.587422590051158</v>
      </c>
      <c r="F212" s="278">
        <f>IF(F$118=0,0,F$118/NMM!F$11*1000)</f>
        <v>14.235536918304687</v>
      </c>
      <c r="G212" s="278">
        <f>IF(G$118=0,0,G$118/NMM!G$11*1000)</f>
        <v>15.370855866268297</v>
      </c>
      <c r="H212" s="278">
        <f>IF(H$118=0,0,H$118/NMM!H$11*1000)</f>
        <v>13.972979970023131</v>
      </c>
      <c r="I212" s="278">
        <f>IF(I$118=0,0,I$118/NMM!I$11*1000)</f>
        <v>13.391548808312619</v>
      </c>
      <c r="J212" s="278">
        <f>IF(J$118=0,0,J$118/NMM!J$11*1000)</f>
        <v>13.41769606290219</v>
      </c>
      <c r="K212" s="278">
        <f>IF(K$118=0,0,K$118/NMM!K$11*1000)</f>
        <v>11.837810774532548</v>
      </c>
      <c r="L212" s="278">
        <f>IF(L$118=0,0,L$118/NMM!L$11*1000)</f>
        <v>10.585802381333911</v>
      </c>
      <c r="M212" s="278">
        <f>IF(M$118=0,0,M$118/NMM!M$11*1000)</f>
        <v>11.303596836089687</v>
      </c>
      <c r="N212" s="278">
        <f>IF(N$118=0,0,N$118/NMM!N$11*1000)</f>
        <v>11.377066469563779</v>
      </c>
      <c r="O212" s="278">
        <f>IF(O$118=0,0,O$118/NMM!O$11*1000)</f>
        <v>11.053025251046536</v>
      </c>
      <c r="P212" s="278">
        <f>IF(P$118=0,0,P$118/NMM!P$11*1000)</f>
        <v>11.164925867987693</v>
      </c>
      <c r="Q212" s="278">
        <f>IF(Q$118=0,0,Q$118/NMM!Q$11*1000)</f>
        <v>11.037574661618029</v>
      </c>
      <c r="R212" s="278">
        <f>IF(R$118=0,0,R$118/NMM!R$11*1000)</f>
        <v>10.955034870428973</v>
      </c>
      <c r="S212" s="278">
        <f>IF(S$118=0,0,S$118/NMM!S$11*1000)</f>
        <v>11.560386961309387</v>
      </c>
      <c r="T212" s="278">
        <f>IF(T$118=0,0,T$118/NMM!T$11*1000)</f>
        <v>11.388847313762827</v>
      </c>
      <c r="U212" s="278">
        <f>IF(U$118=0,0,U$118/NMM!U$11*1000)</f>
        <v>12.044784413533753</v>
      </c>
      <c r="V212" s="278">
        <f>IF(V$118=0,0,V$118/NMM!V$11*1000)</f>
        <v>11.281092904606385</v>
      </c>
      <c r="W212" s="278">
        <f>IF(W$118=0,0,W$118/NMM!W$11*1000)</f>
        <v>11.253298726764859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23.454579220997715</v>
      </c>
      <c r="C213" s="278">
        <f>IF(C$119=0,0,C$119/NMM!C$11*1000)</f>
        <v>22.035429692762584</v>
      </c>
      <c r="D213" s="278">
        <f>IF(D$119=0,0,D$119/NMM!D$11*1000)</f>
        <v>21.437490163288036</v>
      </c>
      <c r="E213" s="278">
        <f>IF(E$119=0,0,E$119/NMM!E$11*1000)</f>
        <v>20.700406125107932</v>
      </c>
      <c r="F213" s="278">
        <f>IF(F$119=0,0,F$119/NMM!F$11*1000)</f>
        <v>19.850387799415376</v>
      </c>
      <c r="G213" s="278">
        <f>IF(G$119=0,0,G$119/NMM!G$11*1000)</f>
        <v>18.502397152635552</v>
      </c>
      <c r="H213" s="278">
        <f>IF(H$119=0,0,H$119/NMM!H$11*1000)</f>
        <v>16.679998620567197</v>
      </c>
      <c r="I213" s="278">
        <f>IF(I$119=0,0,I$119/NMM!I$11*1000)</f>
        <v>16.730511355309783</v>
      </c>
      <c r="J213" s="278">
        <f>IF(J$119=0,0,J$119/NMM!J$11*1000)</f>
        <v>16.566524182023546</v>
      </c>
      <c r="K213" s="278">
        <f>IF(K$119=0,0,K$119/NMM!K$11*1000)</f>
        <v>14.452206064031786</v>
      </c>
      <c r="L213" s="278">
        <f>IF(L$119=0,0,L$119/NMM!L$11*1000)</f>
        <v>15.482451271961382</v>
      </c>
      <c r="M213" s="278">
        <f>IF(M$119=0,0,M$119/NMM!M$11*1000)</f>
        <v>14.837250858501307</v>
      </c>
      <c r="N213" s="278">
        <f>IF(N$119=0,0,N$119/NMM!N$11*1000)</f>
        <v>14.206393674045266</v>
      </c>
      <c r="O213" s="278">
        <f>IF(O$119=0,0,O$119/NMM!O$11*1000)</f>
        <v>14.513582835343488</v>
      </c>
      <c r="P213" s="278">
        <f>IF(P$119=0,0,P$119/NMM!P$11*1000)</f>
        <v>13.474154528009027</v>
      </c>
      <c r="Q213" s="278">
        <f>IF(Q$119=0,0,Q$119/NMM!Q$11*1000)</f>
        <v>12.92966844488066</v>
      </c>
      <c r="R213" s="278">
        <f>IF(R$119=0,0,R$119/NMM!R$11*1000)</f>
        <v>13.543113237632118</v>
      </c>
      <c r="S213" s="278">
        <f>IF(S$119=0,0,S$119/NMM!S$11*1000)</f>
        <v>13.628476155017086</v>
      </c>
      <c r="T213" s="278">
        <f>IF(T$119=0,0,T$119/NMM!T$11*1000)</f>
        <v>13.229447143036701</v>
      </c>
      <c r="U213" s="278">
        <f>IF(U$119=0,0,U$119/NMM!U$11*1000)</f>
        <v>13.356549790263086</v>
      </c>
      <c r="V213" s="278">
        <f>IF(V$119=0,0,V$119/NMM!V$11*1000)</f>
        <v>13.051212576583819</v>
      </c>
      <c r="W213" s="278">
        <f>IF(W$119=0,0,W$119/NMM!W$11*1000)</f>
        <v>13.377480457260145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15.153768524510424</v>
      </c>
      <c r="C214" s="279">
        <f>IF(C$127=0,0,C$127/NMM!C$11*1000)</f>
        <v>13.733255515213916</v>
      </c>
      <c r="D214" s="279">
        <f>IF(D$127=0,0,D$127/NMM!D$11*1000)</f>
        <v>12.012517535857787</v>
      </c>
      <c r="E214" s="279">
        <f>IF(E$127=0,0,E$127/NMM!E$11*1000)</f>
        <v>12.12416169573798</v>
      </c>
      <c r="F214" s="279">
        <f>IF(F$127=0,0,F$127/NMM!F$11*1000)</f>
        <v>12.702479096333436</v>
      </c>
      <c r="G214" s="279">
        <f>IF(G$127=0,0,G$127/NMM!G$11*1000)</f>
        <v>13.715532926824048</v>
      </c>
      <c r="H214" s="279">
        <f>IF(H$127=0,0,H$127/NMM!H$11*1000)</f>
        <v>12.468197511712969</v>
      </c>
      <c r="I214" s="279">
        <f>IF(I$127=0,0,I$127/NMM!I$11*1000)</f>
        <v>11.949382013571281</v>
      </c>
      <c r="J214" s="279">
        <f>IF(J$127=0,0,J$127/NMM!J$11*1000)</f>
        <v>11.972713409974284</v>
      </c>
      <c r="K214" s="279">
        <f>IF(K$127=0,0,K$127/NMM!K$11*1000)</f>
        <v>10.562969614198295</v>
      </c>
      <c r="L214" s="279">
        <f>IF(L$127=0,0,L$127/NMM!L$11*1000)</f>
        <v>9.4457928941133531</v>
      </c>
      <c r="M214" s="279">
        <f>IF(M$127=0,0,M$127/NMM!M$11*1000)</f>
        <v>10.086286407587741</v>
      </c>
      <c r="N214" s="279">
        <f>IF(N$127=0,0,N$127/NMM!N$11*1000)</f>
        <v>10.151843926687702</v>
      </c>
      <c r="O214" s="279">
        <f>IF(O$127=0,0,O$127/NMM!O$11*1000)</f>
        <v>9.8626994547800049</v>
      </c>
      <c r="P214" s="279">
        <f>IF(P$127=0,0,P$127/NMM!P$11*1000)</f>
        <v>9.9625492360505721</v>
      </c>
      <c r="Q214" s="279">
        <f>IF(Q$127=0,0,Q$127/NMM!Q$11*1000)</f>
        <v>9.8489127749822565</v>
      </c>
      <c r="R214" s="279">
        <f>IF(R$127=0,0,R$127/NMM!R$11*1000)</f>
        <v>9.775261884382795</v>
      </c>
      <c r="S214" s="279">
        <f>IF(S$127=0,0,S$127/NMM!S$11*1000)</f>
        <v>10.315422211629933</v>
      </c>
      <c r="T214" s="279">
        <f>IF(T$127=0,0,T$127/NMM!T$11*1000)</f>
        <v>10.162356064588389</v>
      </c>
      <c r="U214" s="279">
        <f>IF(U$127=0,0,U$127/NMM!U$11*1000)</f>
        <v>10.747653784383981</v>
      </c>
      <c r="V214" s="279">
        <f>IF(V$127=0,0,V$127/NMM!V$11*1000)</f>
        <v>10.06620597641802</v>
      </c>
      <c r="W214" s="279">
        <f>IF(W$127=0,0,W$127/NMM!W$11*1000)</f>
        <v>10.041405017728664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BG: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115.1015446853481</v>
      </c>
      <c r="C5" s="225">
        <v>106.8610040797236</v>
      </c>
      <c r="D5" s="225">
        <v>108.120891201872</v>
      </c>
      <c r="E5" s="225">
        <v>105.9027872988172</v>
      </c>
      <c r="F5" s="225">
        <v>150.6681960926899</v>
      </c>
      <c r="G5" s="225">
        <v>180.9743837363913</v>
      </c>
      <c r="H5" s="225">
        <v>193.91603659024949</v>
      </c>
      <c r="I5" s="225">
        <v>216.93775818456851</v>
      </c>
      <c r="J5" s="225">
        <v>160.40124568589991</v>
      </c>
      <c r="K5" s="225">
        <v>117.2899622018963</v>
      </c>
      <c r="L5" s="225">
        <v>91.829889702151064</v>
      </c>
      <c r="M5" s="225">
        <v>86.582237432196195</v>
      </c>
      <c r="N5" s="225">
        <v>79.84298849873008</v>
      </c>
      <c r="O5" s="225">
        <v>80.868401227020797</v>
      </c>
      <c r="P5" s="225">
        <v>77.00568214931269</v>
      </c>
      <c r="Q5" s="225">
        <v>87.017259299640173</v>
      </c>
      <c r="R5" s="225">
        <v>89.486506811388779</v>
      </c>
      <c r="S5" s="225">
        <v>96.187617403768385</v>
      </c>
      <c r="T5" s="225">
        <v>99.962889387569575</v>
      </c>
      <c r="U5" s="225">
        <v>108.83869076004839</v>
      </c>
      <c r="V5" s="225">
        <v>98.495258281799039</v>
      </c>
      <c r="W5" s="225">
        <v>100.404968948437</v>
      </c>
      <c r="DA5" s="89" t="s">
        <v>1581</v>
      </c>
    </row>
    <row r="6" spans="1:105" ht="12" customHeight="1" x14ac:dyDescent="0.25">
      <c r="A6" s="55" t="s">
        <v>92</v>
      </c>
      <c r="B6" s="261">
        <v>0.45025308084202581</v>
      </c>
      <c r="C6" s="261">
        <v>0.4176386239939785</v>
      </c>
      <c r="D6" s="261">
        <v>0.42860562127949747</v>
      </c>
      <c r="E6" s="261">
        <v>0.41951873823740021</v>
      </c>
      <c r="F6" s="261">
        <v>0.59300301573311132</v>
      </c>
      <c r="G6" s="261">
        <v>0.71488136987687667</v>
      </c>
      <c r="H6" s="261">
        <v>0.77018056904806009</v>
      </c>
      <c r="I6" s="261">
        <v>0.85743706239141526</v>
      </c>
      <c r="J6" s="261">
        <v>0.63161243138610312</v>
      </c>
      <c r="K6" s="261">
        <v>0.46168687261254637</v>
      </c>
      <c r="L6" s="261">
        <v>0.36287795140022039</v>
      </c>
      <c r="M6" s="261">
        <v>0.33790729525701307</v>
      </c>
      <c r="N6" s="261">
        <v>0.31316636182852281</v>
      </c>
      <c r="O6" s="261">
        <v>0.31741200821238408</v>
      </c>
      <c r="P6" s="261">
        <v>0.30087721189353739</v>
      </c>
      <c r="Q6" s="261">
        <v>0.33867777970243867</v>
      </c>
      <c r="R6" s="261">
        <v>0.34908942657171488</v>
      </c>
      <c r="S6" s="261">
        <v>0.37442346377033919</v>
      </c>
      <c r="T6" s="261">
        <v>0.38863525078619249</v>
      </c>
      <c r="U6" s="261">
        <v>0.4222343291206021</v>
      </c>
      <c r="V6" s="261">
        <v>0.38238565636710992</v>
      </c>
      <c r="W6" s="261">
        <v>0.38702785383067212</v>
      </c>
      <c r="DA6" s="67" t="s">
        <v>1582</v>
      </c>
    </row>
    <row r="7" spans="1:105" ht="12" customHeight="1" x14ac:dyDescent="0.25">
      <c r="A7" s="202" t="s">
        <v>93</v>
      </c>
      <c r="B7" s="226">
        <v>4.6635297077286968E-2</v>
      </c>
      <c r="C7" s="226">
        <v>4.325723049908916E-2</v>
      </c>
      <c r="D7" s="226">
        <v>4.4393145383890192E-2</v>
      </c>
      <c r="E7" s="226">
        <v>4.3451964727486303E-2</v>
      </c>
      <c r="F7" s="226">
        <v>6.1420727548877341E-2</v>
      </c>
      <c r="G7" s="226">
        <v>7.4044368551301712E-2</v>
      </c>
      <c r="H7" s="226">
        <v>7.977202415481556E-2</v>
      </c>
      <c r="I7" s="226">
        <v>8.8809680224552517E-2</v>
      </c>
      <c r="J7" s="226">
        <v>6.5419726435437919E-2</v>
      </c>
      <c r="K7" s="226">
        <v>4.7819560547380027E-2</v>
      </c>
      <c r="L7" s="226">
        <v>3.7585353185587873E-2</v>
      </c>
      <c r="M7" s="226">
        <v>3.4998998939492577E-2</v>
      </c>
      <c r="N7" s="226">
        <v>3.2436438394100438E-2</v>
      </c>
      <c r="O7" s="226">
        <v>3.2876184369910792E-2</v>
      </c>
      <c r="P7" s="226">
        <v>3.116358056717879E-2</v>
      </c>
      <c r="Q7" s="226">
        <v>3.5078802437868782E-2</v>
      </c>
      <c r="R7" s="226">
        <v>3.6157196491063158E-2</v>
      </c>
      <c r="S7" s="226">
        <v>3.8781188199716057E-2</v>
      </c>
      <c r="T7" s="226">
        <v>4.0253184589488643E-2</v>
      </c>
      <c r="U7" s="226">
        <v>4.3733234069034517E-2</v>
      </c>
      <c r="V7" s="226">
        <v>3.9605878208371977E-2</v>
      </c>
      <c r="W7" s="226">
        <v>4.0086697256627647E-2</v>
      </c>
      <c r="DA7" s="174" t="s">
        <v>1583</v>
      </c>
    </row>
    <row r="8" spans="1:105" ht="12" customHeight="1" x14ac:dyDescent="0.25">
      <c r="A8" s="202" t="s">
        <v>94</v>
      </c>
      <c r="B8" s="226">
        <v>0.7963151665185122</v>
      </c>
      <c r="C8" s="226">
        <v>0.70368320880516655</v>
      </c>
      <c r="D8" s="226">
        <v>0.60940793845151076</v>
      </c>
      <c r="E8" s="226">
        <v>0.62606815577789177</v>
      </c>
      <c r="F8" s="226">
        <v>1.0096081722279</v>
      </c>
      <c r="G8" s="226">
        <v>1.4376605994034231</v>
      </c>
      <c r="H8" s="226">
        <v>1.537635155530271</v>
      </c>
      <c r="I8" s="226">
        <v>1.642688892003298</v>
      </c>
      <c r="J8" s="226">
        <v>1.223181291409241</v>
      </c>
      <c r="K8" s="226">
        <v>0.91017228938513073</v>
      </c>
      <c r="L8" s="226">
        <v>0.56217571340717976</v>
      </c>
      <c r="M8" s="226">
        <v>0.61566843208583188</v>
      </c>
      <c r="N8" s="226">
        <v>0.59420969370322696</v>
      </c>
      <c r="O8" s="226">
        <v>0.55792788568201734</v>
      </c>
      <c r="P8" s="226">
        <v>0.59616760514362988</v>
      </c>
      <c r="Q8" s="226">
        <v>0.70267079844259306</v>
      </c>
      <c r="R8" s="226">
        <v>0.66333161147296504</v>
      </c>
      <c r="S8" s="226">
        <v>0.75953083021422785</v>
      </c>
      <c r="T8" s="226">
        <v>0.80077065840809292</v>
      </c>
      <c r="U8" s="226">
        <v>0.91592653883535635</v>
      </c>
      <c r="V8" s="226">
        <v>0.78570653138142388</v>
      </c>
      <c r="W8" s="226">
        <v>0.79028569569841789</v>
      </c>
      <c r="DA8" s="174" t="s">
        <v>1584</v>
      </c>
    </row>
    <row r="9" spans="1:105" ht="12" customHeight="1" x14ac:dyDescent="0.25">
      <c r="A9" s="202" t="s">
        <v>95</v>
      </c>
      <c r="B9" s="226">
        <v>8.8793532136881834E-2</v>
      </c>
      <c r="C9" s="226">
        <v>8.2361698695901792E-2</v>
      </c>
      <c r="D9" s="226">
        <v>8.4524478846335668E-2</v>
      </c>
      <c r="E9" s="226">
        <v>8.2732472359864459E-2</v>
      </c>
      <c r="F9" s="226">
        <v>0.1169449684526204</v>
      </c>
      <c r="G9" s="226">
        <v>0.14098036102609551</v>
      </c>
      <c r="H9" s="226">
        <v>0.15188580826827239</v>
      </c>
      <c r="I9" s="226">
        <v>0.1690934911815031</v>
      </c>
      <c r="J9" s="226">
        <v>0.12455905603011989</v>
      </c>
      <c r="K9" s="226">
        <v>9.1048367917513237E-2</v>
      </c>
      <c r="L9" s="226">
        <v>7.1562453230000975E-2</v>
      </c>
      <c r="M9" s="226">
        <v>6.6638038821587767E-2</v>
      </c>
      <c r="N9" s="226">
        <v>6.1758927581813942E-2</v>
      </c>
      <c r="O9" s="226">
        <v>6.2596203226707336E-2</v>
      </c>
      <c r="P9" s="226">
        <v>5.9335408285407558E-2</v>
      </c>
      <c r="Q9" s="226">
        <v>6.6789984556723914E-2</v>
      </c>
      <c r="R9" s="226">
        <v>6.8843245134432879E-2</v>
      </c>
      <c r="S9" s="226">
        <v>7.3839321212238282E-2</v>
      </c>
      <c r="T9" s="226">
        <v>7.6642000018466036E-2</v>
      </c>
      <c r="U9" s="226">
        <v>8.326800874288548E-2</v>
      </c>
      <c r="V9" s="226">
        <v>7.5409529688989244E-2</v>
      </c>
      <c r="W9" s="226">
        <v>7.6325008399086472E-2</v>
      </c>
      <c r="DA9" s="174" t="s">
        <v>1585</v>
      </c>
    </row>
    <row r="10" spans="1:105" ht="12" customHeight="1" x14ac:dyDescent="0.25">
      <c r="A10" s="56" t="s">
        <v>96</v>
      </c>
      <c r="B10" s="262">
        <v>0.53066220987823232</v>
      </c>
      <c r="C10" s="262">
        <v>0.48243256821048502</v>
      </c>
      <c r="D10" s="262">
        <v>0.46652337037653541</v>
      </c>
      <c r="E10" s="262">
        <v>0.45300111099604801</v>
      </c>
      <c r="F10" s="262">
        <v>0.6719747525691232</v>
      </c>
      <c r="G10" s="262">
        <v>0.83853595467512876</v>
      </c>
      <c r="H10" s="262">
        <v>0.88895146018360505</v>
      </c>
      <c r="I10" s="262">
        <v>0.98949988683310774</v>
      </c>
      <c r="J10" s="262">
        <v>0.72798326740813357</v>
      </c>
      <c r="K10" s="262">
        <v>0.53565923232368751</v>
      </c>
      <c r="L10" s="262">
        <v>0.39572236405364131</v>
      </c>
      <c r="M10" s="262">
        <v>0.38949425777235269</v>
      </c>
      <c r="N10" s="262">
        <v>0.35770528158731318</v>
      </c>
      <c r="O10" s="262">
        <v>0.35316012525503548</v>
      </c>
      <c r="P10" s="262">
        <v>0.34689587260961258</v>
      </c>
      <c r="Q10" s="262">
        <v>0.39708713742398882</v>
      </c>
      <c r="R10" s="262">
        <v>0.39503665882456179</v>
      </c>
      <c r="S10" s="262">
        <v>0.43173162043378049</v>
      </c>
      <c r="T10" s="262">
        <v>0.44885464078057102</v>
      </c>
      <c r="U10" s="262">
        <v>0.49231271234894658</v>
      </c>
      <c r="V10" s="262">
        <v>0.43814995145709751</v>
      </c>
      <c r="W10" s="262">
        <v>0.45247730273167891</v>
      </c>
      <c r="DA10" s="68" t="s">
        <v>1586</v>
      </c>
    </row>
    <row r="11" spans="1:105" ht="12" customHeight="1" x14ac:dyDescent="0.25">
      <c r="A11" s="37" t="s">
        <v>160</v>
      </c>
      <c r="B11" s="228">
        <v>1.1510547624334851E-2</v>
      </c>
      <c r="C11" s="228">
        <v>4.8318697340437016E-3</v>
      </c>
      <c r="D11" s="228">
        <v>4.7554280389741441E-3</v>
      </c>
      <c r="E11" s="228">
        <v>2.6824778127665788E-3</v>
      </c>
      <c r="F11" s="228">
        <v>6.8224073183810229E-3</v>
      </c>
      <c r="G11" s="228">
        <v>7.0436195271534113E-3</v>
      </c>
      <c r="H11" s="228">
        <v>9.0780975181761012E-3</v>
      </c>
      <c r="I11" s="228">
        <v>6.2858418620883099E-3</v>
      </c>
      <c r="J11" s="228">
        <v>1.094930635538E-2</v>
      </c>
      <c r="K11" s="228">
        <v>5.75162178235189E-3</v>
      </c>
      <c r="L11" s="228">
        <v>1.502191638738032E-3</v>
      </c>
      <c r="M11" s="228">
        <v>1.279379593238714E-3</v>
      </c>
      <c r="N11" s="228">
        <v>1.2191647625873689E-3</v>
      </c>
      <c r="O11" s="228">
        <v>1.2072429718898851E-3</v>
      </c>
      <c r="P11" s="228">
        <v>3.0291793542504132E-3</v>
      </c>
      <c r="Q11" s="228">
        <v>4.3127407257766391E-3</v>
      </c>
      <c r="R11" s="228">
        <v>4.2343562069395262E-3</v>
      </c>
      <c r="S11" s="228">
        <v>3.7934974668560688E-3</v>
      </c>
      <c r="T11" s="228">
        <v>4.6463082639175554E-3</v>
      </c>
      <c r="U11" s="228">
        <v>4.7051004084435501E-3</v>
      </c>
      <c r="V11" s="228">
        <v>5.8166782226361834E-3</v>
      </c>
      <c r="W11" s="228">
        <v>3.5965995370788079E-3</v>
      </c>
      <c r="DA11" s="69" t="s">
        <v>1587</v>
      </c>
    </row>
    <row r="12" spans="1:105" ht="12" customHeight="1" x14ac:dyDescent="0.25">
      <c r="A12" s="37" t="s">
        <v>162</v>
      </c>
      <c r="B12" s="228">
        <v>0.44358717943902209</v>
      </c>
      <c r="C12" s="228">
        <v>0.38927436535438942</v>
      </c>
      <c r="D12" s="228">
        <v>0.39768835411736803</v>
      </c>
      <c r="E12" s="228">
        <v>0.36514988846733287</v>
      </c>
      <c r="F12" s="228">
        <v>0.51755513854697999</v>
      </c>
      <c r="G12" s="228">
        <v>0.58021036126905667</v>
      </c>
      <c r="H12" s="228">
        <v>0.6287754170344616</v>
      </c>
      <c r="I12" s="228">
        <v>0.72608169214551854</v>
      </c>
      <c r="J12" s="228">
        <v>0.53360967596502384</v>
      </c>
      <c r="K12" s="228">
        <v>0.40688515608519088</v>
      </c>
      <c r="L12" s="228">
        <v>0.33111703777135382</v>
      </c>
      <c r="M12" s="228">
        <v>0.3176955512125676</v>
      </c>
      <c r="N12" s="228">
        <v>0.28055693919058489</v>
      </c>
      <c r="O12" s="228">
        <v>0.2870203568005158</v>
      </c>
      <c r="P12" s="228">
        <v>0.26644661102348982</v>
      </c>
      <c r="Q12" s="228">
        <v>0.29899284957263922</v>
      </c>
      <c r="R12" s="228">
        <v>0.31042016119247179</v>
      </c>
      <c r="S12" s="228">
        <v>0.33047431105853931</v>
      </c>
      <c r="T12" s="228">
        <v>0.33756871701207553</v>
      </c>
      <c r="U12" s="228">
        <v>0.35291337425885871</v>
      </c>
      <c r="V12" s="228">
        <v>0.33109268828231753</v>
      </c>
      <c r="W12" s="228">
        <v>0.35313315047725979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7.556448281487535E-2</v>
      </c>
      <c r="C15" s="228">
        <v>8.8326333122051903E-2</v>
      </c>
      <c r="D15" s="228">
        <v>6.4079588220193204E-2</v>
      </c>
      <c r="E15" s="228">
        <v>8.5168744715948555E-2</v>
      </c>
      <c r="F15" s="228">
        <v>0.1475972067037622</v>
      </c>
      <c r="G15" s="228">
        <v>0.25128197387891882</v>
      </c>
      <c r="H15" s="228">
        <v>0.25109794563096738</v>
      </c>
      <c r="I15" s="228">
        <v>0.25713235282550079</v>
      </c>
      <c r="J15" s="228">
        <v>0.1834242850877297</v>
      </c>
      <c r="K15" s="228">
        <v>0.12302245445614469</v>
      </c>
      <c r="L15" s="228">
        <v>6.3103134643549455E-2</v>
      </c>
      <c r="M15" s="228">
        <v>7.0519326966546378E-2</v>
      </c>
      <c r="N15" s="228">
        <v>7.5929177634140851E-2</v>
      </c>
      <c r="O15" s="228">
        <v>6.4932525482629802E-2</v>
      </c>
      <c r="P15" s="228">
        <v>7.7420082231872425E-2</v>
      </c>
      <c r="Q15" s="228">
        <v>9.3781547125572948E-2</v>
      </c>
      <c r="R15" s="228">
        <v>8.0382141425150447E-2</v>
      </c>
      <c r="S15" s="228">
        <v>9.746381190838517E-2</v>
      </c>
      <c r="T15" s="228">
        <v>0.106639615504578</v>
      </c>
      <c r="U15" s="228">
        <v>0.13469423768164429</v>
      </c>
      <c r="V15" s="228">
        <v>0.10124058495214371</v>
      </c>
      <c r="W15" s="228">
        <v>9.5747552717340229E-2</v>
      </c>
      <c r="DA15" s="69" t="s">
        <v>1591</v>
      </c>
    </row>
    <row r="16" spans="1:105" ht="12" customHeight="1" x14ac:dyDescent="0.25">
      <c r="A16" s="57" t="s">
        <v>1452</v>
      </c>
      <c r="B16" s="263">
        <v>3.1032379911953178</v>
      </c>
      <c r="C16" s="263">
        <v>2.7422515093835722</v>
      </c>
      <c r="D16" s="263">
        <v>2.3748610427788228</v>
      </c>
      <c r="E16" s="263">
        <v>2.4397858634058509</v>
      </c>
      <c r="F16" s="263">
        <v>3.934440241765822</v>
      </c>
      <c r="G16" s="263">
        <v>5.6025593610361284</v>
      </c>
      <c r="H16" s="263">
        <v>5.9921599284623568</v>
      </c>
      <c r="I16" s="263">
        <v>6.4015540475840833</v>
      </c>
      <c r="J16" s="263">
        <v>4.7667340937581688</v>
      </c>
      <c r="K16" s="263">
        <v>3.546938882630831</v>
      </c>
      <c r="L16" s="263">
        <v>2.1907971930256269</v>
      </c>
      <c r="M16" s="263">
        <v>2.3992581690756891</v>
      </c>
      <c r="N16" s="263">
        <v>2.3156335252262452</v>
      </c>
      <c r="O16" s="263">
        <v>2.1742434201841419</v>
      </c>
      <c r="P16" s="263">
        <v>2.3232635006690319</v>
      </c>
      <c r="Q16" s="263">
        <v>2.7383061490138161</v>
      </c>
      <c r="R16" s="263">
        <v>2.585001446705288</v>
      </c>
      <c r="S16" s="263">
        <v>2.9598895348304501</v>
      </c>
      <c r="T16" s="263">
        <v>3.1206010307085021</v>
      </c>
      <c r="U16" s="263">
        <v>3.5693631767489831</v>
      </c>
      <c r="V16" s="263">
        <v>3.0618961695443838</v>
      </c>
      <c r="W16" s="263">
        <v>3.079741160163548</v>
      </c>
      <c r="DA16" s="70" t="s">
        <v>1592</v>
      </c>
    </row>
    <row r="17" spans="1:105" ht="12" customHeight="1" x14ac:dyDescent="0.25">
      <c r="A17" s="57" t="s">
        <v>1454</v>
      </c>
      <c r="B17" s="263">
        <v>14.325268667996539</v>
      </c>
      <c r="C17" s="263">
        <v>12.990233817794021</v>
      </c>
      <c r="D17" s="263">
        <v>13.65458275532022</v>
      </c>
      <c r="E17" s="263">
        <v>13.226194443333879</v>
      </c>
      <c r="F17" s="263">
        <v>18.492994268945381</v>
      </c>
      <c r="G17" s="263">
        <v>22.266489587437199</v>
      </c>
      <c r="H17" s="263">
        <v>24.24012236153893</v>
      </c>
      <c r="I17" s="263">
        <v>26.87781786884436</v>
      </c>
      <c r="J17" s="263">
        <v>19.849227735322891</v>
      </c>
      <c r="K17" s="263">
        <v>14.599549711865301</v>
      </c>
      <c r="L17" s="263">
        <v>11.56935997683731</v>
      </c>
      <c r="M17" s="263">
        <v>10.72954484278613</v>
      </c>
      <c r="N17" s="263">
        <v>9.943899207842767</v>
      </c>
      <c r="O17" s="263">
        <v>10.067601432129599</v>
      </c>
      <c r="P17" s="263">
        <v>9.520599166162965</v>
      </c>
      <c r="Q17" s="263">
        <v>10.645766550708849</v>
      </c>
      <c r="R17" s="263">
        <v>10.99352493851479</v>
      </c>
      <c r="S17" s="263">
        <v>11.728600107057449</v>
      </c>
      <c r="T17" s="263">
        <v>12.09579281166036</v>
      </c>
      <c r="U17" s="263">
        <v>12.968497544398421</v>
      </c>
      <c r="V17" s="263">
        <v>11.86999802280763</v>
      </c>
      <c r="W17" s="263">
        <v>11.9823393354002</v>
      </c>
      <c r="DA17" s="70" t="s">
        <v>1593</v>
      </c>
    </row>
    <row r="18" spans="1:105" ht="12" customHeight="1" x14ac:dyDescent="0.25">
      <c r="A18" s="18" t="s">
        <v>30</v>
      </c>
      <c r="B18" s="232">
        <v>2.5148461193522849</v>
      </c>
      <c r="C18" s="232">
        <v>3.9604603118050359</v>
      </c>
      <c r="D18" s="232">
        <v>2.6155748838251118</v>
      </c>
      <c r="E18" s="232">
        <v>3.107813997387638</v>
      </c>
      <c r="F18" s="232">
        <v>5.0655013657864254</v>
      </c>
      <c r="G18" s="232">
        <v>4.5370147747553462</v>
      </c>
      <c r="H18" s="232">
        <v>3.1172603649768789</v>
      </c>
      <c r="I18" s="232">
        <v>5.139883213048865</v>
      </c>
      <c r="J18" s="232">
        <v>3.7988857107345408</v>
      </c>
      <c r="K18" s="232">
        <v>2.0655184783971898</v>
      </c>
      <c r="L18" s="232">
        <v>1.9612988803430711</v>
      </c>
      <c r="M18" s="232">
        <v>1.9223499764873371</v>
      </c>
      <c r="N18" s="232">
        <v>1.3479941920704499</v>
      </c>
      <c r="O18" s="232">
        <v>1.17915383492323</v>
      </c>
      <c r="P18" s="232">
        <v>1.1640661764072799</v>
      </c>
      <c r="Q18" s="232">
        <v>1.334143853730777</v>
      </c>
      <c r="R18" s="232">
        <v>1.04448434667169</v>
      </c>
      <c r="S18" s="232">
        <v>0.99831866601762898</v>
      </c>
      <c r="T18" s="232">
        <v>1.019595917625246</v>
      </c>
      <c r="U18" s="232">
        <v>0.98974028739936737</v>
      </c>
      <c r="V18" s="232">
        <v>0.57476471678112384</v>
      </c>
      <c r="W18" s="232">
        <v>1.160894901465227</v>
      </c>
      <c r="DA18" s="71" t="s">
        <v>1594</v>
      </c>
    </row>
    <row r="19" spans="1:105" ht="12" customHeight="1" x14ac:dyDescent="0.25">
      <c r="A19" s="18" t="s">
        <v>33</v>
      </c>
      <c r="B19" s="232">
        <v>0.1054221668494198</v>
      </c>
      <c r="C19" s="232">
        <v>3.2286033249413322E-2</v>
      </c>
      <c r="D19" s="232">
        <v>2.752865981094036E-2</v>
      </c>
      <c r="E19" s="232">
        <v>2.6515454872014101E-2</v>
      </c>
      <c r="F19" s="232">
        <v>8.2365972565831877E-2</v>
      </c>
      <c r="G19" s="232">
        <v>4.6802545462294738E-2</v>
      </c>
      <c r="H19" s="232">
        <v>4.4393959466379217E-2</v>
      </c>
      <c r="I19" s="232">
        <v>0</v>
      </c>
      <c r="J19" s="232">
        <v>3.1958025195178347E-2</v>
      </c>
      <c r="K19" s="232">
        <v>3.1949223772385453E-2</v>
      </c>
      <c r="L19" s="232">
        <v>2.073712877640323E-2</v>
      </c>
      <c r="M19" s="232">
        <v>2.446319553416499E-2</v>
      </c>
      <c r="N19" s="232">
        <v>2.2869742856468849E-2</v>
      </c>
      <c r="O19" s="232">
        <v>2.1518810210022089E-2</v>
      </c>
      <c r="P19" s="232">
        <v>2.0687658234133509E-2</v>
      </c>
      <c r="Q19" s="232">
        <v>2.3125897778521538E-2</v>
      </c>
      <c r="R19" s="232">
        <v>2.1731687365638259E-2</v>
      </c>
      <c r="S19" s="232">
        <v>2.646609310838044E-2</v>
      </c>
      <c r="T19" s="232">
        <v>3.397508638650798E-2</v>
      </c>
      <c r="U19" s="232">
        <v>4.0759541468643523E-2</v>
      </c>
      <c r="V19" s="232">
        <v>3.6728876786109102E-2</v>
      </c>
      <c r="W19" s="232">
        <v>4.1733623969671972E-2</v>
      </c>
      <c r="DA19" s="71" t="s">
        <v>1595</v>
      </c>
    </row>
    <row r="20" spans="1:105" ht="12" customHeight="1" x14ac:dyDescent="0.25">
      <c r="A20" s="18" t="s">
        <v>160</v>
      </c>
      <c r="B20" s="297">
        <v>0.181012474761682</v>
      </c>
      <c r="C20" s="297">
        <v>5.5162234388272453E-2</v>
      </c>
      <c r="D20" s="297">
        <v>4.6965029010160211E-2</v>
      </c>
      <c r="E20" s="297">
        <v>2.2544433678073281E-2</v>
      </c>
      <c r="F20" s="297">
        <v>6.3605163959971178E-2</v>
      </c>
      <c r="G20" s="297">
        <v>7.2521712409397199E-2</v>
      </c>
      <c r="H20" s="297">
        <v>0.1006008695820557</v>
      </c>
      <c r="I20" s="297">
        <v>6.7614656206430687E-2</v>
      </c>
      <c r="J20" s="297">
        <v>0.13850132908051929</v>
      </c>
      <c r="K20" s="297">
        <v>8.3213579926783604E-2</v>
      </c>
      <c r="L20" s="297">
        <v>1.793578186606062E-2</v>
      </c>
      <c r="M20" s="297">
        <v>2.1242704178549138E-2</v>
      </c>
      <c r="N20" s="297">
        <v>1.9861501629870298E-2</v>
      </c>
      <c r="O20" s="297">
        <v>1.868107587805258E-2</v>
      </c>
      <c r="P20" s="297">
        <v>5.3937936721688708E-2</v>
      </c>
      <c r="Q20" s="297">
        <v>8.0439419666483297E-2</v>
      </c>
      <c r="R20" s="297">
        <v>7.557660648558312E-2</v>
      </c>
      <c r="S20" s="297">
        <v>7.0574481630245683E-2</v>
      </c>
      <c r="T20" s="297">
        <v>8.5759457218290647E-2</v>
      </c>
      <c r="U20" s="297">
        <v>8.6634639857945187E-2</v>
      </c>
      <c r="V20" s="297">
        <v>0.1122179086145494</v>
      </c>
      <c r="W20" s="297">
        <v>7.2180201453492437E-2</v>
      </c>
      <c r="DA20" s="122" t="s">
        <v>1596</v>
      </c>
    </row>
    <row r="21" spans="1:105" ht="12" customHeight="1" x14ac:dyDescent="0.25">
      <c r="A21" s="18" t="s">
        <v>70</v>
      </c>
      <c r="B21" s="297">
        <v>1.20355151709971</v>
      </c>
      <c r="C21" s="297">
        <v>1.17949928765016</v>
      </c>
      <c r="D21" s="297">
        <v>0.50284861735167496</v>
      </c>
      <c r="E21" s="297">
        <v>0.38343673441995579</v>
      </c>
      <c r="F21" s="297">
        <v>0.68099703408586387</v>
      </c>
      <c r="G21" s="297">
        <v>0.38696213973874349</v>
      </c>
      <c r="H21" s="297">
        <v>0.54194414851105277</v>
      </c>
      <c r="I21" s="297">
        <v>0.51433688081622764</v>
      </c>
      <c r="J21" s="297">
        <v>0.22286505988327421</v>
      </c>
      <c r="K21" s="297">
        <v>0.27231511569094302</v>
      </c>
      <c r="L21" s="297">
        <v>0.14461411236566499</v>
      </c>
      <c r="M21" s="297">
        <v>0.15315993190395949</v>
      </c>
      <c r="N21" s="297">
        <v>0.1240452402382598</v>
      </c>
      <c r="O21" s="297">
        <v>5.0021269450317193E-2</v>
      </c>
      <c r="P21" s="297">
        <v>1.6029741990470438E-2</v>
      </c>
      <c r="Q21" s="297">
        <v>3.5838002589974688E-2</v>
      </c>
      <c r="R21" s="297">
        <v>1.6838703421443009E-2</v>
      </c>
      <c r="S21" s="297">
        <v>1.900518512617052E-3</v>
      </c>
      <c r="T21" s="297">
        <v>1.0804327512236679E-2</v>
      </c>
      <c r="U21" s="297">
        <v>3.1501886273945658E-2</v>
      </c>
      <c r="V21" s="297">
        <v>2.110708629826967E-2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3.5070071457154359</v>
      </c>
      <c r="C22" s="297">
        <v>3.4221449958478569</v>
      </c>
      <c r="D22" s="297">
        <v>6.6260177167924823</v>
      </c>
      <c r="E22" s="297">
        <v>6.6871571780583059</v>
      </c>
      <c r="F22" s="297">
        <v>7.8909076321875968</v>
      </c>
      <c r="G22" s="297">
        <v>11.377513186332781</v>
      </c>
      <c r="H22" s="297">
        <v>13.621151762275121</v>
      </c>
      <c r="I22" s="297">
        <v>13.52610322355882</v>
      </c>
      <c r="J22" s="297">
        <v>8.9795329559813091</v>
      </c>
      <c r="K22" s="297">
        <v>6.1425647247923338</v>
      </c>
      <c r="L22" s="297">
        <v>5.3334667855845224</v>
      </c>
      <c r="M22" s="297">
        <v>3.0575615049223241</v>
      </c>
      <c r="N22" s="297">
        <v>3.5601972887918421</v>
      </c>
      <c r="O22" s="297">
        <v>3.5493360400863811</v>
      </c>
      <c r="P22" s="297">
        <v>2.9169925543824502</v>
      </c>
      <c r="Q22" s="297">
        <v>2.6312893562381112</v>
      </c>
      <c r="R22" s="297">
        <v>2.7972146601144199</v>
      </c>
      <c r="S22" s="297">
        <v>2.6473709223049471</v>
      </c>
      <c r="T22" s="297">
        <v>2.4548966113345001</v>
      </c>
      <c r="U22" s="297">
        <v>2.127627674367794</v>
      </c>
      <c r="V22" s="297">
        <v>1.871928420496092</v>
      </c>
      <c r="W22" s="297">
        <v>0.664849751413086</v>
      </c>
      <c r="DA22" s="122" t="s">
        <v>1598</v>
      </c>
    </row>
    <row r="23" spans="1:105" ht="12" customHeight="1" x14ac:dyDescent="0.25">
      <c r="A23" s="18" t="s">
        <v>162</v>
      </c>
      <c r="B23" s="297">
        <v>6.8087242927863842</v>
      </c>
      <c r="C23" s="297">
        <v>4.3376717124385609</v>
      </c>
      <c r="D23" s="297">
        <v>3.8335585184064791</v>
      </c>
      <c r="E23" s="297">
        <v>2.995357110119206</v>
      </c>
      <c r="F23" s="297">
        <v>4.7096171003596901</v>
      </c>
      <c r="G23" s="297">
        <v>5.8308502047912674</v>
      </c>
      <c r="H23" s="297">
        <v>6.8010612785552276</v>
      </c>
      <c r="I23" s="297">
        <v>7.6231966398381159</v>
      </c>
      <c r="J23" s="297">
        <v>6.5881772151413047</v>
      </c>
      <c r="K23" s="297">
        <v>5.7457929962891408</v>
      </c>
      <c r="L23" s="297">
        <v>3.8587864438202408</v>
      </c>
      <c r="M23" s="297">
        <v>5.1486783145491097</v>
      </c>
      <c r="N23" s="297">
        <v>4.4611305877688219</v>
      </c>
      <c r="O23" s="297">
        <v>4.3350503058435681</v>
      </c>
      <c r="P23" s="297">
        <v>4.630776119036784</v>
      </c>
      <c r="Q23" s="297">
        <v>5.4431540283060471</v>
      </c>
      <c r="R23" s="297">
        <v>5.4078440758566364</v>
      </c>
      <c r="S23" s="297">
        <v>6.0009477771461794</v>
      </c>
      <c r="T23" s="297">
        <v>6.0814961983375113</v>
      </c>
      <c r="U23" s="297">
        <v>6.3425666327053323</v>
      </c>
      <c r="V23" s="297">
        <v>6.2346340086530994</v>
      </c>
      <c r="W23" s="297">
        <v>6.917333870169422</v>
      </c>
      <c r="DA23" s="122" t="s">
        <v>1599</v>
      </c>
    </row>
    <row r="24" spans="1:105" ht="12" customHeight="1" x14ac:dyDescent="0.25">
      <c r="A24" s="18" t="s">
        <v>73</v>
      </c>
      <c r="B24" s="297">
        <v>4.7049514316234997E-3</v>
      </c>
      <c r="C24" s="297">
        <v>3.0092424147173638E-3</v>
      </c>
      <c r="D24" s="297">
        <v>2.089330123372491E-3</v>
      </c>
      <c r="E24" s="297">
        <v>3.369534798682166E-3</v>
      </c>
      <c r="F24" s="297">
        <v>0</v>
      </c>
      <c r="G24" s="297">
        <v>1.4825023947377541E-2</v>
      </c>
      <c r="H24" s="297">
        <v>1.370997817221821E-2</v>
      </c>
      <c r="I24" s="297">
        <v>6.6832553758947892E-3</v>
      </c>
      <c r="J24" s="297">
        <v>8.9307439306760023E-2</v>
      </c>
      <c r="K24" s="297">
        <v>0.25819559299651929</v>
      </c>
      <c r="L24" s="297">
        <v>0.23252084408134871</v>
      </c>
      <c r="M24" s="297">
        <v>0.40208921521068358</v>
      </c>
      <c r="N24" s="297">
        <v>0.40780065448705488</v>
      </c>
      <c r="O24" s="297">
        <v>0.91384009573802505</v>
      </c>
      <c r="P24" s="297">
        <v>0.71810897939015694</v>
      </c>
      <c r="Q24" s="297">
        <v>1.0977759923989321</v>
      </c>
      <c r="R24" s="297">
        <v>1.6298348585993809</v>
      </c>
      <c r="S24" s="297">
        <v>1.983021648337451</v>
      </c>
      <c r="T24" s="297">
        <v>2.409265213246063</v>
      </c>
      <c r="U24" s="297">
        <v>3.349666882325387</v>
      </c>
      <c r="V24" s="297">
        <v>3.0186170051783829</v>
      </c>
      <c r="W24" s="297">
        <v>3.1253469869293031</v>
      </c>
      <c r="DA24" s="122" t="s">
        <v>1600</v>
      </c>
    </row>
    <row r="25" spans="1:105" ht="12" customHeight="1" x14ac:dyDescent="0.25">
      <c r="A25" s="57" t="s">
        <v>1463</v>
      </c>
      <c r="B25" s="263">
        <v>91.465259119847929</v>
      </c>
      <c r="C25" s="263">
        <v>85.558367912801089</v>
      </c>
      <c r="D25" s="263">
        <v>87.10078288474125</v>
      </c>
      <c r="E25" s="263">
        <v>85.206348412603234</v>
      </c>
      <c r="F25" s="263">
        <v>120.3612081076826</v>
      </c>
      <c r="G25" s="263">
        <v>142.24136931917241</v>
      </c>
      <c r="H25" s="263">
        <v>152.06594199073999</v>
      </c>
      <c r="I25" s="263">
        <v>171.1476789751554</v>
      </c>
      <c r="J25" s="263">
        <v>126.49469492548999</v>
      </c>
      <c r="K25" s="263">
        <v>92.248205844440903</v>
      </c>
      <c r="L25" s="263">
        <v>73.593218836485875</v>
      </c>
      <c r="M25" s="263">
        <v>68.708544397387058</v>
      </c>
      <c r="N25" s="263">
        <v>63.048589932164788</v>
      </c>
      <c r="O25" s="263">
        <v>64.302662243226337</v>
      </c>
      <c r="P25" s="263">
        <v>60.650086811203323</v>
      </c>
      <c r="Q25" s="263">
        <v>68.359246867289244</v>
      </c>
      <c r="R25" s="263">
        <v>70.85065722036363</v>
      </c>
      <c r="S25" s="263">
        <v>75.780574623492242</v>
      </c>
      <c r="T25" s="263">
        <v>78.73550035635057</v>
      </c>
      <c r="U25" s="263">
        <v>85.491742473585958</v>
      </c>
      <c r="V25" s="263">
        <v>77.666204643169365</v>
      </c>
      <c r="W25" s="263">
        <v>79.393703568601268</v>
      </c>
      <c r="DA25" s="70" t="s">
        <v>1601</v>
      </c>
    </row>
    <row r="26" spans="1:105" ht="12" customHeight="1" x14ac:dyDescent="0.25">
      <c r="A26" s="18" t="s">
        <v>30</v>
      </c>
      <c r="B26" s="232">
        <v>19.174385829875352</v>
      </c>
      <c r="C26" s="232">
        <v>30.196437665942319</v>
      </c>
      <c r="D26" s="232">
        <v>19.94238995517988</v>
      </c>
      <c r="E26" s="232">
        <v>23.695455644318191</v>
      </c>
      <c r="F26" s="232">
        <v>38.621797517521827</v>
      </c>
      <c r="G26" s="232">
        <v>34.592363778269693</v>
      </c>
      <c r="H26" s="232">
        <v>23.767479254611139</v>
      </c>
      <c r="I26" s="232">
        <v>39.188920184461089</v>
      </c>
      <c r="J26" s="232">
        <v>28.96451587263919</v>
      </c>
      <c r="K26" s="232">
        <v>15.74849766701643</v>
      </c>
      <c r="L26" s="232">
        <v>14.953877762145719</v>
      </c>
      <c r="M26" s="232">
        <v>14.656912749283251</v>
      </c>
      <c r="N26" s="232">
        <v>10.27775041036983</v>
      </c>
      <c r="O26" s="232">
        <v>8.9904310286063982</v>
      </c>
      <c r="P26" s="232">
        <v>8.8753955266613627</v>
      </c>
      <c r="Q26" s="232">
        <v>10.17214882737213</v>
      </c>
      <c r="R26" s="232">
        <v>7.963646643122023</v>
      </c>
      <c r="S26" s="232">
        <v>7.6116574831698562</v>
      </c>
      <c r="T26" s="232">
        <v>7.7738853938894499</v>
      </c>
      <c r="U26" s="232">
        <v>7.5462518346271672</v>
      </c>
      <c r="V26" s="232">
        <v>4.3822802342271228</v>
      </c>
      <c r="W26" s="232">
        <v>8.8512162145183186</v>
      </c>
      <c r="DA26" s="71" t="s">
        <v>1602</v>
      </c>
    </row>
    <row r="27" spans="1:105" ht="12" customHeight="1" x14ac:dyDescent="0.25">
      <c r="A27" s="18" t="s">
        <v>33</v>
      </c>
      <c r="B27" s="297">
        <v>0.66550954981108856</v>
      </c>
      <c r="C27" s="297">
        <v>0.20381542226971541</v>
      </c>
      <c r="D27" s="297">
        <v>0.17378305289294421</v>
      </c>
      <c r="E27" s="297">
        <v>0.16738688799781051</v>
      </c>
      <c r="F27" s="297">
        <v>0.51996029829604007</v>
      </c>
      <c r="G27" s="297">
        <v>0.29545532871767372</v>
      </c>
      <c r="H27" s="297">
        <v>0.28025039573510091</v>
      </c>
      <c r="I27" s="297">
        <v>0</v>
      </c>
      <c r="J27" s="297">
        <v>0.20174477148504569</v>
      </c>
      <c r="K27" s="297">
        <v>0.20168920982191879</v>
      </c>
      <c r="L27" s="297">
        <v>0.13090944389400611</v>
      </c>
      <c r="M27" s="297">
        <v>0.15443137561512171</v>
      </c>
      <c r="N27" s="297">
        <v>0.14437222007059999</v>
      </c>
      <c r="O27" s="297">
        <v>0.1358440461179049</v>
      </c>
      <c r="P27" s="297">
        <v>0.13059714602251721</v>
      </c>
      <c r="Q27" s="297">
        <v>0.14598927606510129</v>
      </c>
      <c r="R27" s="297">
        <v>0.13718789802527029</v>
      </c>
      <c r="S27" s="297">
        <v>0.16707527682460599</v>
      </c>
      <c r="T27" s="297">
        <v>0.21447808484314229</v>
      </c>
      <c r="U27" s="297">
        <v>0.25730702473654032</v>
      </c>
      <c r="V27" s="297">
        <v>0.23186222580592811</v>
      </c>
      <c r="W27" s="297">
        <v>0.26345621732204522</v>
      </c>
      <c r="DA27" s="122" t="s">
        <v>1603</v>
      </c>
    </row>
    <row r="28" spans="1:105" ht="12" customHeight="1" x14ac:dyDescent="0.25">
      <c r="A28" s="18" t="s">
        <v>160</v>
      </c>
      <c r="B28" s="297">
        <v>1.203288464881499</v>
      </c>
      <c r="C28" s="297">
        <v>0.36669340289329461</v>
      </c>
      <c r="D28" s="297">
        <v>0.31220211609809828</v>
      </c>
      <c r="E28" s="297">
        <v>0.14986512409063019</v>
      </c>
      <c r="F28" s="297">
        <v>0.42281815217815738</v>
      </c>
      <c r="G28" s="297">
        <v>0.48209130398649108</v>
      </c>
      <c r="H28" s="297">
        <v>0.66874874830870357</v>
      </c>
      <c r="I28" s="297">
        <v>0.44947142995113148</v>
      </c>
      <c r="J28" s="297">
        <v>0.92069373601329507</v>
      </c>
      <c r="K28" s="297">
        <v>0.55316596814237662</v>
      </c>
      <c r="L28" s="297">
        <v>0.11922890649650481</v>
      </c>
      <c r="M28" s="297">
        <v>0.14121181943173541</v>
      </c>
      <c r="N28" s="297">
        <v>0.13203021414912541</v>
      </c>
      <c r="O28" s="297">
        <v>0.1241832815403016</v>
      </c>
      <c r="P28" s="297">
        <v>0.35855482978267839</v>
      </c>
      <c r="Q28" s="297">
        <v>0.53472461460943976</v>
      </c>
      <c r="R28" s="297">
        <v>0.50239884802813284</v>
      </c>
      <c r="S28" s="297">
        <v>0.46914700090406503</v>
      </c>
      <c r="T28" s="297">
        <v>0.57008980050203839</v>
      </c>
      <c r="U28" s="297">
        <v>0.57590761596667606</v>
      </c>
      <c r="V28" s="297">
        <v>0.74597353119884346</v>
      </c>
      <c r="W28" s="297">
        <v>0.47982109474035028</v>
      </c>
      <c r="DA28" s="122" t="s">
        <v>1604</v>
      </c>
    </row>
    <row r="29" spans="1:105" ht="12" customHeight="1" x14ac:dyDescent="0.25">
      <c r="A29" s="18" t="s">
        <v>70</v>
      </c>
      <c r="B29" s="297">
        <v>7.9597349772153496</v>
      </c>
      <c r="C29" s="297">
        <v>7.8006646181077119</v>
      </c>
      <c r="D29" s="297">
        <v>3.3256089755291378</v>
      </c>
      <c r="E29" s="297">
        <v>2.5358738227230391</v>
      </c>
      <c r="F29" s="297">
        <v>4.5038004892848251</v>
      </c>
      <c r="G29" s="297">
        <v>2.5591892285250588</v>
      </c>
      <c r="H29" s="297">
        <v>3.584168798188005</v>
      </c>
      <c r="I29" s="297">
        <v>3.4015870547613618</v>
      </c>
      <c r="J29" s="297">
        <v>1.473926780157202</v>
      </c>
      <c r="K29" s="297">
        <v>1.8009666560954281</v>
      </c>
      <c r="L29" s="297">
        <v>0.95641108173732714</v>
      </c>
      <c r="M29" s="297">
        <v>1.012929193111447</v>
      </c>
      <c r="N29" s="297">
        <v>0.82037804236323175</v>
      </c>
      <c r="O29" s="297">
        <v>0.3308176196793558</v>
      </c>
      <c r="P29" s="297">
        <v>0.1060133248843013</v>
      </c>
      <c r="Q29" s="297">
        <v>0.23701603020398421</v>
      </c>
      <c r="R29" s="297">
        <v>0.1113634229115526</v>
      </c>
      <c r="S29" s="297">
        <v>1.2569153430322151E-2</v>
      </c>
      <c r="T29" s="297">
        <v>7.145484209241014E-2</v>
      </c>
      <c r="U29" s="297">
        <v>0.20833895554984549</v>
      </c>
      <c r="V29" s="297">
        <v>0.13959253981939959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21.248515638905069</v>
      </c>
      <c r="C30" s="297">
        <v>20.734346535823729</v>
      </c>
      <c r="D30" s="297">
        <v>40.146208784015784</v>
      </c>
      <c r="E30" s="297">
        <v>40.516645097625272</v>
      </c>
      <c r="F30" s="297">
        <v>47.810017847422593</v>
      </c>
      <c r="G30" s="297">
        <v>68.934922806472386</v>
      </c>
      <c r="H30" s="297">
        <v>82.528847023936734</v>
      </c>
      <c r="I30" s="297">
        <v>81.952959870745218</v>
      </c>
      <c r="J30" s="297">
        <v>54.405861898039667</v>
      </c>
      <c r="K30" s="297">
        <v>37.217027851567181</v>
      </c>
      <c r="L30" s="297">
        <v>32.31480510141769</v>
      </c>
      <c r="M30" s="297">
        <v>18.525380974381331</v>
      </c>
      <c r="N30" s="297">
        <v>21.570788032440241</v>
      </c>
      <c r="O30" s="297">
        <v>21.5049810912545</v>
      </c>
      <c r="P30" s="297">
        <v>17.67369136561048</v>
      </c>
      <c r="Q30" s="297">
        <v>15.942651586785979</v>
      </c>
      <c r="R30" s="297">
        <v>16.94797215438539</v>
      </c>
      <c r="S30" s="297">
        <v>16.040087774929109</v>
      </c>
      <c r="T30" s="297">
        <v>14.8739101092407</v>
      </c>
      <c r="U30" s="297">
        <v>12.89102874164478</v>
      </c>
      <c r="V30" s="297">
        <v>11.34177909115944</v>
      </c>
      <c r="W30" s="297">
        <v>4.0282411051492621</v>
      </c>
      <c r="DA30" s="122" t="s">
        <v>1606</v>
      </c>
    </row>
    <row r="31" spans="1:105" ht="12" customHeight="1" x14ac:dyDescent="0.25">
      <c r="A31" s="18" t="s">
        <v>162</v>
      </c>
      <c r="B31" s="297">
        <v>41.177790494357588</v>
      </c>
      <c r="C31" s="297">
        <v>26.233363156932899</v>
      </c>
      <c r="D31" s="297">
        <v>23.18458829153159</v>
      </c>
      <c r="E31" s="297">
        <v>18.115315326683142</v>
      </c>
      <c r="F31" s="297">
        <v>28.482813802979109</v>
      </c>
      <c r="G31" s="297">
        <v>35.263805349154246</v>
      </c>
      <c r="H31" s="297">
        <v>41.131446130715169</v>
      </c>
      <c r="I31" s="297">
        <v>46.103554885475091</v>
      </c>
      <c r="J31" s="297">
        <v>39.843966276062581</v>
      </c>
      <c r="K31" s="297">
        <v>34.749396517025993</v>
      </c>
      <c r="L31" s="297">
        <v>23.33716169333546</v>
      </c>
      <c r="M31" s="297">
        <v>31.138167422047641</v>
      </c>
      <c r="N31" s="297">
        <v>26.980017520424258</v>
      </c>
      <c r="O31" s="297">
        <v>26.21750941885696</v>
      </c>
      <c r="P31" s="297">
        <v>28.00599945837072</v>
      </c>
      <c r="Q31" s="297">
        <v>32.919097112445968</v>
      </c>
      <c r="R31" s="297">
        <v>32.705549645724787</v>
      </c>
      <c r="S31" s="297">
        <v>36.292521140370823</v>
      </c>
      <c r="T31" s="297">
        <v>36.779661736735122</v>
      </c>
      <c r="U31" s="297">
        <v>38.358563038710088</v>
      </c>
      <c r="V31" s="297">
        <v>37.705808309687221</v>
      </c>
      <c r="W31" s="297">
        <v>41.834639300513217</v>
      </c>
      <c r="DA31" s="122" t="s">
        <v>1607</v>
      </c>
    </row>
    <row r="32" spans="1:105" ht="12" customHeight="1" x14ac:dyDescent="0.25">
      <c r="A32" s="18" t="s">
        <v>73</v>
      </c>
      <c r="B32" s="297">
        <v>3.6034164801984063E-2</v>
      </c>
      <c r="C32" s="297">
        <v>2.304711083141384E-2</v>
      </c>
      <c r="D32" s="297">
        <v>1.6001709493816241E-2</v>
      </c>
      <c r="E32" s="297">
        <v>2.5806509165140622E-2</v>
      </c>
      <c r="F32" s="297">
        <v>0</v>
      </c>
      <c r="G32" s="297">
        <v>0.1135415240468971</v>
      </c>
      <c r="H32" s="297">
        <v>0.1050016392451569</v>
      </c>
      <c r="I32" s="297">
        <v>5.118554976148585E-2</v>
      </c>
      <c r="J32" s="297">
        <v>0.68398559109302615</v>
      </c>
      <c r="K32" s="297">
        <v>1.9774619747715809</v>
      </c>
      <c r="L32" s="297">
        <v>1.7808248474591779</v>
      </c>
      <c r="M32" s="297">
        <v>3.0795108635165298</v>
      </c>
      <c r="N32" s="297">
        <v>3.1232534923475099</v>
      </c>
      <c r="O32" s="297">
        <v>6.9988957571709083</v>
      </c>
      <c r="P32" s="297">
        <v>5.4998351598712523</v>
      </c>
      <c r="Q32" s="297">
        <v>8.4076194198066325</v>
      </c>
      <c r="R32" s="297">
        <v>12.482538608166481</v>
      </c>
      <c r="S32" s="297">
        <v>15.187516793863461</v>
      </c>
      <c r="T32" s="297">
        <v>18.4520203890477</v>
      </c>
      <c r="U32" s="297">
        <v>25.654345262350851</v>
      </c>
      <c r="V32" s="297">
        <v>23.11890871127142</v>
      </c>
      <c r="W32" s="297">
        <v>23.936329636358071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4.2951196198553498</v>
      </c>
      <c r="C33" s="263">
        <f t="shared" si="0"/>
        <v>3.8407775095402839</v>
      </c>
      <c r="D33" s="263">
        <f t="shared" si="0"/>
        <v>3.3572099646939599</v>
      </c>
      <c r="E33" s="263">
        <f t="shared" si="0"/>
        <v>3.4056861373755494</v>
      </c>
      <c r="F33" s="263">
        <f t="shared" si="0"/>
        <v>5.4266018377645002</v>
      </c>
      <c r="G33" s="263">
        <f t="shared" si="0"/>
        <v>7.6578628152127033</v>
      </c>
      <c r="H33" s="263">
        <f t="shared" si="0"/>
        <v>8.1893872923231505</v>
      </c>
      <c r="I33" s="263">
        <f t="shared" si="0"/>
        <v>8.7631782803508127</v>
      </c>
      <c r="J33" s="263">
        <f t="shared" si="0"/>
        <v>6.5178331586598022</v>
      </c>
      <c r="K33" s="263">
        <f t="shared" si="0"/>
        <v>4.8488814401729785</v>
      </c>
      <c r="L33" s="263">
        <f t="shared" si="0"/>
        <v>3.0465898605256014</v>
      </c>
      <c r="M33" s="263">
        <f t="shared" si="0"/>
        <v>3.300183000071053</v>
      </c>
      <c r="N33" s="263">
        <f t="shared" si="0"/>
        <v>3.1755891304012991</v>
      </c>
      <c r="O33" s="263">
        <f t="shared" si="0"/>
        <v>2.9999217247346666</v>
      </c>
      <c r="P33" s="263">
        <f t="shared" si="0"/>
        <v>3.1772929927780149</v>
      </c>
      <c r="Q33" s="263">
        <f t="shared" si="0"/>
        <v>3.7336352300646554</v>
      </c>
      <c r="R33" s="263">
        <f t="shared" si="0"/>
        <v>3.5448650673103366</v>
      </c>
      <c r="S33" s="263">
        <f t="shared" si="0"/>
        <v>4.0402467145579521</v>
      </c>
      <c r="T33" s="263">
        <f t="shared" si="0"/>
        <v>4.2558394542673401</v>
      </c>
      <c r="U33" s="263">
        <f t="shared" si="0"/>
        <v>4.8516127421982063</v>
      </c>
      <c r="V33" s="263">
        <f t="shared" si="0"/>
        <v>4.1759018991746659</v>
      </c>
      <c r="W33" s="263">
        <f t="shared" si="0"/>
        <v>4.2029823263555155</v>
      </c>
      <c r="DA33" s="70"/>
    </row>
    <row r="34" spans="1:105" ht="12" customHeight="1" x14ac:dyDescent="0.25">
      <c r="A34" s="60" t="s">
        <v>1473</v>
      </c>
      <c r="B34" s="264">
        <v>3.977148602641511</v>
      </c>
      <c r="C34" s="264">
        <v>3.5145038149122079</v>
      </c>
      <c r="D34" s="264">
        <v>3.0436516002169141</v>
      </c>
      <c r="E34" s="264">
        <v>3.1268600619482281</v>
      </c>
      <c r="F34" s="264">
        <v>5.042427797710789</v>
      </c>
      <c r="G34" s="264">
        <v>7.1803101138814673</v>
      </c>
      <c r="H34" s="264">
        <v>7.6796270714348038</v>
      </c>
      <c r="I34" s="264">
        <v>8.2043116922773898</v>
      </c>
      <c r="J34" s="264">
        <v>6.109106002808252</v>
      </c>
      <c r="K34" s="264">
        <v>4.5458012117454034</v>
      </c>
      <c r="L34" s="264">
        <v>2.8077530694178749</v>
      </c>
      <c r="M34" s="264">
        <v>3.0749192622638968</v>
      </c>
      <c r="N34" s="264">
        <v>2.9677448733269718</v>
      </c>
      <c r="O34" s="264">
        <v>2.786537547207927</v>
      </c>
      <c r="P34" s="264">
        <v>2.9775235452356572</v>
      </c>
      <c r="Q34" s="264">
        <v>3.509447391741952</v>
      </c>
      <c r="R34" s="264">
        <v>3.3129701688236182</v>
      </c>
      <c r="S34" s="264">
        <v>3.7934314289861479</v>
      </c>
      <c r="T34" s="264">
        <v>3.9994012911344332</v>
      </c>
      <c r="U34" s="264">
        <v>4.5745404674100563</v>
      </c>
      <c r="V34" s="264">
        <v>3.924164407205589</v>
      </c>
      <c r="W34" s="264">
        <v>3.947034770260736</v>
      </c>
      <c r="DA34" s="72" t="s">
        <v>1609</v>
      </c>
    </row>
    <row r="35" spans="1:105" ht="12" customHeight="1" x14ac:dyDescent="0.25">
      <c r="A35" s="60" t="s">
        <v>1475</v>
      </c>
      <c r="B35" s="264">
        <v>0.31797101721383841</v>
      </c>
      <c r="C35" s="264">
        <v>0.32627369462807593</v>
      </c>
      <c r="D35" s="264">
        <v>0.31355836447704599</v>
      </c>
      <c r="E35" s="264">
        <v>0.2788260754273213</v>
      </c>
      <c r="F35" s="264">
        <v>0.38417404005371147</v>
      </c>
      <c r="G35" s="264">
        <v>0.47755270133123612</v>
      </c>
      <c r="H35" s="264">
        <v>0.50976022088834727</v>
      </c>
      <c r="I35" s="264">
        <v>0.55886658807342293</v>
      </c>
      <c r="J35" s="264">
        <v>0.40872715585155017</v>
      </c>
      <c r="K35" s="264">
        <v>0.30308022842757498</v>
      </c>
      <c r="L35" s="264">
        <v>0.23883679110772649</v>
      </c>
      <c r="M35" s="264">
        <v>0.22526373780715631</v>
      </c>
      <c r="N35" s="264">
        <v>0.20784425707432741</v>
      </c>
      <c r="O35" s="264">
        <v>0.21338417752673969</v>
      </c>
      <c r="P35" s="264">
        <v>0.19976944754235779</v>
      </c>
      <c r="Q35" s="264">
        <v>0.2241878383227032</v>
      </c>
      <c r="R35" s="264">
        <v>0.23189489848671821</v>
      </c>
      <c r="S35" s="264">
        <v>0.2468152855718041</v>
      </c>
      <c r="T35" s="264">
        <v>0.25643816313290652</v>
      </c>
      <c r="U35" s="264">
        <v>0.27707227478814989</v>
      </c>
      <c r="V35" s="264">
        <v>0.25173749196907652</v>
      </c>
      <c r="W35" s="264">
        <v>0.25594755609477982</v>
      </c>
      <c r="DA35" s="72" t="s">
        <v>1610</v>
      </c>
    </row>
    <row r="36" spans="1:105" ht="12" customHeight="1" x14ac:dyDescent="0.25">
      <c r="A36" s="64" t="s">
        <v>30</v>
      </c>
      <c r="B36" s="231">
        <v>5.0148679957837061E-2</v>
      </c>
      <c r="C36" s="231">
        <v>7.1912489563564982E-2</v>
      </c>
      <c r="D36" s="231">
        <v>5.0307769168057362E-2</v>
      </c>
      <c r="E36" s="231">
        <v>6.3639565561616609E-2</v>
      </c>
      <c r="F36" s="231">
        <v>0.10522729868084429</v>
      </c>
      <c r="G36" s="231">
        <v>9.176552948389595E-2</v>
      </c>
      <c r="H36" s="231">
        <v>6.3783377429879037E-2</v>
      </c>
      <c r="I36" s="231">
        <v>0.1063274243383311</v>
      </c>
      <c r="J36" s="231">
        <v>7.9358518815650092E-2</v>
      </c>
      <c r="K36" s="231">
        <v>4.2987655390145228E-2</v>
      </c>
      <c r="L36" s="231">
        <v>4.0897896436755628E-2</v>
      </c>
      <c r="M36" s="231">
        <v>3.99738004817594E-2</v>
      </c>
      <c r="N36" s="231">
        <v>2.802531992610114E-2</v>
      </c>
      <c r="O36" s="231">
        <v>2.4314149674982889E-2</v>
      </c>
      <c r="P36" s="231">
        <v>2.4230158385845389E-2</v>
      </c>
      <c r="Q36" s="231">
        <v>2.7809519034207201E-2</v>
      </c>
      <c r="R36" s="231">
        <v>2.1774723377611459E-2</v>
      </c>
      <c r="S36" s="231">
        <v>2.0897475938095059E-2</v>
      </c>
      <c r="T36" s="231">
        <v>2.127209891592179E-2</v>
      </c>
      <c r="U36" s="231">
        <v>2.0615125176123981E-2</v>
      </c>
      <c r="V36" s="231">
        <v>1.2042586561759321E-2</v>
      </c>
      <c r="W36" s="231">
        <v>2.4320112271348171E-2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2.1231832277486401E-3</v>
      </c>
      <c r="C38" s="231">
        <v>5.9208055039904224E-4</v>
      </c>
      <c r="D38" s="231">
        <v>5.3476184980592238E-4</v>
      </c>
      <c r="E38" s="231">
        <v>5.4837634987047455E-4</v>
      </c>
      <c r="F38" s="231">
        <v>1.728069728543349E-3</v>
      </c>
      <c r="G38" s="231">
        <v>9.560625392110528E-4</v>
      </c>
      <c r="H38" s="231">
        <v>9.1741484301872825E-4</v>
      </c>
      <c r="I38" s="231">
        <v>0</v>
      </c>
      <c r="J38" s="231">
        <v>6.7425582471744572E-4</v>
      </c>
      <c r="K38" s="231">
        <v>6.7155630677134392E-4</v>
      </c>
      <c r="L38" s="231">
        <v>4.3673023752534241E-4</v>
      </c>
      <c r="M38" s="231">
        <v>5.1376393809321799E-4</v>
      </c>
      <c r="N38" s="231">
        <v>4.8021009578484849E-4</v>
      </c>
      <c r="O38" s="231">
        <v>4.4814062967466568E-4</v>
      </c>
      <c r="P38" s="231">
        <v>4.3490796583207008E-4</v>
      </c>
      <c r="Q38" s="231">
        <v>4.8685189683220659E-4</v>
      </c>
      <c r="R38" s="231">
        <v>4.5756374526647052E-4</v>
      </c>
      <c r="S38" s="231">
        <v>5.5952812986395217E-4</v>
      </c>
      <c r="T38" s="231">
        <v>7.1589655464648254E-4</v>
      </c>
      <c r="U38" s="231">
        <v>8.5743550718185601E-4</v>
      </c>
      <c r="V38" s="231">
        <v>7.7722143698365643E-4</v>
      </c>
      <c r="W38" s="231">
        <v>8.83011209981962E-4</v>
      </c>
      <c r="DA38" s="73" t="s">
        <v>1613</v>
      </c>
    </row>
    <row r="39" spans="1:105" ht="12" customHeight="1" x14ac:dyDescent="0.25">
      <c r="A39" s="64" t="s">
        <v>160</v>
      </c>
      <c r="B39" s="231">
        <v>3.714885268121448E-3</v>
      </c>
      <c r="C39" s="231">
        <v>1.0308353841661959E-3</v>
      </c>
      <c r="D39" s="231">
        <v>9.2967532856167649E-4</v>
      </c>
      <c r="E39" s="231">
        <v>4.751167351019706E-4</v>
      </c>
      <c r="F39" s="231">
        <v>1.3598379938170981E-3</v>
      </c>
      <c r="G39" s="231">
        <v>1.509615135288724E-3</v>
      </c>
      <c r="H39" s="231">
        <v>2.1184829790371392E-3</v>
      </c>
      <c r="I39" s="231">
        <v>1.4395332366292069E-3</v>
      </c>
      <c r="J39" s="231">
        <v>2.9776940707121101E-3</v>
      </c>
      <c r="K39" s="231">
        <v>1.7823692876141951E-3</v>
      </c>
      <c r="L39" s="231">
        <v>3.8491630994705881E-4</v>
      </c>
      <c r="M39" s="231">
        <v>4.54612732366683E-4</v>
      </c>
      <c r="N39" s="231">
        <v>4.2497506415056438E-4</v>
      </c>
      <c r="O39" s="231">
        <v>3.9644168408325839E-4</v>
      </c>
      <c r="P39" s="231">
        <v>1.155478108782296E-3</v>
      </c>
      <c r="Q39" s="231">
        <v>1.725633473562144E-3</v>
      </c>
      <c r="R39" s="231">
        <v>1.6215371691521169E-3</v>
      </c>
      <c r="S39" s="231">
        <v>1.520411511917417E-3</v>
      </c>
      <c r="T39" s="231">
        <v>1.8414209904663761E-3</v>
      </c>
      <c r="U39" s="231">
        <v>1.85714199989544E-3</v>
      </c>
      <c r="V39" s="231">
        <v>2.4198066002534772E-3</v>
      </c>
      <c r="W39" s="231">
        <v>1.556250741406965E-3</v>
      </c>
      <c r="DA39" s="73" t="s">
        <v>1614</v>
      </c>
    </row>
    <row r="40" spans="1:105" ht="12" customHeight="1" x14ac:dyDescent="0.25">
      <c r="A40" s="64" t="s">
        <v>70</v>
      </c>
      <c r="B40" s="231">
        <v>2.3946330589405821E-2</v>
      </c>
      <c r="C40" s="231">
        <v>2.1368918418307101E-2</v>
      </c>
      <c r="D40" s="231">
        <v>9.650089941328965E-3</v>
      </c>
      <c r="E40" s="231">
        <v>7.8341540059370628E-3</v>
      </c>
      <c r="F40" s="231">
        <v>1.4114886976920029E-2</v>
      </c>
      <c r="G40" s="231">
        <v>7.8091552471132612E-3</v>
      </c>
      <c r="H40" s="231">
        <v>1.1064076387895441E-2</v>
      </c>
      <c r="I40" s="231">
        <v>1.0616122198894941E-2</v>
      </c>
      <c r="J40" s="231">
        <v>4.6452117015174273E-3</v>
      </c>
      <c r="K40" s="231">
        <v>5.6547397574402336E-3</v>
      </c>
      <c r="L40" s="231">
        <v>3.0088051676963401E-3</v>
      </c>
      <c r="M40" s="231">
        <v>3.1777106388820469E-3</v>
      </c>
      <c r="N40" s="231">
        <v>2.5731722678572259E-3</v>
      </c>
      <c r="O40" s="231">
        <v>1.0291283137630689E-3</v>
      </c>
      <c r="P40" s="231">
        <v>3.3291342931333049E-4</v>
      </c>
      <c r="Q40" s="231">
        <v>7.4535095825167342E-4</v>
      </c>
      <c r="R40" s="231">
        <v>3.5025597950286868E-4</v>
      </c>
      <c r="S40" s="231">
        <v>3.9693824612571973E-5</v>
      </c>
      <c r="T40" s="231">
        <v>2.2490866930475421E-4</v>
      </c>
      <c r="U40" s="231">
        <v>6.5467760737902988E-4</v>
      </c>
      <c r="V40" s="231">
        <v>4.4124943467099251E-4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6.5522248271903505E-2</v>
      </c>
      <c r="C41" s="231">
        <v>5.8218513953106121E-2</v>
      </c>
      <c r="D41" s="231">
        <v>0.11940555858297699</v>
      </c>
      <c r="E41" s="231">
        <v>0.12829737471377101</v>
      </c>
      <c r="F41" s="231">
        <v>0.15358082467259679</v>
      </c>
      <c r="G41" s="231">
        <v>0.2156059687191714</v>
      </c>
      <c r="H41" s="231">
        <v>0.26112732319033838</v>
      </c>
      <c r="I41" s="231">
        <v>0.26216142593764241</v>
      </c>
      <c r="J41" s="231">
        <v>0.17574991542215049</v>
      </c>
      <c r="K41" s="231">
        <v>0.1197756306375817</v>
      </c>
      <c r="L41" s="231">
        <v>0.1042007478629989</v>
      </c>
      <c r="M41" s="231">
        <v>5.956926428747264E-2</v>
      </c>
      <c r="N41" s="231">
        <v>6.9349075178604586E-2</v>
      </c>
      <c r="O41" s="231">
        <v>6.857089021206271E-2</v>
      </c>
      <c r="P41" s="231">
        <v>5.6887644791322127E-2</v>
      </c>
      <c r="Q41" s="231">
        <v>5.1388208512985152E-2</v>
      </c>
      <c r="R41" s="231">
        <v>5.4636208932972143E-2</v>
      </c>
      <c r="S41" s="231">
        <v>5.1921052501774728E-2</v>
      </c>
      <c r="T41" s="231">
        <v>4.7986548406119947E-2</v>
      </c>
      <c r="U41" s="231">
        <v>4.152067535298877E-2</v>
      </c>
      <c r="V41" s="231">
        <v>3.6747091032025461E-2</v>
      </c>
      <c r="W41" s="231">
        <v>1.3049691143609351E-2</v>
      </c>
      <c r="DA41" s="73" t="s">
        <v>1616</v>
      </c>
    </row>
    <row r="42" spans="1:105" ht="12" customHeight="1" x14ac:dyDescent="0.25">
      <c r="A42" s="64" t="s">
        <v>162</v>
      </c>
      <c r="B42" s="231">
        <v>0.13679703753090169</v>
      </c>
      <c r="C42" s="231">
        <v>7.9355712082604182E-2</v>
      </c>
      <c r="D42" s="231">
        <v>7.4290426653836367E-2</v>
      </c>
      <c r="E42" s="231">
        <v>6.179931326940509E-2</v>
      </c>
      <c r="F42" s="231">
        <v>9.8572197584063825E-2</v>
      </c>
      <c r="G42" s="231">
        <v>0.1188239868785244</v>
      </c>
      <c r="H42" s="231">
        <v>0.14020838170596961</v>
      </c>
      <c r="I42" s="231">
        <v>0.1588883369351046</v>
      </c>
      <c r="J42" s="231">
        <v>0.1386645518429245</v>
      </c>
      <c r="K42" s="231">
        <v>0.120483480281739</v>
      </c>
      <c r="L42" s="231">
        <v>8.1071981702201909E-2</v>
      </c>
      <c r="M42" s="231">
        <v>0.1078702279268698</v>
      </c>
      <c r="N42" s="231">
        <v>9.3448072656401024E-2</v>
      </c>
      <c r="O42" s="231">
        <v>9.0062835082535889E-2</v>
      </c>
      <c r="P42" s="231">
        <v>9.711699185836617E-2</v>
      </c>
      <c r="Q42" s="231">
        <v>0.11431528312983109</v>
      </c>
      <c r="R42" s="231">
        <v>0.1135893792556322</v>
      </c>
      <c r="S42" s="231">
        <v>0.12656317005119791</v>
      </c>
      <c r="T42" s="231">
        <v>0.12783669960239011</v>
      </c>
      <c r="U42" s="231">
        <v>0.13310446384609309</v>
      </c>
      <c r="V42" s="231">
        <v>0.13161442630965789</v>
      </c>
      <c r="W42" s="231">
        <v>0.146007197039078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9.8805620978737073E-5</v>
      </c>
      <c r="C44" s="231">
        <v>5.7543231963211613E-5</v>
      </c>
      <c r="D44" s="231">
        <v>4.2320752846636961E-5</v>
      </c>
      <c r="E44" s="231">
        <v>7.2664209203370089E-5</v>
      </c>
      <c r="F44" s="231">
        <v>0</v>
      </c>
      <c r="G44" s="231">
        <v>3.1577896912224682E-4</v>
      </c>
      <c r="H44" s="231">
        <v>2.9542661310701492E-4</v>
      </c>
      <c r="I44" s="231">
        <v>1.455990417492355E-4</v>
      </c>
      <c r="J44" s="231">
        <v>1.964732278538852E-3</v>
      </c>
      <c r="K44" s="231">
        <v>5.6590289694049651E-3</v>
      </c>
      <c r="L44" s="231">
        <v>5.1061962116946396E-3</v>
      </c>
      <c r="M44" s="231">
        <v>8.8052932906930812E-3</v>
      </c>
      <c r="N44" s="231">
        <v>8.9287136333506701E-3</v>
      </c>
      <c r="O44" s="231">
        <v>1.9844366766458631E-2</v>
      </c>
      <c r="P44" s="231">
        <v>1.5741545089803671E-2</v>
      </c>
      <c r="Q44" s="231">
        <v>2.4098109010107831E-2</v>
      </c>
      <c r="R44" s="231">
        <v>3.5782668968874741E-2</v>
      </c>
      <c r="S44" s="231">
        <v>4.3715003309062778E-2</v>
      </c>
      <c r="T44" s="231">
        <v>5.2935288418748547E-2</v>
      </c>
      <c r="U44" s="231">
        <v>7.3475874699189259E-2</v>
      </c>
      <c r="V44" s="231">
        <v>6.660642261486048E-2</v>
      </c>
      <c r="W44" s="231">
        <v>6.8952391044822814E-2</v>
      </c>
      <c r="DA44" s="73" t="s">
        <v>1619</v>
      </c>
    </row>
    <row r="45" spans="1:105" ht="12" customHeight="1" x14ac:dyDescent="0.25">
      <c r="A45" s="146" t="s">
        <v>79</v>
      </c>
      <c r="B45" s="327">
        <v>3.5619846746941533E-2</v>
      </c>
      <c r="C45" s="327">
        <v>9.3737601443965063E-2</v>
      </c>
      <c r="D45" s="327">
        <v>5.8397762199632129E-2</v>
      </c>
      <c r="E45" s="327">
        <v>1.6159510582415781E-2</v>
      </c>
      <c r="F45" s="327">
        <v>9.5909244169261505E-3</v>
      </c>
      <c r="G45" s="327">
        <v>4.0766604358908998E-2</v>
      </c>
      <c r="H45" s="327">
        <v>3.024573773910201E-2</v>
      </c>
      <c r="I45" s="327">
        <v>1.9288146385071359E-2</v>
      </c>
      <c r="J45" s="327">
        <v>4.6922758953392429E-3</v>
      </c>
      <c r="K45" s="327">
        <v>6.0657677968783876E-3</v>
      </c>
      <c r="L45" s="327">
        <v>3.7295171789065969E-3</v>
      </c>
      <c r="M45" s="327">
        <v>4.8990645110194662E-3</v>
      </c>
      <c r="N45" s="327">
        <v>4.6147182520773081E-3</v>
      </c>
      <c r="O45" s="327">
        <v>8.7182251631786351E-3</v>
      </c>
      <c r="P45" s="327">
        <v>3.869807913092777E-3</v>
      </c>
      <c r="Q45" s="327">
        <v>3.6188823069258701E-3</v>
      </c>
      <c r="R45" s="327">
        <v>3.6825610577062421E-3</v>
      </c>
      <c r="S45" s="327">
        <v>1.5989503052796911E-3</v>
      </c>
      <c r="T45" s="327">
        <v>3.6253015753085118E-3</v>
      </c>
      <c r="U45" s="327">
        <v>4.9868805992984086E-3</v>
      </c>
      <c r="V45" s="327">
        <v>1.088687978865234E-3</v>
      </c>
      <c r="W45" s="327">
        <v>1.17890264453257E-3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98.517471634573582</v>
      </c>
      <c r="C48" s="225">
        <v>102.4591732158344</v>
      </c>
      <c r="D48" s="225">
        <v>124.0609799124381</v>
      </c>
      <c r="E48" s="225">
        <v>131.25876678684079</v>
      </c>
      <c r="F48" s="225">
        <v>92.002009882383035</v>
      </c>
      <c r="G48" s="225">
        <v>67.287582487538174</v>
      </c>
      <c r="H48" s="225">
        <v>77.62643192635062</v>
      </c>
      <c r="I48" s="225">
        <v>102.173652677362</v>
      </c>
      <c r="J48" s="225">
        <v>125.2093087548424</v>
      </c>
      <c r="K48" s="225">
        <v>95.198368186803009</v>
      </c>
      <c r="L48" s="225">
        <v>165.05681021801141</v>
      </c>
      <c r="M48" s="225">
        <v>118.21926912338991</v>
      </c>
      <c r="N48" s="225">
        <v>116.3404161700939</v>
      </c>
      <c r="O48" s="225">
        <v>124.5633707528432</v>
      </c>
      <c r="P48" s="225">
        <v>135.86784822691371</v>
      </c>
      <c r="Q48" s="225">
        <v>130.55261158765731</v>
      </c>
      <c r="R48" s="225">
        <v>132.22044926011591</v>
      </c>
      <c r="S48" s="225">
        <v>136.4349445161867</v>
      </c>
      <c r="T48" s="225">
        <v>131.210676645978</v>
      </c>
      <c r="U48" s="225">
        <v>117.7216375424603</v>
      </c>
      <c r="V48" s="225">
        <v>130.68401258379129</v>
      </c>
      <c r="W48" s="225">
        <v>149.88826760494189</v>
      </c>
      <c r="DA48" s="89" t="s">
        <v>1621</v>
      </c>
    </row>
    <row r="49" spans="1:105" ht="12" customHeight="1" x14ac:dyDescent="0.25">
      <c r="A49" s="55" t="s">
        <v>92</v>
      </c>
      <c r="B49" s="261">
        <v>0.64095246882962009</v>
      </c>
      <c r="C49" s="261">
        <v>0.6676550342575629</v>
      </c>
      <c r="D49" s="261">
        <v>0.81682781421392148</v>
      </c>
      <c r="E49" s="261">
        <v>0.86521400190171971</v>
      </c>
      <c r="F49" s="261">
        <v>0.60345937450804521</v>
      </c>
      <c r="G49" s="261">
        <v>0.44139471107072381</v>
      </c>
      <c r="H49" s="261">
        <v>0.51018544127180787</v>
      </c>
      <c r="I49" s="261">
        <v>0.67038428009469431</v>
      </c>
      <c r="J49" s="261">
        <v>0.81795666022746827</v>
      </c>
      <c r="K49" s="261">
        <v>0.62057189011112224</v>
      </c>
      <c r="L49" s="261">
        <v>1.059220737498259</v>
      </c>
      <c r="M49" s="261">
        <v>0.76333245956622986</v>
      </c>
      <c r="N49" s="261">
        <v>0.75501255015720103</v>
      </c>
      <c r="O49" s="261">
        <v>0.80750577732355711</v>
      </c>
      <c r="P49" s="261">
        <v>0.87760311702555438</v>
      </c>
      <c r="Q49" s="261">
        <v>0.84030173971178534</v>
      </c>
      <c r="R49" s="261">
        <v>0.85097125158843268</v>
      </c>
      <c r="S49" s="261">
        <v>0.87590480494626044</v>
      </c>
      <c r="T49" s="261">
        <v>0.84093227864883724</v>
      </c>
      <c r="U49" s="261">
        <v>0.75190219212967802</v>
      </c>
      <c r="V49" s="261">
        <v>0.8346635894632719</v>
      </c>
      <c r="W49" s="261">
        <v>0.95383078621336992</v>
      </c>
      <c r="DA49" s="67" t="s">
        <v>1622</v>
      </c>
    </row>
    <row r="50" spans="1:105" ht="12" customHeight="1" x14ac:dyDescent="0.25">
      <c r="A50" s="202" t="s">
        <v>93</v>
      </c>
      <c r="B50" s="226">
        <v>0.18629076334537231</v>
      </c>
      <c r="C50" s="226">
        <v>0.19405177767758089</v>
      </c>
      <c r="D50" s="226">
        <v>0.2374083640078668</v>
      </c>
      <c r="E50" s="226">
        <v>0.25147165306296909</v>
      </c>
      <c r="F50" s="226">
        <v>0.17539351666793901</v>
      </c>
      <c r="G50" s="226">
        <v>0.12828994607372859</v>
      </c>
      <c r="H50" s="226">
        <v>0.14828374945769221</v>
      </c>
      <c r="I50" s="226">
        <v>0.19484502415853269</v>
      </c>
      <c r="J50" s="226">
        <v>0.2377364594529893</v>
      </c>
      <c r="K50" s="226">
        <v>0.180367214016009</v>
      </c>
      <c r="L50" s="226">
        <v>0.31429989829640531</v>
      </c>
      <c r="M50" s="226">
        <v>0.22249125066042469</v>
      </c>
      <c r="N50" s="226">
        <v>0.21944195731229749</v>
      </c>
      <c r="O50" s="226">
        <v>0.23469894411685571</v>
      </c>
      <c r="P50" s="226">
        <v>0.25507250932896841</v>
      </c>
      <c r="Q50" s="226">
        <v>0.2442309845801762</v>
      </c>
      <c r="R50" s="226">
        <v>0.2473320437205716</v>
      </c>
      <c r="S50" s="226">
        <v>0.25457890041249442</v>
      </c>
      <c r="T50" s="226">
        <v>0.24441424868416961</v>
      </c>
      <c r="U50" s="226">
        <v>0.2185379418050592</v>
      </c>
      <c r="V50" s="226">
        <v>0.2425922744343687</v>
      </c>
      <c r="W50" s="226">
        <v>0.27722783499136411</v>
      </c>
      <c r="DA50" s="174" t="s">
        <v>1623</v>
      </c>
    </row>
    <row r="51" spans="1:105" ht="12" customHeight="1" x14ac:dyDescent="0.25">
      <c r="A51" s="202" t="s">
        <v>94</v>
      </c>
      <c r="B51" s="226">
        <v>0.9564990975767339</v>
      </c>
      <c r="C51" s="226">
        <v>0.95043523459275792</v>
      </c>
      <c r="D51" s="226">
        <v>1.000219981330112</v>
      </c>
      <c r="E51" s="226">
        <v>1.1123845200481191</v>
      </c>
      <c r="F51" s="226">
        <v>0.87472502143624387</v>
      </c>
      <c r="G51" s="226">
        <v>0.75014124600760212</v>
      </c>
      <c r="H51" s="226">
        <v>0.86457496042809079</v>
      </c>
      <c r="I51" s="226">
        <v>1.089738205952774</v>
      </c>
      <c r="J51" s="226">
        <v>1.3445576625001641</v>
      </c>
      <c r="K51" s="226">
        <v>1.0363433019600969</v>
      </c>
      <c r="L51" s="226">
        <v>1.4120313631901771</v>
      </c>
      <c r="M51" s="226">
        <v>1.176401807881698</v>
      </c>
      <c r="N51" s="226">
        <v>1.218948643569199</v>
      </c>
      <c r="O51" s="226">
        <v>1.2164951261603949</v>
      </c>
      <c r="P51" s="226">
        <v>1.4754347459361381</v>
      </c>
      <c r="Q51" s="226">
        <v>1.472297131450937</v>
      </c>
      <c r="R51" s="226">
        <v>1.378955161681908</v>
      </c>
      <c r="S51" s="226">
        <v>1.5073708284974501</v>
      </c>
      <c r="T51" s="226">
        <v>1.46927314895767</v>
      </c>
      <c r="U51" s="226">
        <v>1.3804005975304621</v>
      </c>
      <c r="V51" s="226">
        <v>1.4563588710085289</v>
      </c>
      <c r="W51" s="226">
        <v>1.6457938510295089</v>
      </c>
      <c r="DA51" s="174" t="s">
        <v>1624</v>
      </c>
    </row>
    <row r="52" spans="1:105" ht="12" customHeight="1" x14ac:dyDescent="0.25">
      <c r="A52" s="202" t="s">
        <v>95</v>
      </c>
      <c r="B52" s="226">
        <v>0.52279009223304707</v>
      </c>
      <c r="C52" s="226">
        <v>0.54456992353383582</v>
      </c>
      <c r="D52" s="226">
        <v>0.66624205241173395</v>
      </c>
      <c r="E52" s="226">
        <v>0.70570803585712116</v>
      </c>
      <c r="F52" s="226">
        <v>0.49220901299285008</v>
      </c>
      <c r="G52" s="226">
        <v>0.36002167544998298</v>
      </c>
      <c r="H52" s="226">
        <v>0.41613053521032067</v>
      </c>
      <c r="I52" s="226">
        <v>0.54679602102516112</v>
      </c>
      <c r="J52" s="226">
        <v>0.66716279075075102</v>
      </c>
      <c r="K52" s="226">
        <v>0.50616676188304133</v>
      </c>
      <c r="L52" s="226">
        <v>0.88336802101216161</v>
      </c>
      <c r="M52" s="226">
        <v>0.62437997120751454</v>
      </c>
      <c r="N52" s="226">
        <v>0.61582270125979499</v>
      </c>
      <c r="O52" s="226">
        <v>0.65863857358496203</v>
      </c>
      <c r="P52" s="226">
        <v>0.71581316369928705</v>
      </c>
      <c r="Q52" s="226">
        <v>0.6853884576022915</v>
      </c>
      <c r="R52" s="226">
        <v>0.69409099853837586</v>
      </c>
      <c r="S52" s="226">
        <v>0.71442794284165378</v>
      </c>
      <c r="T52" s="226">
        <v>0.68590275394264255</v>
      </c>
      <c r="U52" s="226">
        <v>0.61328575126870466</v>
      </c>
      <c r="V52" s="226">
        <v>0.68078972488529876</v>
      </c>
      <c r="W52" s="226">
        <v>0.77798793038390035</v>
      </c>
      <c r="DA52" s="174" t="s">
        <v>1625</v>
      </c>
    </row>
    <row r="53" spans="1:105" ht="12" customHeight="1" x14ac:dyDescent="0.25">
      <c r="A53" s="56" t="s">
        <v>96</v>
      </c>
      <c r="B53" s="262">
        <v>1.0344263829832621</v>
      </c>
      <c r="C53" s="262">
        <v>1.0574596597349111</v>
      </c>
      <c r="D53" s="262">
        <v>1.242632401284993</v>
      </c>
      <c r="E53" s="262">
        <v>1.3062143162498241</v>
      </c>
      <c r="F53" s="262">
        <v>0.94482961732283166</v>
      </c>
      <c r="G53" s="262">
        <v>0.71005209639622768</v>
      </c>
      <c r="H53" s="262">
        <v>0.81116508929973807</v>
      </c>
      <c r="I53" s="262">
        <v>1.0652816741388911</v>
      </c>
      <c r="J53" s="262">
        <v>1.2986491915099161</v>
      </c>
      <c r="K53" s="262">
        <v>0.98980690790611037</v>
      </c>
      <c r="L53" s="262">
        <v>1.6527434686870031</v>
      </c>
      <c r="M53" s="262">
        <v>1.215954369926199</v>
      </c>
      <c r="N53" s="262">
        <v>1.19083853214707</v>
      </c>
      <c r="O53" s="262">
        <v>1.249642586948827</v>
      </c>
      <c r="P53" s="262">
        <v>1.393261434538573</v>
      </c>
      <c r="Q53" s="262">
        <v>1.350240809784929</v>
      </c>
      <c r="R53" s="262">
        <v>1.3327193395451289</v>
      </c>
      <c r="S53" s="262">
        <v>1.3904981241482419</v>
      </c>
      <c r="T53" s="262">
        <v>1.3365399983707731</v>
      </c>
      <c r="U53" s="262">
        <v>1.204113418206636</v>
      </c>
      <c r="V53" s="262">
        <v>1.3186106388459531</v>
      </c>
      <c r="W53" s="262">
        <v>1.5292199784293929</v>
      </c>
      <c r="DA53" s="68" t="s">
        <v>1626</v>
      </c>
    </row>
    <row r="54" spans="1:105" ht="12" customHeight="1" x14ac:dyDescent="0.25">
      <c r="A54" s="37" t="s">
        <v>160</v>
      </c>
      <c r="B54" s="228">
        <v>2.2437652283416709E-2</v>
      </c>
      <c r="C54" s="228">
        <v>1.059113265051375E-2</v>
      </c>
      <c r="D54" s="228">
        <v>1.2666565789488771E-2</v>
      </c>
      <c r="E54" s="228">
        <v>7.7348395776644973E-3</v>
      </c>
      <c r="F54" s="228">
        <v>9.5926409008697897E-3</v>
      </c>
      <c r="G54" s="228">
        <v>5.9643677573853566E-3</v>
      </c>
      <c r="H54" s="228">
        <v>8.2837321426775228E-3</v>
      </c>
      <c r="I54" s="228">
        <v>6.7672490227855516E-3</v>
      </c>
      <c r="J54" s="228">
        <v>1.9532465212606018E-2</v>
      </c>
      <c r="K54" s="228">
        <v>1.0628016149631121E-2</v>
      </c>
      <c r="L54" s="228">
        <v>6.2739376016260912E-3</v>
      </c>
      <c r="M54" s="228">
        <v>3.9940696843398819E-3</v>
      </c>
      <c r="N54" s="228">
        <v>4.0587278160459398E-3</v>
      </c>
      <c r="O54" s="228">
        <v>4.271779633611833E-3</v>
      </c>
      <c r="P54" s="228">
        <v>1.216629860951712E-2</v>
      </c>
      <c r="Q54" s="228">
        <v>1.4664888335950661E-2</v>
      </c>
      <c r="R54" s="228">
        <v>1.428527778738998E-2</v>
      </c>
      <c r="S54" s="228">
        <v>1.2217893853418911E-2</v>
      </c>
      <c r="T54" s="228">
        <v>1.3835162378375209E-2</v>
      </c>
      <c r="U54" s="228">
        <v>1.150787780552124E-2</v>
      </c>
      <c r="V54" s="228">
        <v>1.7505271338282141E-2</v>
      </c>
      <c r="W54" s="228">
        <v>1.215528786373698E-2</v>
      </c>
      <c r="DA54" s="69" t="s">
        <v>1627</v>
      </c>
    </row>
    <row r="55" spans="1:105" ht="12" customHeight="1" x14ac:dyDescent="0.25">
      <c r="A55" s="37" t="s">
        <v>162</v>
      </c>
      <c r="B55" s="228">
        <v>0.86468995346426902</v>
      </c>
      <c r="C55" s="228">
        <v>0.85326316060730134</v>
      </c>
      <c r="D55" s="228">
        <v>1.059283341027661</v>
      </c>
      <c r="E55" s="228">
        <v>1.052898106241549</v>
      </c>
      <c r="F55" s="228">
        <v>0.72770803014136565</v>
      </c>
      <c r="G55" s="228">
        <v>0.49130819146510918</v>
      </c>
      <c r="H55" s="228">
        <v>0.57375536252889969</v>
      </c>
      <c r="I55" s="228">
        <v>0.78168934717709071</v>
      </c>
      <c r="J55" s="228">
        <v>0.95190618424659712</v>
      </c>
      <c r="K55" s="228">
        <v>0.75185437665379762</v>
      </c>
      <c r="L55" s="228">
        <v>1.382917851651698</v>
      </c>
      <c r="M55" s="228">
        <v>0.99180741716817955</v>
      </c>
      <c r="N55" s="228">
        <v>0.93400358017313745</v>
      </c>
      <c r="O55" s="228">
        <v>1.0156097348763691</v>
      </c>
      <c r="P55" s="228">
        <v>1.070147605706167</v>
      </c>
      <c r="Q55" s="228">
        <v>1.016684524071604</v>
      </c>
      <c r="R55" s="228">
        <v>1.047252053611692</v>
      </c>
      <c r="S55" s="228">
        <v>1.0643739949934099</v>
      </c>
      <c r="T55" s="228">
        <v>1.0051674896370431</v>
      </c>
      <c r="U55" s="228">
        <v>0.8631662736924679</v>
      </c>
      <c r="V55" s="228">
        <v>0.99642220605362719</v>
      </c>
      <c r="W55" s="228">
        <v>1.193470402814375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0.14729877723557619</v>
      </c>
      <c r="C58" s="228">
        <v>0.1936053664770957</v>
      </c>
      <c r="D58" s="228">
        <v>0.17068249446784239</v>
      </c>
      <c r="E58" s="228">
        <v>0.2455813704306104</v>
      </c>
      <c r="F58" s="228">
        <v>0.2075289462805962</v>
      </c>
      <c r="G58" s="228">
        <v>0.21277953717373321</v>
      </c>
      <c r="H58" s="228">
        <v>0.22912599462816091</v>
      </c>
      <c r="I58" s="228">
        <v>0.27682507793901512</v>
      </c>
      <c r="J58" s="228">
        <v>0.32721054205071309</v>
      </c>
      <c r="K58" s="228">
        <v>0.22732451510268159</v>
      </c>
      <c r="L58" s="228">
        <v>0.26355167943367919</v>
      </c>
      <c r="M58" s="228">
        <v>0.22015288307368011</v>
      </c>
      <c r="N58" s="228">
        <v>0.25277622415788609</v>
      </c>
      <c r="O58" s="228">
        <v>0.22976107243884589</v>
      </c>
      <c r="P58" s="228">
        <v>0.31094753022288862</v>
      </c>
      <c r="Q58" s="228">
        <v>0.31889139737737388</v>
      </c>
      <c r="R58" s="228">
        <v>0.27118200814604748</v>
      </c>
      <c r="S58" s="228">
        <v>0.31390623530141332</v>
      </c>
      <c r="T58" s="228">
        <v>0.31753734635535502</v>
      </c>
      <c r="U58" s="228">
        <v>0.32943926670864671</v>
      </c>
      <c r="V58" s="228">
        <v>0.30468316145404378</v>
      </c>
      <c r="W58" s="228">
        <v>0.32359428775128052</v>
      </c>
      <c r="DA58" s="69" t="s">
        <v>1631</v>
      </c>
    </row>
    <row r="59" spans="1:105" ht="12" customHeight="1" x14ac:dyDescent="0.25">
      <c r="A59" s="57" t="s">
        <v>1498</v>
      </c>
      <c r="B59" s="263">
        <v>3.4641467223175071</v>
      </c>
      <c r="C59" s="263">
        <v>3.4421852681627221</v>
      </c>
      <c r="D59" s="263">
        <v>3.622490370037406</v>
      </c>
      <c r="E59" s="263">
        <v>4.0287159693554067</v>
      </c>
      <c r="F59" s="263">
        <v>3.167986068794364</v>
      </c>
      <c r="G59" s="263">
        <v>2.7167817985567262</v>
      </c>
      <c r="H59" s="263">
        <v>3.1312256571412891</v>
      </c>
      <c r="I59" s="263">
        <v>3.9466979570596168</v>
      </c>
      <c r="J59" s="263">
        <v>4.8695759685681983</v>
      </c>
      <c r="K59" s="263">
        <v>3.7533179715235092</v>
      </c>
      <c r="L59" s="263">
        <v>5.128941420076913</v>
      </c>
      <c r="M59" s="263">
        <v>4.2838916783253378</v>
      </c>
      <c r="N59" s="263">
        <v>4.4146585804330671</v>
      </c>
      <c r="O59" s="263">
        <v>4.4057726919765132</v>
      </c>
      <c r="P59" s="263">
        <v>5.343572672548186</v>
      </c>
      <c r="Q59" s="263">
        <v>5.3322091940437701</v>
      </c>
      <c r="R59" s="263">
        <v>4.9941531734482014</v>
      </c>
      <c r="S59" s="263">
        <v>5.4592353804469278</v>
      </c>
      <c r="T59" s="263">
        <v>5.3212572558046922</v>
      </c>
      <c r="U59" s="263">
        <v>4.9993880993041451</v>
      </c>
      <c r="V59" s="263">
        <v>5.2769628188371493</v>
      </c>
      <c r="W59" s="263">
        <v>5.9605611642480438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12.099782727386279</v>
      </c>
      <c r="C60" s="263">
        <f t="shared" si="1"/>
        <v>12.535788453296306</v>
      </c>
      <c r="D60" s="263">
        <f t="shared" si="1"/>
        <v>15.131920124312519</v>
      </c>
      <c r="E60" s="263">
        <f t="shared" si="1"/>
        <v>15.420877877011943</v>
      </c>
      <c r="F60" s="263">
        <f t="shared" si="1"/>
        <v>10.736676693399687</v>
      </c>
      <c r="G60" s="263">
        <f t="shared" si="1"/>
        <v>7.7962343554996618</v>
      </c>
      <c r="H60" s="263">
        <f t="shared" si="1"/>
        <v>9.0489063426073066</v>
      </c>
      <c r="I60" s="263">
        <f t="shared" si="1"/>
        <v>11.883775241367168</v>
      </c>
      <c r="J60" s="263">
        <f t="shared" si="1"/>
        <v>14.523470890776343</v>
      </c>
      <c r="K60" s="263">
        <f t="shared" si="1"/>
        <v>11.208368359520822</v>
      </c>
      <c r="L60" s="263">
        <f t="shared" si="1"/>
        <v>19.574022218037619</v>
      </c>
      <c r="M60" s="263">
        <f t="shared" si="1"/>
        <v>14.074278216519128</v>
      </c>
      <c r="N60" s="263">
        <f t="shared" si="1"/>
        <v>13.714709817613477</v>
      </c>
      <c r="O60" s="263">
        <f t="shared" si="1"/>
        <v>14.737252797745558</v>
      </c>
      <c r="P60" s="263">
        <f t="shared" si="1"/>
        <v>15.977598357307825</v>
      </c>
      <c r="Q60" s="263">
        <f t="shared" si="1"/>
        <v>15.301250770619633</v>
      </c>
      <c r="R60" s="263">
        <f t="shared" si="1"/>
        <v>15.537469309503074</v>
      </c>
      <c r="S60" s="263">
        <f t="shared" si="1"/>
        <v>15.970605199648563</v>
      </c>
      <c r="T60" s="263">
        <f t="shared" si="1"/>
        <v>15.274118292810092</v>
      </c>
      <c r="U60" s="263">
        <f t="shared" si="1"/>
        <v>13.510217045120894</v>
      </c>
      <c r="V60" s="263">
        <f t="shared" si="1"/>
        <v>15.214973757024024</v>
      </c>
      <c r="W60" s="263">
        <f t="shared" si="1"/>
        <v>17.5778286102374</v>
      </c>
      <c r="DA60" s="70"/>
    </row>
    <row r="61" spans="1:105" ht="12" customHeight="1" x14ac:dyDescent="0.25">
      <c r="A61" s="60" t="s">
        <v>1501</v>
      </c>
      <c r="B61" s="264">
        <v>9.556243882754357</v>
      </c>
      <c r="C61" s="264">
        <v>9.6007527185179296</v>
      </c>
      <c r="D61" s="264">
        <v>11.704464996968079</v>
      </c>
      <c r="E61" s="264">
        <v>12.121688426024109</v>
      </c>
      <c r="F61" s="264">
        <v>8.5201104428315233</v>
      </c>
      <c r="G61" s="264">
        <v>6.1368233748111596</v>
      </c>
      <c r="H61" s="264">
        <v>7.1401252879049304</v>
      </c>
      <c r="I61" s="264">
        <v>9.4148331463536898</v>
      </c>
      <c r="J61" s="264">
        <v>11.531527085706401</v>
      </c>
      <c r="K61" s="264">
        <v>8.910259115285605</v>
      </c>
      <c r="L61" s="264">
        <v>15.4847928492714</v>
      </c>
      <c r="M61" s="264">
        <v>11.189032215855489</v>
      </c>
      <c r="N61" s="264">
        <v>10.875371346371709</v>
      </c>
      <c r="O61" s="264">
        <v>11.63889422816378</v>
      </c>
      <c r="P61" s="264">
        <v>12.68519070341276</v>
      </c>
      <c r="Q61" s="264">
        <v>12.17309860532014</v>
      </c>
      <c r="R61" s="264">
        <v>12.32718974680432</v>
      </c>
      <c r="S61" s="264">
        <v>12.70865671853281</v>
      </c>
      <c r="T61" s="264">
        <v>12.140768275918621</v>
      </c>
      <c r="U61" s="264">
        <v>10.72941422758735</v>
      </c>
      <c r="V61" s="264">
        <v>12.106210892033889</v>
      </c>
      <c r="W61" s="264">
        <v>14.02828696489102</v>
      </c>
      <c r="DA61" s="72" t="s">
        <v>1633</v>
      </c>
    </row>
    <row r="62" spans="1:105" ht="12" customHeight="1" x14ac:dyDescent="0.25">
      <c r="A62" s="59" t="s">
        <v>30</v>
      </c>
      <c r="B62" s="232">
        <v>2.222440201488757</v>
      </c>
      <c r="C62" s="232">
        <v>3.9752309208709371</v>
      </c>
      <c r="D62" s="232">
        <v>4.356935958387016</v>
      </c>
      <c r="E62" s="232">
        <v>5.7640557194636752</v>
      </c>
      <c r="F62" s="232">
        <v>4.0707676293817361</v>
      </c>
      <c r="G62" s="232">
        <v>2.5604626380381932</v>
      </c>
      <c r="H62" s="232">
        <v>2.0987348030551458</v>
      </c>
      <c r="I62" s="232">
        <v>3.6261542913408622</v>
      </c>
      <c r="J62" s="232">
        <v>4.0635788016775383</v>
      </c>
      <c r="K62" s="232">
        <v>2.2447588253976098</v>
      </c>
      <c r="L62" s="232">
        <v>5.0588744327893824</v>
      </c>
      <c r="M62" s="232">
        <v>2.9586724997882299</v>
      </c>
      <c r="N62" s="232">
        <v>2.4531759750532549</v>
      </c>
      <c r="O62" s="232">
        <v>2.4487875273229118</v>
      </c>
      <c r="P62" s="232">
        <v>2.508946967857602</v>
      </c>
      <c r="Q62" s="232">
        <v>2.3480361823757669</v>
      </c>
      <c r="R62" s="232">
        <v>1.9608017857133899</v>
      </c>
      <c r="S62" s="232">
        <v>1.787393388687726</v>
      </c>
      <c r="T62" s="232">
        <v>1.7117407944455081</v>
      </c>
      <c r="U62" s="232">
        <v>1.417573858119703</v>
      </c>
      <c r="V62" s="232">
        <v>0.99695825393391801</v>
      </c>
      <c r="W62" s="232">
        <v>1.9879252125911411</v>
      </c>
      <c r="DA62" s="71" t="s">
        <v>1634</v>
      </c>
    </row>
    <row r="63" spans="1:105" ht="12" customHeight="1" x14ac:dyDescent="0.25">
      <c r="A63" s="59" t="s">
        <v>33</v>
      </c>
      <c r="B63" s="297">
        <v>9.3164531989158111E-2</v>
      </c>
      <c r="C63" s="297">
        <v>3.24064446000824E-2</v>
      </c>
      <c r="D63" s="297">
        <v>4.5856308132567823E-2</v>
      </c>
      <c r="E63" s="297">
        <v>4.9178155268521519E-2</v>
      </c>
      <c r="F63" s="297">
        <v>6.6191421277304888E-2</v>
      </c>
      <c r="G63" s="297">
        <v>2.6412999509738581E-2</v>
      </c>
      <c r="H63" s="297">
        <v>2.9888792358927808E-2</v>
      </c>
      <c r="I63" s="297">
        <v>0</v>
      </c>
      <c r="J63" s="297">
        <v>3.4184748796112961E-2</v>
      </c>
      <c r="K63" s="297">
        <v>3.4721694711401289E-2</v>
      </c>
      <c r="L63" s="297">
        <v>5.3488293715875129E-2</v>
      </c>
      <c r="M63" s="297">
        <v>3.7651096194321401E-2</v>
      </c>
      <c r="N63" s="297">
        <v>4.1619989211498828E-2</v>
      </c>
      <c r="O63" s="297">
        <v>4.4688820478255752E-2</v>
      </c>
      <c r="P63" s="297">
        <v>4.4588734258045708E-2</v>
      </c>
      <c r="Q63" s="297">
        <v>4.0700592055382283E-2</v>
      </c>
      <c r="R63" s="297">
        <v>4.0796716129727323E-2</v>
      </c>
      <c r="S63" s="297">
        <v>4.7384989839985257E-2</v>
      </c>
      <c r="T63" s="297">
        <v>5.7038813472349993E-2</v>
      </c>
      <c r="U63" s="297">
        <v>5.8378608197021432E-2</v>
      </c>
      <c r="V63" s="297">
        <v>6.3708080542420498E-2</v>
      </c>
      <c r="W63" s="297">
        <v>7.146497344195106E-2</v>
      </c>
      <c r="DA63" s="122" t="s">
        <v>1635</v>
      </c>
    </row>
    <row r="64" spans="1:105" ht="12" customHeight="1" x14ac:dyDescent="0.25">
      <c r="A64" s="59" t="s">
        <v>160</v>
      </c>
      <c r="B64" s="297">
        <v>0.1599658117391865</v>
      </c>
      <c r="C64" s="297">
        <v>5.5367962948895087E-2</v>
      </c>
      <c r="D64" s="297">
        <v>7.8232752939501923E-2</v>
      </c>
      <c r="E64" s="297">
        <v>4.1813111078526151E-2</v>
      </c>
      <c r="F64" s="297">
        <v>5.1114751297588627E-2</v>
      </c>
      <c r="G64" s="297">
        <v>4.0927602022372819E-2</v>
      </c>
      <c r="H64" s="297">
        <v>6.7730802528276471E-2</v>
      </c>
      <c r="I64" s="297">
        <v>4.770170169198254E-2</v>
      </c>
      <c r="J64" s="297">
        <v>0.148151618056164</v>
      </c>
      <c r="K64" s="297">
        <v>9.0434638996077343E-2</v>
      </c>
      <c r="L64" s="297">
        <v>4.6262642182526598E-2</v>
      </c>
      <c r="M64" s="297">
        <v>3.2694465338228632E-2</v>
      </c>
      <c r="N64" s="297">
        <v>3.6145377267569487E-2</v>
      </c>
      <c r="O64" s="297">
        <v>3.8795604315807072E-2</v>
      </c>
      <c r="P64" s="297">
        <v>0.11625406315648169</v>
      </c>
      <c r="Q64" s="297">
        <v>0.14156994190547431</v>
      </c>
      <c r="R64" s="297">
        <v>0.1418793354130275</v>
      </c>
      <c r="S64" s="297">
        <v>0.12635680987431019</v>
      </c>
      <c r="T64" s="297">
        <v>0.14397660768587761</v>
      </c>
      <c r="U64" s="297">
        <v>0.12408406754153201</v>
      </c>
      <c r="V64" s="297">
        <v>0.19464759573103879</v>
      </c>
      <c r="W64" s="297">
        <v>0.1236019230838212</v>
      </c>
      <c r="DA64" s="122" t="s">
        <v>1636</v>
      </c>
    </row>
    <row r="65" spans="1:105" ht="12" customHeight="1" x14ac:dyDescent="0.25">
      <c r="A65" s="59" t="s">
        <v>70</v>
      </c>
      <c r="B65" s="297">
        <v>1.063612304379919</v>
      </c>
      <c r="C65" s="297">
        <v>1.1838982517855809</v>
      </c>
      <c r="D65" s="297">
        <v>0.83762817731323502</v>
      </c>
      <c r="E65" s="297">
        <v>0.71115925983460548</v>
      </c>
      <c r="F65" s="297">
        <v>0.54726679194791261</v>
      </c>
      <c r="G65" s="297">
        <v>0.21838194282490411</v>
      </c>
      <c r="H65" s="297">
        <v>0.36487072384814068</v>
      </c>
      <c r="I65" s="297">
        <v>0.3628613356100599</v>
      </c>
      <c r="J65" s="297">
        <v>0.2383935190303893</v>
      </c>
      <c r="K65" s="297">
        <v>0.29594591654815922</v>
      </c>
      <c r="L65" s="297">
        <v>0.37301027548602089</v>
      </c>
      <c r="M65" s="297">
        <v>0.23572714861302879</v>
      </c>
      <c r="N65" s="297">
        <v>0.22574637558698371</v>
      </c>
      <c r="O65" s="297">
        <v>0.1038808144475656</v>
      </c>
      <c r="P65" s="297">
        <v>3.4549386776838352E-2</v>
      </c>
      <c r="Q65" s="297">
        <v>6.3073353409397667E-2</v>
      </c>
      <c r="R65" s="297">
        <v>3.1611158025560998E-2</v>
      </c>
      <c r="S65" s="297">
        <v>3.4026952917560341E-3</v>
      </c>
      <c r="T65" s="297">
        <v>1.8138762464173619E-2</v>
      </c>
      <c r="U65" s="297">
        <v>4.5119160078593602E-2</v>
      </c>
      <c r="V65" s="297">
        <v>3.6611300741288898E-2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6.0170610331573364</v>
      </c>
      <c r="C66" s="297">
        <v>4.3538491383124338</v>
      </c>
      <c r="D66" s="297">
        <v>6.3858118001957571</v>
      </c>
      <c r="E66" s="297">
        <v>5.555482180378787</v>
      </c>
      <c r="F66" s="297">
        <v>3.784769848926981</v>
      </c>
      <c r="G66" s="297">
        <v>3.2906381924159511</v>
      </c>
      <c r="H66" s="297">
        <v>4.5789001661144377</v>
      </c>
      <c r="I66" s="297">
        <v>5.3781158177107846</v>
      </c>
      <c r="J66" s="297">
        <v>7.0472183981462004</v>
      </c>
      <c r="K66" s="297">
        <v>6.2443980396323573</v>
      </c>
      <c r="L66" s="297">
        <v>9.9531572050975932</v>
      </c>
      <c r="M66" s="297">
        <v>7.9242870059216859</v>
      </c>
      <c r="N66" s="297">
        <v>8.1186836292524074</v>
      </c>
      <c r="O66" s="297">
        <v>9.0027414615992427</v>
      </c>
      <c r="P66" s="297">
        <v>9.9808515513637985</v>
      </c>
      <c r="Q66" s="297">
        <v>9.5797185355741217</v>
      </c>
      <c r="R66" s="297">
        <v>10.152100751522619</v>
      </c>
      <c r="S66" s="297">
        <v>10.74411883483903</v>
      </c>
      <c r="T66" s="297">
        <v>10.209873297850709</v>
      </c>
      <c r="U66" s="297">
        <v>9.0842585336504964</v>
      </c>
      <c r="V66" s="297">
        <v>10.81428566108522</v>
      </c>
      <c r="W66" s="297">
        <v>11.8452948557741</v>
      </c>
      <c r="DA66" s="122" t="s">
        <v>1638</v>
      </c>
    </row>
    <row r="67" spans="1:105" ht="12" customHeight="1" x14ac:dyDescent="0.25">
      <c r="A67" s="60" t="s">
        <v>1508</v>
      </c>
      <c r="B67" s="264">
        <v>2.5435388446319211</v>
      </c>
      <c r="C67" s="264">
        <v>2.9350357347783751</v>
      </c>
      <c r="D67" s="264">
        <v>3.42745512734444</v>
      </c>
      <c r="E67" s="264">
        <v>3.2991894509878339</v>
      </c>
      <c r="F67" s="264">
        <v>2.2165662505681629</v>
      </c>
      <c r="G67" s="264">
        <v>1.659410980688502</v>
      </c>
      <c r="H67" s="264">
        <v>1.908781054702376</v>
      </c>
      <c r="I67" s="264">
        <v>2.4689420950134791</v>
      </c>
      <c r="J67" s="264">
        <v>2.9919438050699418</v>
      </c>
      <c r="K67" s="264">
        <v>2.2981092442352171</v>
      </c>
      <c r="L67" s="264">
        <v>4.0892293687662189</v>
      </c>
      <c r="M67" s="264">
        <v>2.8852460006636389</v>
      </c>
      <c r="N67" s="264">
        <v>2.8393384712417671</v>
      </c>
      <c r="O67" s="264">
        <v>3.0983585695817779</v>
      </c>
      <c r="P67" s="264">
        <v>3.2924076538950651</v>
      </c>
      <c r="Q67" s="264">
        <v>3.1281521652994928</v>
      </c>
      <c r="R67" s="264">
        <v>3.2102795626987528</v>
      </c>
      <c r="S67" s="264">
        <v>3.2619484811157542</v>
      </c>
      <c r="T67" s="264">
        <v>3.1333500168914719</v>
      </c>
      <c r="U67" s="264">
        <v>2.780802817533544</v>
      </c>
      <c r="V67" s="264">
        <v>3.1087628649901351</v>
      </c>
      <c r="W67" s="264">
        <v>3.5495416453463799</v>
      </c>
      <c r="DA67" s="72" t="s">
        <v>1639</v>
      </c>
    </row>
    <row r="68" spans="1:105" ht="12" customHeight="1" x14ac:dyDescent="0.25">
      <c r="A68" s="147" t="s">
        <v>30</v>
      </c>
      <c r="B68" s="231">
        <v>0.40113277225310501</v>
      </c>
      <c r="C68" s="231">
        <v>0.64681297909337421</v>
      </c>
      <c r="D68" s="231">
        <v>0.5498592563226129</v>
      </c>
      <c r="E68" s="231">
        <v>0.75299066171102358</v>
      </c>
      <c r="F68" s="231">
        <v>0.60712228719839267</v>
      </c>
      <c r="G68" s="231">
        <v>0.31885652714422469</v>
      </c>
      <c r="H68" s="231">
        <v>0.23882837714836441</v>
      </c>
      <c r="I68" s="231">
        <v>0.46972233665208901</v>
      </c>
      <c r="J68" s="231">
        <v>0.58091316308788077</v>
      </c>
      <c r="K68" s="231">
        <v>0.32595140424329699</v>
      </c>
      <c r="L68" s="231">
        <v>0.70091126073961818</v>
      </c>
      <c r="M68" s="231">
        <v>0.51208124582974623</v>
      </c>
      <c r="N68" s="231">
        <v>0.38284706050049239</v>
      </c>
      <c r="O68" s="231">
        <v>0.35303718594371902</v>
      </c>
      <c r="P68" s="231">
        <v>0.39933460673064519</v>
      </c>
      <c r="Q68" s="231">
        <v>0.38803071152281488</v>
      </c>
      <c r="R68" s="231">
        <v>0.30144019279820428</v>
      </c>
      <c r="S68" s="231">
        <v>0.27618341477764269</v>
      </c>
      <c r="T68" s="231">
        <v>0.25991646764309312</v>
      </c>
      <c r="U68" s="231">
        <v>0.2068995441974259</v>
      </c>
      <c r="V68" s="231">
        <v>0.1487170616241453</v>
      </c>
      <c r="W68" s="231">
        <v>0.33727639837131917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1.6983066650291961E-2</v>
      </c>
      <c r="C70" s="231">
        <v>5.3254363322846427E-3</v>
      </c>
      <c r="D70" s="231">
        <v>5.8448974762071301E-3</v>
      </c>
      <c r="E70" s="231">
        <v>6.4884520645548411E-3</v>
      </c>
      <c r="F70" s="231">
        <v>9.9703181511256612E-3</v>
      </c>
      <c r="G70" s="231">
        <v>3.3220184387321981E-3</v>
      </c>
      <c r="H70" s="231">
        <v>3.435137914590043E-3</v>
      </c>
      <c r="I70" s="231">
        <v>0</v>
      </c>
      <c r="J70" s="231">
        <v>4.9356274501156146E-3</v>
      </c>
      <c r="K70" s="231">
        <v>5.0920367541315761E-3</v>
      </c>
      <c r="L70" s="231">
        <v>7.4847160381553354E-3</v>
      </c>
      <c r="M70" s="231">
        <v>6.5815327617203398E-3</v>
      </c>
      <c r="N70" s="231">
        <v>6.5600330015381843E-3</v>
      </c>
      <c r="O70" s="231">
        <v>6.506923290439998E-3</v>
      </c>
      <c r="P70" s="231">
        <v>7.1676709138240782E-3</v>
      </c>
      <c r="Q70" s="231">
        <v>6.7931231641100813E-3</v>
      </c>
      <c r="R70" s="231">
        <v>6.3343217362021439E-3</v>
      </c>
      <c r="S70" s="231">
        <v>7.3947872952574963E-3</v>
      </c>
      <c r="T70" s="231">
        <v>8.747294021950118E-3</v>
      </c>
      <c r="U70" s="231">
        <v>8.6054784581215786E-3</v>
      </c>
      <c r="V70" s="231">
        <v>9.5981114810121879E-3</v>
      </c>
      <c r="W70" s="231">
        <v>1.224578395450422E-2</v>
      </c>
      <c r="DA70" s="73" t="s">
        <v>1642</v>
      </c>
    </row>
    <row r="71" spans="1:105" ht="12" customHeight="1" x14ac:dyDescent="0.25">
      <c r="A71" s="147" t="s">
        <v>160</v>
      </c>
      <c r="B71" s="231">
        <v>2.9714884368973279E-2</v>
      </c>
      <c r="C71" s="231">
        <v>9.2717928392402407E-3</v>
      </c>
      <c r="D71" s="231">
        <v>1.016126521286859E-2</v>
      </c>
      <c r="E71" s="231">
        <v>5.6216358738028771E-3</v>
      </c>
      <c r="F71" s="231">
        <v>7.8457583096334035E-3</v>
      </c>
      <c r="G71" s="231">
        <v>5.2454406580522651E-3</v>
      </c>
      <c r="H71" s="231">
        <v>7.9323778747228974E-3</v>
      </c>
      <c r="I71" s="231">
        <v>6.3594215679129559E-3</v>
      </c>
      <c r="J71" s="231">
        <v>2.1797050992643709E-2</v>
      </c>
      <c r="K71" s="231">
        <v>1.3514711767954581E-2</v>
      </c>
      <c r="L71" s="231">
        <v>6.5967250051953254E-3</v>
      </c>
      <c r="M71" s="231">
        <v>5.8237808653351687E-3</v>
      </c>
      <c r="N71" s="231">
        <v>5.8054807054859726E-3</v>
      </c>
      <c r="O71" s="231">
        <v>5.7562636740509784E-3</v>
      </c>
      <c r="P71" s="231">
        <v>1.90433091195144E-2</v>
      </c>
      <c r="Q71" s="231">
        <v>2.4078042620955181E-2</v>
      </c>
      <c r="R71" s="231">
        <v>2.2447884568822751E-2</v>
      </c>
      <c r="S71" s="231">
        <v>2.0093931174870319E-2</v>
      </c>
      <c r="T71" s="231">
        <v>2.2499690377409391E-2</v>
      </c>
      <c r="U71" s="231">
        <v>1.8638830955694789E-2</v>
      </c>
      <c r="V71" s="231">
        <v>2.98828267036211E-2</v>
      </c>
      <c r="W71" s="231">
        <v>2.15824104415345E-2</v>
      </c>
      <c r="DA71" s="73" t="s">
        <v>1643</v>
      </c>
    </row>
    <row r="72" spans="1:105" ht="12" customHeight="1" x14ac:dyDescent="0.25">
      <c r="A72" s="147" t="s">
        <v>70</v>
      </c>
      <c r="B72" s="231">
        <v>0.19154358564759269</v>
      </c>
      <c r="C72" s="231">
        <v>0.192201575359607</v>
      </c>
      <c r="D72" s="231">
        <v>0.1054745890413008</v>
      </c>
      <c r="E72" s="231">
        <v>9.2694611548928441E-2</v>
      </c>
      <c r="F72" s="231">
        <v>8.1437636168593258E-2</v>
      </c>
      <c r="G72" s="231">
        <v>2.7134373179436701E-2</v>
      </c>
      <c r="H72" s="231">
        <v>4.1427963128349128E-2</v>
      </c>
      <c r="I72" s="231">
        <v>4.6898810504256337E-2</v>
      </c>
      <c r="J72" s="231">
        <v>3.4003465072349207E-2</v>
      </c>
      <c r="K72" s="231">
        <v>4.2876736305804318E-2</v>
      </c>
      <c r="L72" s="231">
        <v>5.1565131880832157E-2</v>
      </c>
      <c r="M72" s="231">
        <v>4.0707813698817381E-2</v>
      </c>
      <c r="N72" s="231">
        <v>3.5151478788045191E-2</v>
      </c>
      <c r="O72" s="231">
        <v>1.494276249519608E-2</v>
      </c>
      <c r="P72" s="231">
        <v>5.4867100434577249E-3</v>
      </c>
      <c r="Q72" s="231">
        <v>1.0400002326859861E-2</v>
      </c>
      <c r="R72" s="231">
        <v>4.848797762392062E-3</v>
      </c>
      <c r="S72" s="231">
        <v>5.2459809306923866E-4</v>
      </c>
      <c r="T72" s="231">
        <v>2.7480817524896842E-3</v>
      </c>
      <c r="U72" s="231">
        <v>6.5705397083817363E-3</v>
      </c>
      <c r="V72" s="231">
        <v>5.4491050598683482E-3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0.52410394681699757</v>
      </c>
      <c r="C73" s="231">
        <v>0.5236432597026468</v>
      </c>
      <c r="D73" s="231">
        <v>1.3050916931715191</v>
      </c>
      <c r="E73" s="231">
        <v>1.518029298738278</v>
      </c>
      <c r="F73" s="231">
        <v>0.88610410714663879</v>
      </c>
      <c r="G73" s="231">
        <v>0.74916333839087079</v>
      </c>
      <c r="H73" s="231">
        <v>0.97775654629148856</v>
      </c>
      <c r="I73" s="231">
        <v>1.1581497279538611</v>
      </c>
      <c r="J73" s="231">
        <v>1.286508881516258</v>
      </c>
      <c r="K73" s="231">
        <v>0.90819177380388727</v>
      </c>
      <c r="L73" s="231">
        <v>1.7858003447098429</v>
      </c>
      <c r="M73" s="231">
        <v>0.76310740289530288</v>
      </c>
      <c r="N73" s="231">
        <v>0.94736080268005141</v>
      </c>
      <c r="O73" s="231">
        <v>0.9956372911132596</v>
      </c>
      <c r="P73" s="231">
        <v>0.93755909056896769</v>
      </c>
      <c r="Q73" s="231">
        <v>0.71702797479700686</v>
      </c>
      <c r="R73" s="231">
        <v>0.75636089923658467</v>
      </c>
      <c r="S73" s="231">
        <v>0.68619452517941604</v>
      </c>
      <c r="T73" s="231">
        <v>0.5863311469827529</v>
      </c>
      <c r="U73" s="231">
        <v>0.41671388031405898</v>
      </c>
      <c r="V73" s="231">
        <v>0.4537994701961629</v>
      </c>
      <c r="W73" s="231">
        <v>0.18097584335414241</v>
      </c>
      <c r="DA73" s="73" t="s">
        <v>1645</v>
      </c>
    </row>
    <row r="74" spans="1:105" ht="12" customHeight="1" x14ac:dyDescent="0.25">
      <c r="A74" s="147" t="s">
        <v>162</v>
      </c>
      <c r="B74" s="231">
        <v>1.0942217212281209</v>
      </c>
      <c r="C74" s="231">
        <v>0.7137606395180508</v>
      </c>
      <c r="D74" s="231">
        <v>0.81198748080654515</v>
      </c>
      <c r="E74" s="231">
        <v>0.731216584861207</v>
      </c>
      <c r="F74" s="231">
        <v>0.56872483473058133</v>
      </c>
      <c r="G74" s="231">
        <v>0.41287620755423421</v>
      </c>
      <c r="H74" s="231">
        <v>0.52499164538986742</v>
      </c>
      <c r="I74" s="231">
        <v>0.7019205191544956</v>
      </c>
      <c r="J74" s="231">
        <v>1.0150399052477179</v>
      </c>
      <c r="K74" s="231">
        <v>0.91355900268418266</v>
      </c>
      <c r="L74" s="231">
        <v>1.3869964622916611</v>
      </c>
      <c r="M74" s="231">
        <v>1.38186312131958</v>
      </c>
      <c r="N74" s="231">
        <v>1.276571329793085</v>
      </c>
      <c r="O74" s="231">
        <v>1.3076965586160929</v>
      </c>
      <c r="P74" s="231">
        <v>1.600574586969248</v>
      </c>
      <c r="Q74" s="231">
        <v>1.5950596123664671</v>
      </c>
      <c r="R74" s="231">
        <v>1.57248401225853</v>
      </c>
      <c r="S74" s="231">
        <v>1.6726732258656529</v>
      </c>
      <c r="T74" s="231">
        <v>1.5619927082482079</v>
      </c>
      <c r="U74" s="231">
        <v>1.3358760941357191</v>
      </c>
      <c r="V74" s="231">
        <v>1.6253410882902919</v>
      </c>
      <c r="W74" s="231">
        <v>2.0248583149695261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7.9033331865790122E-4</v>
      </c>
      <c r="C76" s="231">
        <v>5.1756947254463618E-4</v>
      </c>
      <c r="D76" s="231">
        <v>4.6256190787406938E-4</v>
      </c>
      <c r="E76" s="231">
        <v>8.5977128360151538E-4</v>
      </c>
      <c r="F76" s="231">
        <v>0</v>
      </c>
      <c r="G76" s="231">
        <v>1.097233198629044E-3</v>
      </c>
      <c r="H76" s="231">
        <v>1.1061856774886669E-3</v>
      </c>
      <c r="I76" s="231">
        <v>6.4321244053779732E-4</v>
      </c>
      <c r="J76" s="231">
        <v>1.4382058279063839E-2</v>
      </c>
      <c r="K76" s="231">
        <v>4.2909259006805638E-2</v>
      </c>
      <c r="L76" s="231">
        <v>8.7510379167234004E-2</v>
      </c>
      <c r="M76" s="231">
        <v>0.11279952128274499</v>
      </c>
      <c r="N76" s="231">
        <v>0.1219729793484121</v>
      </c>
      <c r="O76" s="231">
        <v>0.28813672259630629</v>
      </c>
      <c r="P76" s="231">
        <v>0.25943469364367278</v>
      </c>
      <c r="Q76" s="231">
        <v>0.33624480790352762</v>
      </c>
      <c r="R76" s="231">
        <v>0.49536035180599891</v>
      </c>
      <c r="S76" s="231">
        <v>0.57774244730215341</v>
      </c>
      <c r="T76" s="231">
        <v>0.64679810082921674</v>
      </c>
      <c r="U76" s="231">
        <v>0.73742579076726789</v>
      </c>
      <c r="V76" s="231">
        <v>0.82254019149279534</v>
      </c>
      <c r="W76" s="231">
        <v>0.95624616577477073</v>
      </c>
      <c r="DA76" s="73" t="s">
        <v>1648</v>
      </c>
    </row>
    <row r="77" spans="1:105" ht="12" customHeight="1" x14ac:dyDescent="0.25">
      <c r="A77" s="147" t="s">
        <v>79</v>
      </c>
      <c r="B77" s="231">
        <v>0.28504853434818139</v>
      </c>
      <c r="C77" s="231">
        <v>0.84350248246062642</v>
      </c>
      <c r="D77" s="231">
        <v>0.63857338340551228</v>
      </c>
      <c r="E77" s="231">
        <v>0.19128843490643729</v>
      </c>
      <c r="F77" s="231">
        <v>5.5361308863198018E-2</v>
      </c>
      <c r="G77" s="231">
        <v>0.1417158421243222</v>
      </c>
      <c r="H77" s="231">
        <v>0.1133028212775046</v>
      </c>
      <c r="I77" s="231">
        <v>8.5248066740327144E-2</v>
      </c>
      <c r="J77" s="231">
        <v>3.436365342391267E-2</v>
      </c>
      <c r="K77" s="231">
        <v>4.6014319669153647E-2</v>
      </c>
      <c r="L77" s="231">
        <v>6.2364348933679419E-2</v>
      </c>
      <c r="M77" s="231">
        <v>6.2281582010392571E-2</v>
      </c>
      <c r="N77" s="231">
        <v>6.3069306424656385E-2</v>
      </c>
      <c r="O77" s="231">
        <v>0.12664486185271279</v>
      </c>
      <c r="P77" s="231">
        <v>6.3806985905734651E-2</v>
      </c>
      <c r="Q77" s="231">
        <v>5.0517890597751768E-2</v>
      </c>
      <c r="R77" s="231">
        <v>5.1003102532018327E-2</v>
      </c>
      <c r="S77" s="231">
        <v>2.1141551427692092E-2</v>
      </c>
      <c r="T77" s="231">
        <v>4.4316527036352263E-2</v>
      </c>
      <c r="U77" s="231">
        <v>5.0072658996874943E-2</v>
      </c>
      <c r="V77" s="231">
        <v>1.34350101422381E-2</v>
      </c>
      <c r="W77" s="231">
        <v>1.6356728480582481E-2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70.74441738895834</v>
      </c>
      <c r="C79" s="263">
        <f t="shared" si="2"/>
        <v>74.195798858398661</v>
      </c>
      <c r="D79" s="263">
        <f t="shared" si="2"/>
        <v>91.104281408749813</v>
      </c>
      <c r="E79" s="263">
        <f t="shared" si="2"/>
        <v>96.686087949454986</v>
      </c>
      <c r="F79" s="263">
        <f t="shared" si="2"/>
        <v>67.02035214686336</v>
      </c>
      <c r="G79" s="263">
        <f t="shared" si="2"/>
        <v>48.195660081289709</v>
      </c>
      <c r="H79" s="263">
        <f t="shared" si="2"/>
        <v>55.524953040385405</v>
      </c>
      <c r="I79" s="263">
        <f t="shared" si="2"/>
        <v>73.503350997022238</v>
      </c>
      <c r="J79" s="263">
        <f t="shared" si="2"/>
        <v>90.056962957578477</v>
      </c>
      <c r="K79" s="263">
        <f t="shared" si="2"/>
        <v>68.109397054004035</v>
      </c>
      <c r="L79" s="263">
        <f t="shared" si="2"/>
        <v>121.03718930477612</v>
      </c>
      <c r="M79" s="263">
        <f t="shared" si="2"/>
        <v>85.240931162764895</v>
      </c>
      <c r="N79" s="263">
        <f t="shared" si="2"/>
        <v>83.644544934299631</v>
      </c>
      <c r="O79" s="263">
        <f t="shared" si="2"/>
        <v>90.265130514319381</v>
      </c>
      <c r="P79" s="263">
        <f t="shared" si="2"/>
        <v>97.309654484595612</v>
      </c>
      <c r="Q79" s="263">
        <f t="shared" si="2"/>
        <v>93.107140562487302</v>
      </c>
      <c r="R79" s="263">
        <f t="shared" si="2"/>
        <v>95.217624525464387</v>
      </c>
      <c r="S79" s="263">
        <f t="shared" si="2"/>
        <v>97.613144788231381</v>
      </c>
      <c r="T79" s="263">
        <f t="shared" si="2"/>
        <v>93.847918422252761</v>
      </c>
      <c r="U79" s="263">
        <f t="shared" si="2"/>
        <v>83.972733963776335</v>
      </c>
      <c r="V79" s="263">
        <f t="shared" si="2"/>
        <v>93.532698168913583</v>
      </c>
      <c r="W79" s="263">
        <f t="shared" si="2"/>
        <v>107.26897982587541</v>
      </c>
      <c r="DA79" s="70"/>
    </row>
    <row r="80" spans="1:105" ht="12" customHeight="1" x14ac:dyDescent="0.25">
      <c r="A80" s="60" t="s">
        <v>1523</v>
      </c>
      <c r="B80" s="264">
        <v>67.02491750609164</v>
      </c>
      <c r="C80" s="264">
        <v>70.499879277610404</v>
      </c>
      <c r="D80" s="264">
        <v>87.214765869400509</v>
      </c>
      <c r="E80" s="264">
        <v>92.360402643003582</v>
      </c>
      <c r="F80" s="264">
        <v>63.61884385164862</v>
      </c>
      <c r="G80" s="264">
        <v>45.27861574352972</v>
      </c>
      <c r="H80" s="264">
        <v>52.162914882493908</v>
      </c>
      <c r="I80" s="264">
        <v>69.265729508757801</v>
      </c>
      <c r="J80" s="264">
        <v>84.828435214220434</v>
      </c>
      <c r="K80" s="264">
        <v>64.079410198798428</v>
      </c>
      <c r="L80" s="264">
        <v>115.4210845123938</v>
      </c>
      <c r="M80" s="264">
        <v>80.63538394524295</v>
      </c>
      <c r="N80" s="264">
        <v>78.9044679719035</v>
      </c>
      <c r="O80" s="264">
        <v>85.534594447192035</v>
      </c>
      <c r="P80" s="264">
        <v>91.572190247995366</v>
      </c>
      <c r="Q80" s="264">
        <v>87.381877442165944</v>
      </c>
      <c r="R80" s="264">
        <v>89.855336599267133</v>
      </c>
      <c r="S80" s="264">
        <v>91.751491981409828</v>
      </c>
      <c r="T80" s="264">
        <v>88.134414542016401</v>
      </c>
      <c r="U80" s="264">
        <v>78.604825228857976</v>
      </c>
      <c r="V80" s="264">
        <v>87.866753808039107</v>
      </c>
      <c r="W80" s="264">
        <v>100.8690469334809</v>
      </c>
      <c r="DA80" s="72" t="s">
        <v>1651</v>
      </c>
    </row>
    <row r="81" spans="1:105" ht="12" customHeight="1" x14ac:dyDescent="0.25">
      <c r="A81" s="59" t="s">
        <v>30</v>
      </c>
      <c r="B81" s="232">
        <v>14.050817117277351</v>
      </c>
      <c r="C81" s="232">
        <v>24.881788444497762</v>
      </c>
      <c r="D81" s="232">
        <v>19.968487230692752</v>
      </c>
      <c r="E81" s="232">
        <v>25.684962034999572</v>
      </c>
      <c r="F81" s="232">
        <v>20.414169516634971</v>
      </c>
      <c r="G81" s="232">
        <v>11.01152466876281</v>
      </c>
      <c r="H81" s="232">
        <v>8.1529169589152097</v>
      </c>
      <c r="I81" s="232">
        <v>15.860274363587621</v>
      </c>
      <c r="J81" s="232">
        <v>19.423854570823739</v>
      </c>
      <c r="K81" s="232">
        <v>10.93955630661601</v>
      </c>
      <c r="L81" s="232">
        <v>23.35899079954827</v>
      </c>
      <c r="M81" s="232">
        <v>17.201147213290788</v>
      </c>
      <c r="N81" s="232">
        <v>12.862467327988981</v>
      </c>
      <c r="O81" s="232">
        <v>11.95895854247164</v>
      </c>
      <c r="P81" s="232">
        <v>13.40046569469232</v>
      </c>
      <c r="Q81" s="232">
        <v>13.002797761691481</v>
      </c>
      <c r="R81" s="232">
        <v>10.099781395813009</v>
      </c>
      <c r="S81" s="232">
        <v>9.21583049484817</v>
      </c>
      <c r="T81" s="232">
        <v>8.7018795182129978</v>
      </c>
      <c r="U81" s="232">
        <v>6.9383520493466024</v>
      </c>
      <c r="V81" s="232">
        <v>4.9578415763687733</v>
      </c>
      <c r="W81" s="232">
        <v>11.24539735054918</v>
      </c>
      <c r="DA81" s="71" t="s">
        <v>1652</v>
      </c>
    </row>
    <row r="82" spans="1:105" ht="12" customHeight="1" x14ac:dyDescent="0.25">
      <c r="A82" s="59" t="s">
        <v>33</v>
      </c>
      <c r="B82" s="297">
        <v>0.48767939985997338</v>
      </c>
      <c r="C82" s="297">
        <v>0.1679433936792086</v>
      </c>
      <c r="D82" s="297">
        <v>0.17401047118237739</v>
      </c>
      <c r="E82" s="297">
        <v>0.18144094496074401</v>
      </c>
      <c r="F82" s="297">
        <v>0.27483334162579731</v>
      </c>
      <c r="G82" s="297">
        <v>9.4050052825121633E-2</v>
      </c>
      <c r="H82" s="297">
        <v>9.613380450045482E-2</v>
      </c>
      <c r="I82" s="297">
        <v>0</v>
      </c>
      <c r="J82" s="297">
        <v>0.13529178664613159</v>
      </c>
      <c r="K82" s="297">
        <v>0.14010164740379169</v>
      </c>
      <c r="L82" s="297">
        <v>0.2055344022584456</v>
      </c>
      <c r="M82" s="297">
        <v>0.18123849624721389</v>
      </c>
      <c r="N82" s="297">
        <v>0.1806799046076957</v>
      </c>
      <c r="O82" s="297">
        <v>0.18069804557718189</v>
      </c>
      <c r="P82" s="297">
        <v>0.19718136164662661</v>
      </c>
      <c r="Q82" s="297">
        <v>0.18661435889949091</v>
      </c>
      <c r="R82" s="297">
        <v>0.17398659713298459</v>
      </c>
      <c r="S82" s="297">
        <v>0.20228674694045529</v>
      </c>
      <c r="T82" s="297">
        <v>0.24008103529145361</v>
      </c>
      <c r="U82" s="297">
        <v>0.2365792663054235</v>
      </c>
      <c r="V82" s="297">
        <v>0.26231462198874461</v>
      </c>
      <c r="W82" s="297">
        <v>0.33471895572943738</v>
      </c>
      <c r="DA82" s="122" t="s">
        <v>1653</v>
      </c>
    </row>
    <row r="83" spans="1:105" ht="12" customHeight="1" x14ac:dyDescent="0.25">
      <c r="A83" s="59" t="s">
        <v>160</v>
      </c>
      <c r="B83" s="297">
        <v>0.88175894181896031</v>
      </c>
      <c r="C83" s="297">
        <v>0.30215443873614972</v>
      </c>
      <c r="D83" s="297">
        <v>0.31261067418255201</v>
      </c>
      <c r="E83" s="297">
        <v>0.16244802718369911</v>
      </c>
      <c r="F83" s="297">
        <v>0.22348730478842591</v>
      </c>
      <c r="G83" s="297">
        <v>0.15346046660673771</v>
      </c>
      <c r="H83" s="297">
        <v>0.22939971685392571</v>
      </c>
      <c r="I83" s="297">
        <v>0.18190703300994851</v>
      </c>
      <c r="J83" s="297">
        <v>0.61742517331297331</v>
      </c>
      <c r="K83" s="297">
        <v>0.38425190664829512</v>
      </c>
      <c r="L83" s="297">
        <v>0.18719537185207791</v>
      </c>
      <c r="M83" s="297">
        <v>0.16572421053817771</v>
      </c>
      <c r="N83" s="297">
        <v>0.16523404908598141</v>
      </c>
      <c r="O83" s="297">
        <v>0.165187042855136</v>
      </c>
      <c r="P83" s="297">
        <v>0.54136198006450298</v>
      </c>
      <c r="Q83" s="297">
        <v>0.683524802867161</v>
      </c>
      <c r="R83" s="297">
        <v>0.63716018125625806</v>
      </c>
      <c r="S83" s="297">
        <v>0.56802072965817407</v>
      </c>
      <c r="T83" s="297">
        <v>0.63814328449326352</v>
      </c>
      <c r="U83" s="297">
        <v>0.52951450270200573</v>
      </c>
      <c r="V83" s="297">
        <v>0.84394844468464769</v>
      </c>
      <c r="W83" s="297">
        <v>0.60960875169677198</v>
      </c>
      <c r="DA83" s="122" t="s">
        <v>1654</v>
      </c>
    </row>
    <row r="84" spans="1:105" ht="12" customHeight="1" x14ac:dyDescent="0.25">
      <c r="A84" s="59" t="s">
        <v>70</v>
      </c>
      <c r="B84" s="297">
        <v>5.8328220501639807</v>
      </c>
      <c r="C84" s="297">
        <v>6.4277279625320993</v>
      </c>
      <c r="D84" s="297">
        <v>3.3299609781666129</v>
      </c>
      <c r="E84" s="297">
        <v>2.7487896345985048</v>
      </c>
      <c r="F84" s="297">
        <v>2.380555866558316</v>
      </c>
      <c r="G84" s="297">
        <v>0.81464728755073701</v>
      </c>
      <c r="H84" s="297">
        <v>1.2294711721560661</v>
      </c>
      <c r="I84" s="297">
        <v>1.376667274990012</v>
      </c>
      <c r="J84" s="297">
        <v>0.98842803213777075</v>
      </c>
      <c r="K84" s="297">
        <v>1.2510257522504631</v>
      </c>
      <c r="L84" s="297">
        <v>1.501613437128315</v>
      </c>
      <c r="M84" s="297">
        <v>1.1887594929022081</v>
      </c>
      <c r="N84" s="297">
        <v>1.0266921597794401</v>
      </c>
      <c r="O84" s="297">
        <v>0.44004944660343148</v>
      </c>
      <c r="P84" s="297">
        <v>0.16006361846351949</v>
      </c>
      <c r="Q84" s="297">
        <v>0.30297153131778692</v>
      </c>
      <c r="R84" s="297">
        <v>0.14123507449537159</v>
      </c>
      <c r="S84" s="297">
        <v>1.521812926208407E-2</v>
      </c>
      <c r="T84" s="297">
        <v>7.9984640289376796E-2</v>
      </c>
      <c r="U84" s="297">
        <v>0.19155589435340109</v>
      </c>
      <c r="V84" s="297">
        <v>0.157926390070212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15.57072074718983</v>
      </c>
      <c r="C85" s="297">
        <v>17.08504922821237</v>
      </c>
      <c r="D85" s="297">
        <v>40.198745449570339</v>
      </c>
      <c r="E85" s="297">
        <v>43.918484064584469</v>
      </c>
      <c r="F85" s="297">
        <v>25.270750500098771</v>
      </c>
      <c r="G85" s="297">
        <v>21.943530886997969</v>
      </c>
      <c r="H85" s="297">
        <v>28.30972646670692</v>
      </c>
      <c r="I85" s="297">
        <v>33.167446878862748</v>
      </c>
      <c r="J85" s="297">
        <v>36.485041005159793</v>
      </c>
      <c r="K85" s="297">
        <v>25.852483224467999</v>
      </c>
      <c r="L85" s="297">
        <v>50.735867123503652</v>
      </c>
      <c r="M85" s="297">
        <v>21.741127260119139</v>
      </c>
      <c r="N85" s="297">
        <v>26.995553037199539</v>
      </c>
      <c r="O85" s="297">
        <v>28.60565600343789</v>
      </c>
      <c r="P85" s="297">
        <v>26.684522862333001</v>
      </c>
      <c r="Q85" s="297">
        <v>20.379083897226199</v>
      </c>
      <c r="R85" s="297">
        <v>21.49402422437386</v>
      </c>
      <c r="S85" s="297">
        <v>19.4205704057341</v>
      </c>
      <c r="T85" s="297">
        <v>16.649457404797889</v>
      </c>
      <c r="U85" s="297">
        <v>11.85257232966385</v>
      </c>
      <c r="V85" s="297">
        <v>12.83138935044791</v>
      </c>
      <c r="W85" s="297">
        <v>5.1178471696258274</v>
      </c>
      <c r="DA85" s="122" t="s">
        <v>1656</v>
      </c>
    </row>
    <row r="86" spans="1:105" ht="12" customHeight="1" x14ac:dyDescent="0.25">
      <c r="A86" s="59" t="s">
        <v>162</v>
      </c>
      <c r="B86" s="297">
        <v>30.1747137385908</v>
      </c>
      <c r="C86" s="297">
        <v>21.61622504878066</v>
      </c>
      <c r="D86" s="297">
        <v>23.214928415742211</v>
      </c>
      <c r="E86" s="297">
        <v>19.636304673865691</v>
      </c>
      <c r="F86" s="297">
        <v>15.05504732194234</v>
      </c>
      <c r="G86" s="297">
        <v>11.225259569008999</v>
      </c>
      <c r="H86" s="297">
        <v>14.109248234170879</v>
      </c>
      <c r="I86" s="297">
        <v>18.65871848927064</v>
      </c>
      <c r="J86" s="297">
        <v>26.71970799975006</v>
      </c>
      <c r="K86" s="297">
        <v>24.138364678117949</v>
      </c>
      <c r="L86" s="297">
        <v>36.640516042005864</v>
      </c>
      <c r="M86" s="297">
        <v>36.543316518339068</v>
      </c>
      <c r="N86" s="297">
        <v>33.765131474188017</v>
      </c>
      <c r="O86" s="297">
        <v>34.874202052086787</v>
      </c>
      <c r="P86" s="297">
        <v>42.284699747757827</v>
      </c>
      <c r="Q86" s="297">
        <v>42.079640154183288</v>
      </c>
      <c r="R86" s="297">
        <v>41.478347377079693</v>
      </c>
      <c r="S86" s="297">
        <v>43.94124719877226</v>
      </c>
      <c r="T86" s="297">
        <v>41.170170247849299</v>
      </c>
      <c r="U86" s="297">
        <v>35.268530696043797</v>
      </c>
      <c r="V86" s="297">
        <v>42.658025985717899</v>
      </c>
      <c r="W86" s="297">
        <v>53.150564911013568</v>
      </c>
      <c r="DA86" s="122" t="s">
        <v>1657</v>
      </c>
    </row>
    <row r="87" spans="1:105" ht="12" customHeight="1" x14ac:dyDescent="0.25">
      <c r="A87" s="59" t="s">
        <v>73</v>
      </c>
      <c r="B87" s="297">
        <v>2.640551119074892E-2</v>
      </c>
      <c r="C87" s="297">
        <v>1.8990761172166779E-2</v>
      </c>
      <c r="D87" s="297">
        <v>1.6022649863665379E-2</v>
      </c>
      <c r="E87" s="297">
        <v>2.797326281089868E-2</v>
      </c>
      <c r="F87" s="297">
        <v>0</v>
      </c>
      <c r="G87" s="297">
        <v>3.6142811777341681E-2</v>
      </c>
      <c r="H87" s="297">
        <v>3.6018529190454673E-2</v>
      </c>
      <c r="I87" s="297">
        <v>2.0715469036835792E-2</v>
      </c>
      <c r="J87" s="297">
        <v>0.45868664638996759</v>
      </c>
      <c r="K87" s="297">
        <v>1.373626683293919</v>
      </c>
      <c r="L87" s="297">
        <v>2.7913673360971449</v>
      </c>
      <c r="M87" s="297">
        <v>3.6140707538063541</v>
      </c>
      <c r="N87" s="297">
        <v>3.908710019053844</v>
      </c>
      <c r="O87" s="297">
        <v>9.3098433141599592</v>
      </c>
      <c r="P87" s="297">
        <v>8.3038949830375692</v>
      </c>
      <c r="Q87" s="297">
        <v>10.747244935980531</v>
      </c>
      <c r="R87" s="297">
        <v>15.83080174911594</v>
      </c>
      <c r="S87" s="297">
        <v>18.388318276194589</v>
      </c>
      <c r="T87" s="297">
        <v>20.654698411082109</v>
      </c>
      <c r="U87" s="297">
        <v>23.58772049044288</v>
      </c>
      <c r="V87" s="297">
        <v>26.155307438760929</v>
      </c>
      <c r="W87" s="297">
        <v>30.41090979486609</v>
      </c>
      <c r="DA87" s="122" t="s">
        <v>1658</v>
      </c>
    </row>
    <row r="88" spans="1:105" ht="12" customHeight="1" x14ac:dyDescent="0.25">
      <c r="A88" s="60" t="s">
        <v>1532</v>
      </c>
      <c r="B88" s="264">
        <v>3.7194998828667001</v>
      </c>
      <c r="C88" s="264">
        <v>3.6959195807882552</v>
      </c>
      <c r="D88" s="264">
        <v>3.8895155393492971</v>
      </c>
      <c r="E88" s="264">
        <v>4.3256853064514047</v>
      </c>
      <c r="F88" s="264">
        <v>3.4015082952147462</v>
      </c>
      <c r="G88" s="264">
        <v>2.9170443377599922</v>
      </c>
      <c r="H88" s="264">
        <v>3.3620381578915</v>
      </c>
      <c r="I88" s="264">
        <v>4.2376214882644341</v>
      </c>
      <c r="J88" s="264">
        <v>5.228527743358037</v>
      </c>
      <c r="K88" s="264">
        <v>4.0299868552056122</v>
      </c>
      <c r="L88" s="264">
        <v>5.6161047923823197</v>
      </c>
      <c r="M88" s="264">
        <v>4.6055472175219414</v>
      </c>
      <c r="N88" s="264">
        <v>4.7400769623961239</v>
      </c>
      <c r="O88" s="264">
        <v>4.7305360671273453</v>
      </c>
      <c r="P88" s="264">
        <v>5.7374642366002488</v>
      </c>
      <c r="Q88" s="264">
        <v>5.72526312032136</v>
      </c>
      <c r="R88" s="264">
        <v>5.362287926197248</v>
      </c>
      <c r="S88" s="264">
        <v>5.8616528068215494</v>
      </c>
      <c r="T88" s="264">
        <v>5.7135038802363534</v>
      </c>
      <c r="U88" s="264">
        <v>5.3679087349183554</v>
      </c>
      <c r="V88" s="264">
        <v>5.6659443608744828</v>
      </c>
      <c r="W88" s="264">
        <v>6.3999328923944976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8.8681659909434298</v>
      </c>
      <c r="C89" s="263">
        <f t="shared" si="3"/>
        <v>8.8712290061800676</v>
      </c>
      <c r="D89" s="263">
        <f t="shared" si="3"/>
        <v>10.238957396089727</v>
      </c>
      <c r="E89" s="263">
        <f t="shared" si="3"/>
        <v>10.882092463898736</v>
      </c>
      <c r="F89" s="263">
        <f t="shared" si="3"/>
        <v>7.9863784303976999</v>
      </c>
      <c r="G89" s="263">
        <f t="shared" si="3"/>
        <v>6.1890065771938065</v>
      </c>
      <c r="H89" s="263">
        <f t="shared" si="3"/>
        <v>7.171007110548965</v>
      </c>
      <c r="I89" s="263">
        <f t="shared" si="3"/>
        <v>9.2727832765429561</v>
      </c>
      <c r="J89" s="263">
        <f t="shared" si="3"/>
        <v>11.393236173478094</v>
      </c>
      <c r="K89" s="263">
        <f t="shared" si="3"/>
        <v>8.7940287258782526</v>
      </c>
      <c r="L89" s="263">
        <f t="shared" si="3"/>
        <v>13.994993786436769</v>
      </c>
      <c r="M89" s="263">
        <f t="shared" si="3"/>
        <v>10.617608206538463</v>
      </c>
      <c r="N89" s="263">
        <f t="shared" si="3"/>
        <v>10.566438453302197</v>
      </c>
      <c r="O89" s="263">
        <f t="shared" si="3"/>
        <v>10.988233740667109</v>
      </c>
      <c r="P89" s="263">
        <f t="shared" si="3"/>
        <v>12.519837741933582</v>
      </c>
      <c r="Q89" s="263">
        <f t="shared" si="3"/>
        <v>12.219551937376515</v>
      </c>
      <c r="R89" s="263">
        <f t="shared" si="3"/>
        <v>11.967133456625781</v>
      </c>
      <c r="S89" s="263">
        <f t="shared" si="3"/>
        <v>12.649178547013744</v>
      </c>
      <c r="T89" s="263">
        <f t="shared" si="3"/>
        <v>12.190320246506372</v>
      </c>
      <c r="U89" s="263">
        <f t="shared" si="3"/>
        <v>11.071058533318341</v>
      </c>
      <c r="V89" s="263">
        <f t="shared" si="3"/>
        <v>12.12636274037907</v>
      </c>
      <c r="W89" s="263">
        <f t="shared" si="3"/>
        <v>13.896837623533543</v>
      </c>
      <c r="DA89" s="70"/>
    </row>
    <row r="90" spans="1:105" ht="12" customHeight="1" x14ac:dyDescent="0.25">
      <c r="A90" s="60" t="s">
        <v>1535</v>
      </c>
      <c r="B90" s="264">
        <v>5.3908244166000383</v>
      </c>
      <c r="C90" s="264">
        <v>5.4159325366451627</v>
      </c>
      <c r="D90" s="264">
        <v>6.6026690468588018</v>
      </c>
      <c r="E90" s="264">
        <v>6.8380312117562312</v>
      </c>
      <c r="F90" s="264">
        <v>4.80632557842452</v>
      </c>
      <c r="G90" s="264">
        <v>3.4618766217337869</v>
      </c>
      <c r="H90" s="264">
        <v>4.027854689757782</v>
      </c>
      <c r="I90" s="264">
        <v>5.3110524413437492</v>
      </c>
      <c r="J90" s="264">
        <v>6.5051121064935931</v>
      </c>
      <c r="K90" s="264">
        <v>5.0264144559556936</v>
      </c>
      <c r="L90" s="264">
        <v>8.7352102355288608</v>
      </c>
      <c r="M90" s="264">
        <v>6.311905473259328</v>
      </c>
      <c r="N90" s="264">
        <v>6.1349645439056282</v>
      </c>
      <c r="O90" s="264">
        <v>6.5656795658637286</v>
      </c>
      <c r="P90" s="264">
        <v>7.1559115288584918</v>
      </c>
      <c r="Q90" s="264">
        <v>6.8670324860237244</v>
      </c>
      <c r="R90" s="264">
        <v>6.9539576731669479</v>
      </c>
      <c r="S90" s="264">
        <v>7.1691490695514117</v>
      </c>
      <c r="T90" s="264">
        <v>6.8487944490635151</v>
      </c>
      <c r="U90" s="264">
        <v>6.0526278842961663</v>
      </c>
      <c r="V90" s="264">
        <v>6.8293000963549364</v>
      </c>
      <c r="W90" s="264">
        <v>7.9135728243479821</v>
      </c>
      <c r="DA90" s="72" t="s">
        <v>1660</v>
      </c>
    </row>
    <row r="91" spans="1:105" ht="12" customHeight="1" x14ac:dyDescent="0.25">
      <c r="A91" s="59" t="s">
        <v>30</v>
      </c>
      <c r="B91" s="232">
        <v>1.253712760956236</v>
      </c>
      <c r="C91" s="232">
        <v>2.2424890127100729</v>
      </c>
      <c r="D91" s="232">
        <v>2.4578147056734281</v>
      </c>
      <c r="E91" s="232">
        <v>3.2515926437586709</v>
      </c>
      <c r="F91" s="232">
        <v>2.2963827420079461</v>
      </c>
      <c r="G91" s="232">
        <v>1.444396425654014</v>
      </c>
      <c r="H91" s="232">
        <v>1.183928639650518</v>
      </c>
      <c r="I91" s="232">
        <v>2.0455695074292191</v>
      </c>
      <c r="J91" s="232">
        <v>2.2923274135347511</v>
      </c>
      <c r="K91" s="232">
        <v>1.266303040587951</v>
      </c>
      <c r="L91" s="232">
        <v>2.853789014532174</v>
      </c>
      <c r="M91" s="232">
        <v>1.6690327442736159</v>
      </c>
      <c r="N91" s="232">
        <v>1.3838743659943109</v>
      </c>
      <c r="O91" s="232">
        <v>1.3813987750125429</v>
      </c>
      <c r="P91" s="232">
        <v>1.415335642353138</v>
      </c>
      <c r="Q91" s="232">
        <v>1.3245633889539561</v>
      </c>
      <c r="R91" s="232">
        <v>1.106118499299962</v>
      </c>
      <c r="S91" s="232">
        <v>1.008296150666057</v>
      </c>
      <c r="T91" s="232">
        <v>0.96561935660096698</v>
      </c>
      <c r="U91" s="232">
        <v>0.79967525530365779</v>
      </c>
      <c r="V91" s="232">
        <v>0.56239951214899886</v>
      </c>
      <c r="W91" s="232">
        <v>1.1214192423187039</v>
      </c>
      <c r="DA91" s="71" t="s">
        <v>1661</v>
      </c>
    </row>
    <row r="92" spans="1:105" ht="12" customHeight="1" x14ac:dyDescent="0.25">
      <c r="A92" s="59" t="s">
        <v>33</v>
      </c>
      <c r="B92" s="297">
        <v>5.2555547971585702E-2</v>
      </c>
      <c r="C92" s="297">
        <v>1.828097471649795E-2</v>
      </c>
      <c r="D92" s="297">
        <v>2.5868249970293869E-2</v>
      </c>
      <c r="E92" s="297">
        <v>2.774215512261307E-2</v>
      </c>
      <c r="F92" s="297">
        <v>3.7339600618094312E-2</v>
      </c>
      <c r="G92" s="297">
        <v>1.489997999420078E-2</v>
      </c>
      <c r="H92" s="297">
        <v>1.686072829534738E-2</v>
      </c>
      <c r="I92" s="297">
        <v>0</v>
      </c>
      <c r="J92" s="297">
        <v>1.9284143513540079E-2</v>
      </c>
      <c r="K92" s="297">
        <v>1.958704297760186E-2</v>
      </c>
      <c r="L92" s="297">
        <v>3.0173570631257821E-2</v>
      </c>
      <c r="M92" s="297">
        <v>2.123956349025315E-2</v>
      </c>
      <c r="N92" s="297">
        <v>2.347847719383547E-2</v>
      </c>
      <c r="O92" s="297">
        <v>2.5209652195879329E-2</v>
      </c>
      <c r="P92" s="297">
        <v>2.5153192016933171E-2</v>
      </c>
      <c r="Q92" s="297">
        <v>2.2959831092024478E-2</v>
      </c>
      <c r="R92" s="297">
        <v>2.3014056163439569E-2</v>
      </c>
      <c r="S92" s="297">
        <v>2.673060287533302E-2</v>
      </c>
      <c r="T92" s="297">
        <v>3.2176473532194307E-2</v>
      </c>
      <c r="U92" s="297">
        <v>3.2932272379901102E-2</v>
      </c>
      <c r="V92" s="297">
        <v>3.5938709846301459E-2</v>
      </c>
      <c r="W92" s="297">
        <v>4.0314492648915373E-2</v>
      </c>
      <c r="DA92" s="122" t="s">
        <v>1662</v>
      </c>
    </row>
    <row r="93" spans="1:105" ht="12" customHeight="1" x14ac:dyDescent="0.25">
      <c r="A93" s="59" t="s">
        <v>160</v>
      </c>
      <c r="B93" s="297">
        <v>9.0239179150825577E-2</v>
      </c>
      <c r="C93" s="297">
        <v>3.1233921007495301E-2</v>
      </c>
      <c r="D93" s="297">
        <v>4.4132301341240888E-2</v>
      </c>
      <c r="E93" s="297">
        <v>2.358742021464191E-2</v>
      </c>
      <c r="F93" s="297">
        <v>2.8834618781627231E-2</v>
      </c>
      <c r="G93" s="297">
        <v>2.308789091216705E-2</v>
      </c>
      <c r="H93" s="297">
        <v>3.8207989300510579E-2</v>
      </c>
      <c r="I93" s="297">
        <v>2.6909264910932019E-2</v>
      </c>
      <c r="J93" s="297">
        <v>8.35746104614669E-2</v>
      </c>
      <c r="K93" s="297">
        <v>5.1015573272073948E-2</v>
      </c>
      <c r="L93" s="297">
        <v>2.6097469268659312E-2</v>
      </c>
      <c r="M93" s="297">
        <v>1.8443451652701701E-2</v>
      </c>
      <c r="N93" s="297">
        <v>2.0390164243597311E-2</v>
      </c>
      <c r="O93" s="297">
        <v>2.188519815613231E-2</v>
      </c>
      <c r="P93" s="297">
        <v>6.558070826592291E-2</v>
      </c>
      <c r="Q93" s="297">
        <v>7.9861785534580926E-2</v>
      </c>
      <c r="R93" s="297">
        <v>8.0036319179318222E-2</v>
      </c>
      <c r="S93" s="297">
        <v>7.1279823352288676E-2</v>
      </c>
      <c r="T93" s="297">
        <v>8.1219422783145465E-2</v>
      </c>
      <c r="U93" s="297">
        <v>6.9997734384018226E-2</v>
      </c>
      <c r="V93" s="297">
        <v>0.1098037078765866</v>
      </c>
      <c r="W93" s="297">
        <v>6.9725749266555323E-2</v>
      </c>
      <c r="DA93" s="122" t="s">
        <v>1663</v>
      </c>
    </row>
    <row r="94" spans="1:105" ht="12" customHeight="1" x14ac:dyDescent="0.25">
      <c r="A94" s="59" t="s">
        <v>70</v>
      </c>
      <c r="B94" s="297">
        <v>0.60000008900933177</v>
      </c>
      <c r="C94" s="297">
        <v>0.6678552453033767</v>
      </c>
      <c r="D94" s="297">
        <v>0.47251896097391011</v>
      </c>
      <c r="E94" s="297">
        <v>0.40117589599467379</v>
      </c>
      <c r="F94" s="297">
        <v>0.308721629609232</v>
      </c>
      <c r="G94" s="297">
        <v>0.1231926187703918</v>
      </c>
      <c r="H94" s="297">
        <v>0.20582919724063789</v>
      </c>
      <c r="I94" s="297">
        <v>0.20469567037493869</v>
      </c>
      <c r="J94" s="297">
        <v>0.13448145724571209</v>
      </c>
      <c r="K94" s="297">
        <v>0.16694765145121629</v>
      </c>
      <c r="L94" s="297">
        <v>0.21042084373355011</v>
      </c>
      <c r="M94" s="297">
        <v>0.13297731660991829</v>
      </c>
      <c r="N94" s="297">
        <v>0.12734700876245481</v>
      </c>
      <c r="O94" s="297">
        <v>5.8600768022553533E-2</v>
      </c>
      <c r="P94" s="297">
        <v>1.9489841416799079E-2</v>
      </c>
      <c r="Q94" s="297">
        <v>3.5580650490705371E-2</v>
      </c>
      <c r="R94" s="297">
        <v>1.783234130605715E-2</v>
      </c>
      <c r="S94" s="297">
        <v>1.919512842713406E-3</v>
      </c>
      <c r="T94" s="297">
        <v>1.023235538758476E-2</v>
      </c>
      <c r="U94" s="297">
        <v>2.5452413395090429E-2</v>
      </c>
      <c r="V94" s="297">
        <v>2.0652998854058281E-2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3.3943168395120589</v>
      </c>
      <c r="C95" s="297">
        <v>2.4560733829077188</v>
      </c>
      <c r="D95" s="297">
        <v>3.60233482889993</v>
      </c>
      <c r="E95" s="297">
        <v>3.1339330966656318</v>
      </c>
      <c r="F95" s="297">
        <v>2.135046987407621</v>
      </c>
      <c r="G95" s="297">
        <v>1.856299706403014</v>
      </c>
      <c r="H95" s="297">
        <v>2.583028135270768</v>
      </c>
      <c r="I95" s="297">
        <v>3.0338779986286588</v>
      </c>
      <c r="J95" s="297">
        <v>3.975444481738124</v>
      </c>
      <c r="K95" s="297">
        <v>3.5225611476668508</v>
      </c>
      <c r="L95" s="297">
        <v>5.6147293373632188</v>
      </c>
      <c r="M95" s="297">
        <v>4.4702123972328396</v>
      </c>
      <c r="N95" s="297">
        <v>4.5798745277114294</v>
      </c>
      <c r="O95" s="297">
        <v>5.07858517247662</v>
      </c>
      <c r="P95" s="297">
        <v>5.6303521448056983</v>
      </c>
      <c r="Q95" s="297">
        <v>5.4040668299524564</v>
      </c>
      <c r="R95" s="297">
        <v>5.7269564572181704</v>
      </c>
      <c r="S95" s="297">
        <v>6.0609229798150199</v>
      </c>
      <c r="T95" s="297">
        <v>5.7595468407596231</v>
      </c>
      <c r="U95" s="297">
        <v>5.1245702088334983</v>
      </c>
      <c r="V95" s="297">
        <v>6.1005051676289908</v>
      </c>
      <c r="W95" s="297">
        <v>6.6821133401138084</v>
      </c>
      <c r="DA95" s="122" t="s">
        <v>1665</v>
      </c>
    </row>
    <row r="96" spans="1:105" ht="12" customHeight="1" x14ac:dyDescent="0.25">
      <c r="A96" s="61" t="s">
        <v>1542</v>
      </c>
      <c r="B96" s="265">
        <v>3.477341574343392</v>
      </c>
      <c r="C96" s="265">
        <v>3.4552964695349049</v>
      </c>
      <c r="D96" s="265">
        <v>3.636288349230925</v>
      </c>
      <c r="E96" s="265">
        <v>4.0440612521425052</v>
      </c>
      <c r="F96" s="265">
        <v>3.1800528519731799</v>
      </c>
      <c r="G96" s="265">
        <v>2.7271299554600201</v>
      </c>
      <c r="H96" s="265">
        <v>3.143152420791183</v>
      </c>
      <c r="I96" s="265">
        <v>3.9617308351992069</v>
      </c>
      <c r="J96" s="265">
        <v>4.8881240669845001</v>
      </c>
      <c r="K96" s="265">
        <v>3.767614269922559</v>
      </c>
      <c r="L96" s="265">
        <v>5.2597835509079092</v>
      </c>
      <c r="M96" s="265">
        <v>4.3057027332791353</v>
      </c>
      <c r="N96" s="265">
        <v>4.4314739093965692</v>
      </c>
      <c r="O96" s="265">
        <v>4.4225541748033814</v>
      </c>
      <c r="P96" s="265">
        <v>5.3639262130750902</v>
      </c>
      <c r="Q96" s="265">
        <v>5.3525194513527916</v>
      </c>
      <c r="R96" s="265">
        <v>5.0131757834588333</v>
      </c>
      <c r="S96" s="265">
        <v>5.4800294774623328</v>
      </c>
      <c r="T96" s="265">
        <v>5.3415257974428574</v>
      </c>
      <c r="U96" s="265">
        <v>5.0184306490221751</v>
      </c>
      <c r="V96" s="265">
        <v>5.297062644024134</v>
      </c>
      <c r="W96" s="265">
        <v>5.9832647991855614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16.559814524912792</v>
      </c>
      <c r="C99" s="225">
        <v>20.647220818562289</v>
      </c>
      <c r="D99" s="225">
        <v>18.887151044830929</v>
      </c>
      <c r="E99" s="225">
        <v>17.502734273317149</v>
      </c>
      <c r="F99" s="225">
        <v>22.34893113429963</v>
      </c>
      <c r="G99" s="225">
        <v>24.269502762395891</v>
      </c>
      <c r="H99" s="225">
        <v>28.543842100964039</v>
      </c>
      <c r="I99" s="225">
        <v>31.451870699208339</v>
      </c>
      <c r="J99" s="225">
        <v>34.610298714829803</v>
      </c>
      <c r="K99" s="225">
        <v>24.7630741069149</v>
      </c>
      <c r="L99" s="225">
        <v>26.971046077339999</v>
      </c>
      <c r="M99" s="225">
        <v>36.513079144397778</v>
      </c>
      <c r="N99" s="225">
        <v>34.24222131856326</v>
      </c>
      <c r="O99" s="225">
        <v>34.850077070165227</v>
      </c>
      <c r="P99" s="225">
        <v>37.127123834546957</v>
      </c>
      <c r="Q99" s="225">
        <v>39.207057248046567</v>
      </c>
      <c r="R99" s="225">
        <v>48.124246699765763</v>
      </c>
      <c r="S99" s="225">
        <v>44.52555698311528</v>
      </c>
      <c r="T99" s="225">
        <v>45.633830962772727</v>
      </c>
      <c r="U99" s="225">
        <v>46.79530180601536</v>
      </c>
      <c r="V99" s="225">
        <v>47.914528243927293</v>
      </c>
      <c r="W99" s="225">
        <v>48.211504917643417</v>
      </c>
      <c r="DA99" s="89" t="s">
        <v>1667</v>
      </c>
    </row>
    <row r="100" spans="1:105" ht="12" customHeight="1" x14ac:dyDescent="0.25">
      <c r="A100" s="55" t="s">
        <v>92</v>
      </c>
      <c r="B100" s="261">
        <v>0.14120828388582821</v>
      </c>
      <c r="C100" s="261">
        <v>0.18090954435763781</v>
      </c>
      <c r="D100" s="261">
        <v>0.16475216259529621</v>
      </c>
      <c r="E100" s="261">
        <v>0.15417189191013431</v>
      </c>
      <c r="F100" s="261">
        <v>0.19589407711558229</v>
      </c>
      <c r="G100" s="261">
        <v>0.20814892604124369</v>
      </c>
      <c r="H100" s="261">
        <v>0.24126404064121931</v>
      </c>
      <c r="I100" s="261">
        <v>0.26945088784197962</v>
      </c>
      <c r="J100" s="261">
        <v>0.29460781367593247</v>
      </c>
      <c r="K100" s="261">
        <v>0.20812682793138759</v>
      </c>
      <c r="L100" s="261">
        <v>0.2313340146283121</v>
      </c>
      <c r="M100" s="261">
        <v>0.30834880542108573</v>
      </c>
      <c r="N100" s="261">
        <v>0.28673043559601669</v>
      </c>
      <c r="O100" s="261">
        <v>0.29176760369286658</v>
      </c>
      <c r="P100" s="261">
        <v>0.30854396079323332</v>
      </c>
      <c r="Q100" s="261">
        <v>0.32510526855124938</v>
      </c>
      <c r="R100" s="261">
        <v>0.39850433031386617</v>
      </c>
      <c r="S100" s="261">
        <v>0.36656733738245512</v>
      </c>
      <c r="T100" s="261">
        <v>0.37544795264783842</v>
      </c>
      <c r="U100" s="261">
        <v>0.38347142510446131</v>
      </c>
      <c r="V100" s="261">
        <v>0.39117441642684098</v>
      </c>
      <c r="W100" s="261">
        <v>0.3971638689243685</v>
      </c>
      <c r="DA100" s="67" t="s">
        <v>1668</v>
      </c>
    </row>
    <row r="101" spans="1:105" ht="12" customHeight="1" x14ac:dyDescent="0.25">
      <c r="A101" s="202" t="s">
        <v>93</v>
      </c>
      <c r="B101" s="226">
        <v>4.1094105320759508E-2</v>
      </c>
      <c r="C101" s="226">
        <v>5.26478735155105E-2</v>
      </c>
      <c r="D101" s="226">
        <v>4.794578997212412E-2</v>
      </c>
      <c r="E101" s="226">
        <v>4.486674428235618E-2</v>
      </c>
      <c r="F101" s="226">
        <v>5.7008637278033257E-2</v>
      </c>
      <c r="G101" s="226">
        <v>6.0575014820361449E-2</v>
      </c>
      <c r="H101" s="226">
        <v>7.0212098209751717E-2</v>
      </c>
      <c r="I101" s="226">
        <v>7.841496871885538E-2</v>
      </c>
      <c r="J101" s="226">
        <v>8.5736078580957123E-2</v>
      </c>
      <c r="K101" s="226">
        <v>6.0568583879988667E-2</v>
      </c>
      <c r="L101" s="226">
        <v>6.7322285207405311E-2</v>
      </c>
      <c r="M101" s="226">
        <v>8.9734949939266159E-2</v>
      </c>
      <c r="N101" s="226">
        <v>8.3443622390998479E-2</v>
      </c>
      <c r="O101" s="226">
        <v>8.4909527298232451E-2</v>
      </c>
      <c r="P101" s="226">
        <v>8.9791743600347876E-2</v>
      </c>
      <c r="Q101" s="226">
        <v>9.4611376744588166E-2</v>
      </c>
      <c r="R101" s="226">
        <v>0.11597180045001799</v>
      </c>
      <c r="S101" s="226">
        <v>0.1066775712799156</v>
      </c>
      <c r="T101" s="226">
        <v>0.10926198721491751</v>
      </c>
      <c r="U101" s="226">
        <v>0.11159695944952989</v>
      </c>
      <c r="V101" s="226">
        <v>0.1138386660121754</v>
      </c>
      <c r="W101" s="226">
        <v>0.1155817025039019</v>
      </c>
      <c r="DA101" s="174" t="s">
        <v>1669</v>
      </c>
    </row>
    <row r="102" spans="1:105" ht="12" customHeight="1" x14ac:dyDescent="0.25">
      <c r="A102" s="202" t="s">
        <v>94</v>
      </c>
      <c r="B102" s="226">
        <v>0.31156777491999532</v>
      </c>
      <c r="C102" s="226">
        <v>0.38500165716636398</v>
      </c>
      <c r="D102" s="226">
        <v>0.31497991124261809</v>
      </c>
      <c r="E102" s="226">
        <v>0.30823139231310381</v>
      </c>
      <c r="F102" s="226">
        <v>0.42816409992166898</v>
      </c>
      <c r="G102" s="226">
        <v>0.52763597714628074</v>
      </c>
      <c r="H102" s="226">
        <v>0.61672942581988988</v>
      </c>
      <c r="I102" s="226">
        <v>0.65788031074378917</v>
      </c>
      <c r="J102" s="226">
        <v>0.72789669794086076</v>
      </c>
      <c r="K102" s="226">
        <v>0.52007942661630147</v>
      </c>
      <c r="L102" s="226">
        <v>0.4818251824667617</v>
      </c>
      <c r="M102" s="226">
        <v>0.71618593663321295</v>
      </c>
      <c r="N102" s="226">
        <v>0.70038068390265817</v>
      </c>
      <c r="O102" s="226">
        <v>0.67742936441995383</v>
      </c>
      <c r="P102" s="226">
        <v>0.78003295379373405</v>
      </c>
      <c r="Q102" s="226">
        <v>0.84697166831406656</v>
      </c>
      <c r="R102" s="226">
        <v>0.98326574888829243</v>
      </c>
      <c r="S102" s="226">
        <v>0.94887420127462319</v>
      </c>
      <c r="T102" s="226">
        <v>0.98645767344268542</v>
      </c>
      <c r="U102" s="226">
        <v>1.0558921731589079</v>
      </c>
      <c r="V102" s="226">
        <v>1.031988074072306</v>
      </c>
      <c r="W102" s="226">
        <v>1.019454576997209</v>
      </c>
      <c r="DA102" s="174" t="s">
        <v>1670</v>
      </c>
    </row>
    <row r="103" spans="1:105" ht="12" customHeight="1" x14ac:dyDescent="0.25">
      <c r="A103" s="202" t="s">
        <v>95</v>
      </c>
      <c r="B103" s="226">
        <v>0.12556613122724949</v>
      </c>
      <c r="C103" s="226">
        <v>0.1608695393921778</v>
      </c>
      <c r="D103" s="226">
        <v>0.14650196928347711</v>
      </c>
      <c r="E103" s="226">
        <v>0.13709371347359131</v>
      </c>
      <c r="F103" s="226">
        <v>0.17419418122540331</v>
      </c>
      <c r="G103" s="226">
        <v>0.1850915161835554</v>
      </c>
      <c r="H103" s="226">
        <v>0.2145383496910567</v>
      </c>
      <c r="I103" s="226">
        <v>0.23960283781524319</v>
      </c>
      <c r="J103" s="226">
        <v>0.26197303992813309</v>
      </c>
      <c r="K103" s="226">
        <v>0.18507186596130429</v>
      </c>
      <c r="L103" s="226">
        <v>0.20570830859775341</v>
      </c>
      <c r="M103" s="226">
        <v>0.27419189228710311</v>
      </c>
      <c r="N103" s="226">
        <v>0.25496826752746349</v>
      </c>
      <c r="O103" s="226">
        <v>0.25944745028400901</v>
      </c>
      <c r="P103" s="226">
        <v>0.27436542959238319</v>
      </c>
      <c r="Q103" s="226">
        <v>0.28909218135235287</v>
      </c>
      <c r="R103" s="226">
        <v>0.35436056340204591</v>
      </c>
      <c r="S103" s="226">
        <v>0.32596134676209498</v>
      </c>
      <c r="T103" s="226">
        <v>0.33385822413434207</v>
      </c>
      <c r="U103" s="226">
        <v>0.34099290750887512</v>
      </c>
      <c r="V103" s="226">
        <v>0.34784261060427091</v>
      </c>
      <c r="W103" s="226">
        <v>0.35316858977198029</v>
      </c>
      <c r="DA103" s="174" t="s">
        <v>1671</v>
      </c>
    </row>
    <row r="104" spans="1:105" ht="12" customHeight="1" x14ac:dyDescent="0.25">
      <c r="A104" s="56" t="s">
        <v>96</v>
      </c>
      <c r="B104" s="262">
        <v>0.19755235698070431</v>
      </c>
      <c r="C104" s="262">
        <v>0.25114153146870383</v>
      </c>
      <c r="D104" s="262">
        <v>0.22942707190234471</v>
      </c>
      <c r="E104" s="262">
        <v>0.21220276066567309</v>
      </c>
      <c r="F104" s="262">
        <v>0.27114828259284562</v>
      </c>
      <c r="G104" s="262">
        <v>0.2928169601566939</v>
      </c>
      <c r="H104" s="262">
        <v>0.33924693054705318</v>
      </c>
      <c r="I104" s="262">
        <v>0.37705423774065577</v>
      </c>
      <c r="J104" s="262">
        <v>0.41218940598714171</v>
      </c>
      <c r="K104" s="262">
        <v>0.29122668626113879</v>
      </c>
      <c r="L104" s="262">
        <v>0.32270412631733081</v>
      </c>
      <c r="M104" s="262">
        <v>0.4310984594828815</v>
      </c>
      <c r="N104" s="262">
        <v>0.4011587681717208</v>
      </c>
      <c r="O104" s="262">
        <v>0.40799432351236542</v>
      </c>
      <c r="P104" s="262">
        <v>0.43185725370197869</v>
      </c>
      <c r="Q104" s="262">
        <v>0.45540658495847358</v>
      </c>
      <c r="R104" s="262">
        <v>0.55715255326831081</v>
      </c>
      <c r="S104" s="262">
        <v>0.5131845803289854</v>
      </c>
      <c r="T104" s="262">
        <v>0.52610512520849295</v>
      </c>
      <c r="U104" s="262">
        <v>0.54000339080123316</v>
      </c>
      <c r="V104" s="262">
        <v>0.54756236669472058</v>
      </c>
      <c r="W104" s="262">
        <v>0.55536315893072807</v>
      </c>
      <c r="DA104" s="68" t="s">
        <v>1672</v>
      </c>
    </row>
    <row r="105" spans="1:105" ht="12" customHeight="1" x14ac:dyDescent="0.25">
      <c r="A105" s="37" t="s">
        <v>160</v>
      </c>
      <c r="B105" s="228">
        <v>4.2850909128196299E-3</v>
      </c>
      <c r="C105" s="228">
        <v>2.5153425469724351E-3</v>
      </c>
      <c r="D105" s="228">
        <v>2.3386265295639351E-3</v>
      </c>
      <c r="E105" s="228">
        <v>1.2565735126827331E-3</v>
      </c>
      <c r="F105" s="228">
        <v>2.7529070407114531E-3</v>
      </c>
      <c r="G105" s="228">
        <v>2.4596336590485932E-3</v>
      </c>
      <c r="H105" s="228">
        <v>3.4644374369011978E-3</v>
      </c>
      <c r="I105" s="228">
        <v>2.3952537472778528E-3</v>
      </c>
      <c r="J105" s="228">
        <v>6.1995766725020966E-3</v>
      </c>
      <c r="K105" s="228">
        <v>3.1270360916500419E-3</v>
      </c>
      <c r="L105" s="228">
        <v>1.2250089567200841E-3</v>
      </c>
      <c r="M105" s="228">
        <v>1.416037748267402E-3</v>
      </c>
      <c r="N105" s="228">
        <v>1.3672670198987191E-3</v>
      </c>
      <c r="O105" s="228">
        <v>1.394688257275863E-3</v>
      </c>
      <c r="P105" s="228">
        <v>3.7710828527772662E-3</v>
      </c>
      <c r="Q105" s="228">
        <v>4.9461449153921063E-3</v>
      </c>
      <c r="R105" s="228">
        <v>5.9720593505515774E-3</v>
      </c>
      <c r="S105" s="228">
        <v>4.5092004230581906E-3</v>
      </c>
      <c r="T105" s="228">
        <v>5.4459648377359754E-3</v>
      </c>
      <c r="U105" s="228">
        <v>5.1608867918464633E-3</v>
      </c>
      <c r="V105" s="228">
        <v>7.2691873713471751E-3</v>
      </c>
      <c r="W105" s="228">
        <v>4.4144067962351699E-3</v>
      </c>
      <c r="DA105" s="69" t="s">
        <v>1673</v>
      </c>
    </row>
    <row r="106" spans="1:105" ht="12" customHeight="1" x14ac:dyDescent="0.25">
      <c r="A106" s="37" t="s">
        <v>162</v>
      </c>
      <c r="B106" s="228">
        <v>0.1651364864377845</v>
      </c>
      <c r="C106" s="228">
        <v>0.20264585502435481</v>
      </c>
      <c r="D106" s="228">
        <v>0.19557535679545801</v>
      </c>
      <c r="E106" s="228">
        <v>0.1710499433856944</v>
      </c>
      <c r="F106" s="228">
        <v>0.20883848154649279</v>
      </c>
      <c r="G106" s="228">
        <v>0.2026095998519758</v>
      </c>
      <c r="H106" s="228">
        <v>0.23995700528837319</v>
      </c>
      <c r="I106" s="228">
        <v>0.27667732216279611</v>
      </c>
      <c r="J106" s="228">
        <v>0.30213366874228359</v>
      </c>
      <c r="K106" s="228">
        <v>0.22121492274389071</v>
      </c>
      <c r="L106" s="228">
        <v>0.27001970090399829</v>
      </c>
      <c r="M106" s="228">
        <v>0.3516305054036265</v>
      </c>
      <c r="N106" s="228">
        <v>0.31463856398287859</v>
      </c>
      <c r="O106" s="228">
        <v>0.33158521569369759</v>
      </c>
      <c r="P106" s="228">
        <v>0.33170444153510259</v>
      </c>
      <c r="Q106" s="228">
        <v>0.34290537193978721</v>
      </c>
      <c r="R106" s="228">
        <v>0.43781097660395879</v>
      </c>
      <c r="S106" s="228">
        <v>0.39282348709989762</v>
      </c>
      <c r="T106" s="228">
        <v>0.39566624914752502</v>
      </c>
      <c r="U106" s="228">
        <v>0.38710034085776562</v>
      </c>
      <c r="V106" s="228">
        <v>0.41377134788735681</v>
      </c>
      <c r="W106" s="228">
        <v>0.43342978926947312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2.8130779630100231E-2</v>
      </c>
      <c r="C109" s="228">
        <v>4.5980333897376623E-2</v>
      </c>
      <c r="D109" s="228">
        <v>3.1513088577322747E-2</v>
      </c>
      <c r="E109" s="228">
        <v>3.9896243767296002E-2</v>
      </c>
      <c r="F109" s="228">
        <v>5.9556894005641348E-2</v>
      </c>
      <c r="G109" s="228">
        <v>8.7747726645669544E-2</v>
      </c>
      <c r="H109" s="228">
        <v>9.5825487821778813E-2</v>
      </c>
      <c r="I109" s="228">
        <v>9.7981661830581851E-2</v>
      </c>
      <c r="J109" s="228">
        <v>0.1038561605723559</v>
      </c>
      <c r="K109" s="228">
        <v>6.6884727425597978E-2</v>
      </c>
      <c r="L109" s="228">
        <v>5.1459416456612429E-2</v>
      </c>
      <c r="M109" s="228">
        <v>7.8051916330987556E-2</v>
      </c>
      <c r="N109" s="228">
        <v>8.5152937168943524E-2</v>
      </c>
      <c r="O109" s="228">
        <v>7.5014419561391973E-2</v>
      </c>
      <c r="P109" s="228">
        <v>9.6381729314098802E-2</v>
      </c>
      <c r="Q109" s="228">
        <v>0.1075550681032944</v>
      </c>
      <c r="R109" s="228">
        <v>0.11336951731380041</v>
      </c>
      <c r="S109" s="228">
        <v>0.1158518928060297</v>
      </c>
      <c r="T109" s="228">
        <v>0.124992911223232</v>
      </c>
      <c r="U109" s="228">
        <v>0.14774216315162109</v>
      </c>
      <c r="V109" s="228">
        <v>0.12652183143601661</v>
      </c>
      <c r="W109" s="228">
        <v>0.1175189628650198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12.365253490062546</v>
      </c>
      <c r="C110" s="263">
        <f t="shared" si="4"/>
        <v>15.430082718033647</v>
      </c>
      <c r="D110" s="263">
        <f t="shared" si="4"/>
        <v>14.405283904661815</v>
      </c>
      <c r="E110" s="263">
        <f t="shared" si="4"/>
        <v>13.219925433880389</v>
      </c>
      <c r="F110" s="263">
        <f t="shared" si="4"/>
        <v>16.613559757437582</v>
      </c>
      <c r="G110" s="263">
        <f t="shared" si="4"/>
        <v>17.565432138563835</v>
      </c>
      <c r="H110" s="263">
        <f t="shared" si="4"/>
        <v>20.700659773281966</v>
      </c>
      <c r="I110" s="263">
        <f t="shared" si="4"/>
        <v>22.967696529425702</v>
      </c>
      <c r="J110" s="263">
        <f t="shared" si="4"/>
        <v>25.249794051427497</v>
      </c>
      <c r="K110" s="263">
        <f t="shared" si="4"/>
        <v>18.080104745698314</v>
      </c>
      <c r="L110" s="263">
        <f t="shared" si="4"/>
        <v>20.334688963945876</v>
      </c>
      <c r="M110" s="263">
        <f t="shared" si="4"/>
        <v>27.047880200219723</v>
      </c>
      <c r="N110" s="263">
        <f t="shared" si="4"/>
        <v>25.15041052596802</v>
      </c>
      <c r="O110" s="263">
        <f t="shared" si="4"/>
        <v>25.871905712032035</v>
      </c>
      <c r="P110" s="263">
        <f t="shared" si="4"/>
        <v>27.116631849889924</v>
      </c>
      <c r="Q110" s="263">
        <f t="shared" si="4"/>
        <v>28.45740938600105</v>
      </c>
      <c r="R110" s="263">
        <f t="shared" si="4"/>
        <v>35.369820812569046</v>
      </c>
      <c r="S110" s="263">
        <f t="shared" si="4"/>
        <v>32.427519748814262</v>
      </c>
      <c r="T110" s="263">
        <f t="shared" si="4"/>
        <v>33.126614595917978</v>
      </c>
      <c r="U110" s="263">
        <f t="shared" si="4"/>
        <v>33.628277472391225</v>
      </c>
      <c r="V110" s="263">
        <f t="shared" si="4"/>
        <v>34.82204795408822</v>
      </c>
      <c r="W110" s="263">
        <f t="shared" si="4"/>
        <v>35.173601282651823</v>
      </c>
      <c r="DA110" s="70"/>
    </row>
    <row r="111" spans="1:105" ht="12" customHeight="1" x14ac:dyDescent="0.25">
      <c r="A111" s="60" t="s">
        <v>1556</v>
      </c>
      <c r="B111" s="264">
        <v>11.000687861824879</v>
      </c>
      <c r="C111" s="264">
        <v>13.743900543645861</v>
      </c>
      <c r="D111" s="264">
        <v>13.025774227907229</v>
      </c>
      <c r="E111" s="264">
        <v>11.86997207749652</v>
      </c>
      <c r="F111" s="264">
        <v>14.73834010691867</v>
      </c>
      <c r="G111" s="264">
        <v>15.25455798342924</v>
      </c>
      <c r="H111" s="264">
        <v>17.99958525871552</v>
      </c>
      <c r="I111" s="264">
        <v>20.086394508490422</v>
      </c>
      <c r="J111" s="264">
        <v>22.06184300234084</v>
      </c>
      <c r="K111" s="264">
        <v>15.802325826821381</v>
      </c>
      <c r="L111" s="264">
        <v>18.224451205941811</v>
      </c>
      <c r="M111" s="264">
        <v>23.91121848092661</v>
      </c>
      <c r="N111" s="264">
        <v>22.082970678632819</v>
      </c>
      <c r="O111" s="264">
        <v>22.90498518732846</v>
      </c>
      <c r="P111" s="264">
        <v>23.700340938825871</v>
      </c>
      <c r="Q111" s="264">
        <v>24.747948653198169</v>
      </c>
      <c r="R111" s="264">
        <v>31.063436287722521</v>
      </c>
      <c r="S111" s="264">
        <v>28.271759028973129</v>
      </c>
      <c r="T111" s="264">
        <v>28.806250478554311</v>
      </c>
      <c r="U111" s="264">
        <v>29.00381280499165</v>
      </c>
      <c r="V111" s="264">
        <v>30.302275474434762</v>
      </c>
      <c r="W111" s="264">
        <v>30.708721448152978</v>
      </c>
      <c r="DA111" s="72" t="s">
        <v>1678</v>
      </c>
    </row>
    <row r="112" spans="1:105" ht="12" customHeight="1" x14ac:dyDescent="0.25">
      <c r="A112" s="59" t="s">
        <v>30</v>
      </c>
      <c r="B112" s="232">
        <v>2.5583661580958279</v>
      </c>
      <c r="C112" s="232">
        <v>5.6907182193220764</v>
      </c>
      <c r="D112" s="232">
        <v>4.8487875468123507</v>
      </c>
      <c r="E112" s="232">
        <v>5.6443605905822887</v>
      </c>
      <c r="F112" s="232">
        <v>7.0417347545701796</v>
      </c>
      <c r="G112" s="232">
        <v>6.3646488404205872</v>
      </c>
      <c r="H112" s="232">
        <v>5.2907133278201952</v>
      </c>
      <c r="I112" s="232">
        <v>7.7363416337056572</v>
      </c>
      <c r="J112" s="232">
        <v>7.7743421911026394</v>
      </c>
      <c r="K112" s="232">
        <v>3.98107506219575</v>
      </c>
      <c r="L112" s="232">
        <v>5.9539195102435443</v>
      </c>
      <c r="M112" s="232">
        <v>6.3227509932177446</v>
      </c>
      <c r="N112" s="232">
        <v>4.9812931808256007</v>
      </c>
      <c r="O112" s="232">
        <v>4.8191383941372044</v>
      </c>
      <c r="P112" s="232">
        <v>4.6875841227724671</v>
      </c>
      <c r="Q112" s="232">
        <v>4.7735651177499632</v>
      </c>
      <c r="R112" s="232">
        <v>4.9410484136621999</v>
      </c>
      <c r="S112" s="232">
        <v>3.976246765818142</v>
      </c>
      <c r="T112" s="232">
        <v>4.0614261765428497</v>
      </c>
      <c r="U112" s="232">
        <v>3.831993615498515</v>
      </c>
      <c r="V112" s="232">
        <v>2.495421888536228</v>
      </c>
      <c r="W112" s="232">
        <v>4.351681838702385</v>
      </c>
      <c r="DA112" s="71" t="s">
        <v>1679</v>
      </c>
    </row>
    <row r="113" spans="1:105" ht="12" customHeight="1" x14ac:dyDescent="0.25">
      <c r="A113" s="59" t="s">
        <v>33</v>
      </c>
      <c r="B113" s="297">
        <v>0.1072465237157941</v>
      </c>
      <c r="C113" s="297">
        <v>4.6391253333463341E-2</v>
      </c>
      <c r="D113" s="297">
        <v>5.1032996110023189E-2</v>
      </c>
      <c r="E113" s="297">
        <v>4.8156932379725063E-2</v>
      </c>
      <c r="F113" s="297">
        <v>0.1144998865321097</v>
      </c>
      <c r="G113" s="297">
        <v>6.5655895229344743E-2</v>
      </c>
      <c r="H113" s="297">
        <v>7.5346838416952097E-2</v>
      </c>
      <c r="I113" s="297">
        <v>0</v>
      </c>
      <c r="J113" s="297">
        <v>6.5401447302597601E-2</v>
      </c>
      <c r="K113" s="297">
        <v>6.1578852645004893E-2</v>
      </c>
      <c r="L113" s="297">
        <v>6.295174939714597E-2</v>
      </c>
      <c r="M113" s="297">
        <v>8.0461256146268909E-2</v>
      </c>
      <c r="N113" s="297">
        <v>8.4511413185828776E-2</v>
      </c>
      <c r="O113" s="297">
        <v>8.7946221610703382E-2</v>
      </c>
      <c r="P113" s="297">
        <v>8.3307238231907749E-2</v>
      </c>
      <c r="Q113" s="297">
        <v>8.274443467509203E-2</v>
      </c>
      <c r="R113" s="297">
        <v>0.1028041441945529</v>
      </c>
      <c r="S113" s="297">
        <v>0.1054129515035846</v>
      </c>
      <c r="T113" s="297">
        <v>0.13533528608260431</v>
      </c>
      <c r="U113" s="297">
        <v>0.15780938157917501</v>
      </c>
      <c r="V113" s="297">
        <v>0.1594635863987969</v>
      </c>
      <c r="W113" s="297">
        <v>0.15644090887369261</v>
      </c>
      <c r="DA113" s="122" t="s">
        <v>1680</v>
      </c>
    </row>
    <row r="114" spans="1:105" ht="12" customHeight="1" x14ac:dyDescent="0.25">
      <c r="A114" s="59" t="s">
        <v>160</v>
      </c>
      <c r="B114" s="297">
        <v>0.18414494074203469</v>
      </c>
      <c r="C114" s="297">
        <v>7.926167857715169E-2</v>
      </c>
      <c r="D114" s="297">
        <v>8.7064396132721183E-2</v>
      </c>
      <c r="E114" s="297">
        <v>4.0944829097389862E-2</v>
      </c>
      <c r="F114" s="297">
        <v>8.8419814996442761E-2</v>
      </c>
      <c r="G114" s="297">
        <v>0.101735448462734</v>
      </c>
      <c r="H114" s="297">
        <v>0.17074299197719761</v>
      </c>
      <c r="I114" s="297">
        <v>0.1017708103815493</v>
      </c>
      <c r="J114" s="297">
        <v>0.28344014750216678</v>
      </c>
      <c r="K114" s="297">
        <v>0.16038564232047861</v>
      </c>
      <c r="L114" s="297">
        <v>5.4447694155177057E-2</v>
      </c>
      <c r="M114" s="297">
        <v>6.9868822319741175E-2</v>
      </c>
      <c r="N114" s="297">
        <v>7.3394947257056781E-2</v>
      </c>
      <c r="O114" s="297">
        <v>7.6348553803053928E-2</v>
      </c>
      <c r="P114" s="297">
        <v>0.2172029571136955</v>
      </c>
      <c r="Q114" s="297">
        <v>0.2878121476467565</v>
      </c>
      <c r="R114" s="297">
        <v>0.35752347344937419</v>
      </c>
      <c r="S114" s="297">
        <v>0.28109416750763327</v>
      </c>
      <c r="T114" s="297">
        <v>0.3416115133568951</v>
      </c>
      <c r="U114" s="297">
        <v>0.33542474833370273</v>
      </c>
      <c r="V114" s="297">
        <v>0.48720983955099573</v>
      </c>
      <c r="W114" s="297">
        <v>0.27057166965122631</v>
      </c>
      <c r="DA114" s="122" t="s">
        <v>1681</v>
      </c>
    </row>
    <row r="115" spans="1:105" ht="12" customHeight="1" x14ac:dyDescent="0.25">
      <c r="A115" s="59" t="s">
        <v>70</v>
      </c>
      <c r="B115" s="297">
        <v>1.2243792760035119</v>
      </c>
      <c r="C115" s="297">
        <v>1.694802512198132</v>
      </c>
      <c r="D115" s="297">
        <v>0.93218746242924988</v>
      </c>
      <c r="E115" s="297">
        <v>0.69639148113780025</v>
      </c>
      <c r="F115" s="297">
        <v>0.94667835153907864</v>
      </c>
      <c r="G115" s="297">
        <v>0.5428411094622615</v>
      </c>
      <c r="H115" s="297">
        <v>0.91980482659582485</v>
      </c>
      <c r="I115" s="297">
        <v>0.77415880086671862</v>
      </c>
      <c r="J115" s="297">
        <v>0.45608880337654067</v>
      </c>
      <c r="K115" s="297">
        <v>0.52485946142559492</v>
      </c>
      <c r="L115" s="297">
        <v>0.43900539265074939</v>
      </c>
      <c r="M115" s="297">
        <v>0.50375432330820502</v>
      </c>
      <c r="N115" s="297">
        <v>0.45838899970603408</v>
      </c>
      <c r="O115" s="297">
        <v>0.2044342417350494</v>
      </c>
      <c r="P115" s="297">
        <v>6.4550251153743937E-2</v>
      </c>
      <c r="Q115" s="297">
        <v>0.12822833053193231</v>
      </c>
      <c r="R115" s="297">
        <v>7.9657343926477775E-2</v>
      </c>
      <c r="S115" s="297">
        <v>7.5696577119170284E-3</v>
      </c>
      <c r="T115" s="297">
        <v>4.3037616980993683E-2</v>
      </c>
      <c r="U115" s="297">
        <v>0.1219663669497681</v>
      </c>
      <c r="V115" s="297">
        <v>9.1639384976344926E-2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6.9265509632677134</v>
      </c>
      <c r="C116" s="297">
        <v>6.2327268802150426</v>
      </c>
      <c r="D116" s="297">
        <v>7.1067018264228858</v>
      </c>
      <c r="E116" s="297">
        <v>5.4401182442993212</v>
      </c>
      <c r="F116" s="297">
        <v>6.5470072992808559</v>
      </c>
      <c r="G116" s="297">
        <v>8.1796766898543112</v>
      </c>
      <c r="H116" s="297">
        <v>11.54297727390535</v>
      </c>
      <c r="I116" s="297">
        <v>11.4741232635365</v>
      </c>
      <c r="J116" s="297">
        <v>13.482570413056891</v>
      </c>
      <c r="K116" s="297">
        <v>11.074426808234559</v>
      </c>
      <c r="L116" s="297">
        <v>11.714126859495201</v>
      </c>
      <c r="M116" s="297">
        <v>16.934383085934648</v>
      </c>
      <c r="N116" s="297">
        <v>16.485382137658299</v>
      </c>
      <c r="O116" s="297">
        <v>17.71711777604245</v>
      </c>
      <c r="P116" s="297">
        <v>18.647696369554058</v>
      </c>
      <c r="Q116" s="297">
        <v>19.475598622594429</v>
      </c>
      <c r="R116" s="297">
        <v>25.582402912489911</v>
      </c>
      <c r="S116" s="297">
        <v>23.901435486431851</v>
      </c>
      <c r="T116" s="297">
        <v>24.224839885590971</v>
      </c>
      <c r="U116" s="297">
        <v>24.55661869263049</v>
      </c>
      <c r="V116" s="297">
        <v>27.068540774972391</v>
      </c>
      <c r="W116" s="297">
        <v>25.930027030925679</v>
      </c>
      <c r="DA116" s="122" t="s">
        <v>1683</v>
      </c>
    </row>
    <row r="117" spans="1:105" ht="12" customHeight="1" x14ac:dyDescent="0.25">
      <c r="A117" s="60" t="s">
        <v>1563</v>
      </c>
      <c r="B117" s="264">
        <v>1.364565628237667</v>
      </c>
      <c r="C117" s="264">
        <v>1.6861821743877869</v>
      </c>
      <c r="D117" s="264">
        <v>1.3795096767545849</v>
      </c>
      <c r="E117" s="264">
        <v>1.349953356383869</v>
      </c>
      <c r="F117" s="264">
        <v>1.87521965051891</v>
      </c>
      <c r="G117" s="264">
        <v>2.3108741551345959</v>
      </c>
      <c r="H117" s="264">
        <v>2.7010745145664461</v>
      </c>
      <c r="I117" s="264">
        <v>2.8813020209352791</v>
      </c>
      <c r="J117" s="264">
        <v>3.1879510490866552</v>
      </c>
      <c r="K117" s="264">
        <v>2.2777789188769351</v>
      </c>
      <c r="L117" s="264">
        <v>2.1102377580040632</v>
      </c>
      <c r="M117" s="264">
        <v>3.1366617192931141</v>
      </c>
      <c r="N117" s="264">
        <v>3.0674398473352</v>
      </c>
      <c r="O117" s="264">
        <v>2.9669205247035761</v>
      </c>
      <c r="P117" s="264">
        <v>3.4162909110640531</v>
      </c>
      <c r="Q117" s="264">
        <v>3.7094607328028819</v>
      </c>
      <c r="R117" s="264">
        <v>4.3063845248465249</v>
      </c>
      <c r="S117" s="264">
        <v>4.1557607198411368</v>
      </c>
      <c r="T117" s="264">
        <v>4.3203641173636642</v>
      </c>
      <c r="U117" s="264">
        <v>4.6244646673995726</v>
      </c>
      <c r="V117" s="264">
        <v>4.5197724796534544</v>
      </c>
      <c r="W117" s="264">
        <v>4.4648798344988432</v>
      </c>
      <c r="DA117" s="72" t="s">
        <v>1684</v>
      </c>
    </row>
    <row r="118" spans="1:105" ht="12" customHeight="1" x14ac:dyDescent="0.25">
      <c r="A118" s="57" t="s">
        <v>1565</v>
      </c>
      <c r="B118" s="263">
        <v>1.0938549025732109</v>
      </c>
      <c r="C118" s="263">
        <v>1.3516672264914991</v>
      </c>
      <c r="D118" s="263">
        <v>1.1058342609831351</v>
      </c>
      <c r="E118" s="263">
        <v>1.082141500979142</v>
      </c>
      <c r="F118" s="263">
        <v>1.5032023126442631</v>
      </c>
      <c r="G118" s="263">
        <v>1.852429059852768</v>
      </c>
      <c r="H118" s="263">
        <v>2.1652191282217039</v>
      </c>
      <c r="I118" s="263">
        <v>2.309692019331163</v>
      </c>
      <c r="J118" s="263">
        <v>2.5555061713744771</v>
      </c>
      <c r="K118" s="263">
        <v>1.8258994553521659</v>
      </c>
      <c r="L118" s="263">
        <v>1.691596116317982</v>
      </c>
      <c r="M118" s="263">
        <v>2.5143919268974151</v>
      </c>
      <c r="N118" s="263">
        <v>2.4589027056832968</v>
      </c>
      <c r="O118" s="263">
        <v>2.3783250100498941</v>
      </c>
      <c r="P118" s="263">
        <v>2.7385465999974992</v>
      </c>
      <c r="Q118" s="263">
        <v>2.9735556315599441</v>
      </c>
      <c r="R118" s="263">
        <v>3.4520580962840559</v>
      </c>
      <c r="S118" s="263">
        <v>3.3313159464453821</v>
      </c>
      <c r="T118" s="263">
        <v>3.463264333268492</v>
      </c>
      <c r="U118" s="263">
        <v>3.7070355895924521</v>
      </c>
      <c r="V118" s="263">
        <v>3.623112866890501</v>
      </c>
      <c r="W118" s="263">
        <v>3.5791101543971959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1.2805496932236426</v>
      </c>
      <c r="C119" s="263">
        <f t="shared" si="5"/>
        <v>1.5952948016193169</v>
      </c>
      <c r="D119" s="263">
        <f t="shared" si="5"/>
        <v>1.4582719895448955</v>
      </c>
      <c r="E119" s="263">
        <f t="shared" si="5"/>
        <v>1.3516753396156336</v>
      </c>
      <c r="F119" s="263">
        <f t="shared" si="5"/>
        <v>1.7271819386763083</v>
      </c>
      <c r="G119" s="263">
        <f t="shared" si="5"/>
        <v>1.878521561749078</v>
      </c>
      <c r="H119" s="263">
        <f t="shared" si="5"/>
        <v>2.2102628463617484</v>
      </c>
      <c r="I119" s="263">
        <f t="shared" si="5"/>
        <v>2.4338741753325355</v>
      </c>
      <c r="J119" s="263">
        <f t="shared" si="5"/>
        <v>2.6789560355004309</v>
      </c>
      <c r="K119" s="263">
        <f t="shared" si="5"/>
        <v>1.9174750488955938</v>
      </c>
      <c r="L119" s="263">
        <f t="shared" si="5"/>
        <v>2.084514402243876</v>
      </c>
      <c r="M119" s="263">
        <f t="shared" si="5"/>
        <v>2.8253131807299696</v>
      </c>
      <c r="N119" s="263">
        <f t="shared" si="5"/>
        <v>2.6511813493246295</v>
      </c>
      <c r="O119" s="263">
        <f t="shared" si="5"/>
        <v>2.6971504414540441</v>
      </c>
      <c r="P119" s="263">
        <f t="shared" si="5"/>
        <v>2.8758493407869792</v>
      </c>
      <c r="Q119" s="263">
        <f t="shared" si="5"/>
        <v>3.0378750713649776</v>
      </c>
      <c r="R119" s="263">
        <f t="shared" si="5"/>
        <v>3.7272509678270458</v>
      </c>
      <c r="S119" s="263">
        <f t="shared" si="5"/>
        <v>3.450326327292605</v>
      </c>
      <c r="T119" s="263">
        <f t="shared" si="5"/>
        <v>3.5366820712823439</v>
      </c>
      <c r="U119" s="263">
        <f t="shared" si="5"/>
        <v>3.6283317276388409</v>
      </c>
      <c r="V119" s="263">
        <f t="shared" si="5"/>
        <v>3.7142261556566178</v>
      </c>
      <c r="W119" s="263">
        <f t="shared" si="5"/>
        <v>3.7356810743480868</v>
      </c>
      <c r="DA119" s="70"/>
    </row>
    <row r="120" spans="1:105" ht="12" customHeight="1" x14ac:dyDescent="0.25">
      <c r="A120" s="60" t="s">
        <v>1568</v>
      </c>
      <c r="B120" s="264">
        <v>0.94549135741865875</v>
      </c>
      <c r="C120" s="264">
        <v>1.1812660575829761</v>
      </c>
      <c r="D120" s="264">
        <v>1.119544260401363</v>
      </c>
      <c r="E120" s="264">
        <v>1.0202049320043169</v>
      </c>
      <c r="F120" s="264">
        <v>1.26673653218961</v>
      </c>
      <c r="G120" s="264">
        <v>1.3111046250685581</v>
      </c>
      <c r="H120" s="264">
        <v>1.547035286610946</v>
      </c>
      <c r="I120" s="264">
        <v>1.726393171774701</v>
      </c>
      <c r="J120" s="264">
        <v>1.896179779796086</v>
      </c>
      <c r="K120" s="264">
        <v>1.358184386652959</v>
      </c>
      <c r="L120" s="264">
        <v>1.5663621516534529</v>
      </c>
      <c r="M120" s="264">
        <v>2.0551306157427001</v>
      </c>
      <c r="N120" s="264">
        <v>1.8979956694556519</v>
      </c>
      <c r="O120" s="264">
        <v>1.9686464890595401</v>
      </c>
      <c r="P120" s="264">
        <v>2.037006031531758</v>
      </c>
      <c r="Q120" s="264">
        <v>2.1270462228675591</v>
      </c>
      <c r="R120" s="264">
        <v>2.669852186579051</v>
      </c>
      <c r="S120" s="264">
        <v>2.4299120342900742</v>
      </c>
      <c r="T120" s="264">
        <v>2.475850711265621</v>
      </c>
      <c r="U120" s="264">
        <v>2.4928308741921801</v>
      </c>
      <c r="V120" s="264">
        <v>2.6044316438267399</v>
      </c>
      <c r="W120" s="264">
        <v>2.6393650189242899</v>
      </c>
      <c r="DA120" s="72" t="s">
        <v>1686</v>
      </c>
    </row>
    <row r="121" spans="1:105" ht="12" customHeight="1" x14ac:dyDescent="0.25">
      <c r="A121" s="59" t="s">
        <v>30</v>
      </c>
      <c r="B121" s="232">
        <v>0.21988743994693391</v>
      </c>
      <c r="C121" s="232">
        <v>0.48910804137491087</v>
      </c>
      <c r="D121" s="232">
        <v>0.4167454596525374</v>
      </c>
      <c r="E121" s="232">
        <v>0.48512367804468698</v>
      </c>
      <c r="F121" s="232">
        <v>0.60522573090954312</v>
      </c>
      <c r="G121" s="232">
        <v>0.54703128997099704</v>
      </c>
      <c r="H121" s="232">
        <v>0.45472826689256518</v>
      </c>
      <c r="I121" s="232">
        <v>0.66492607049514396</v>
      </c>
      <c r="J121" s="232">
        <v>0.66819215703875201</v>
      </c>
      <c r="K121" s="232">
        <v>0.34216697281297248</v>
      </c>
      <c r="L121" s="232">
        <v>0.51172976730272912</v>
      </c>
      <c r="M121" s="232">
        <v>0.54343023766205845</v>
      </c>
      <c r="N121" s="232">
        <v>0.42813410492112719</v>
      </c>
      <c r="O121" s="232">
        <v>0.41419716285862329</v>
      </c>
      <c r="P121" s="232">
        <v>0.40289028567337842</v>
      </c>
      <c r="Q121" s="232">
        <v>0.41028021334650078</v>
      </c>
      <c r="R121" s="232">
        <v>0.42467513217212599</v>
      </c>
      <c r="S121" s="232">
        <v>0.34175198853622318</v>
      </c>
      <c r="T121" s="232">
        <v>0.34907302133724533</v>
      </c>
      <c r="U121" s="232">
        <v>0.32935366321141057</v>
      </c>
      <c r="V121" s="232">
        <v>0.21447748162294961</v>
      </c>
      <c r="W121" s="232">
        <v>0.374020026784607</v>
      </c>
      <c r="DA121" s="71" t="s">
        <v>1687</v>
      </c>
    </row>
    <row r="122" spans="1:105" ht="12" customHeight="1" x14ac:dyDescent="0.25">
      <c r="A122" s="59" t="s">
        <v>33</v>
      </c>
      <c r="B122" s="297">
        <v>9.2176655278406773E-3</v>
      </c>
      <c r="C122" s="297">
        <v>3.9872533097519312E-3</v>
      </c>
      <c r="D122" s="297">
        <v>4.3862036057445847E-3</v>
      </c>
      <c r="E122" s="297">
        <v>4.139010572496292E-3</v>
      </c>
      <c r="F122" s="297">
        <v>9.8410803489126508E-3</v>
      </c>
      <c r="G122" s="297">
        <v>5.6430181714684649E-3</v>
      </c>
      <c r="H122" s="297">
        <v>6.4759390891607899E-3</v>
      </c>
      <c r="I122" s="297">
        <v>0</v>
      </c>
      <c r="J122" s="297">
        <v>5.6211487830561844E-3</v>
      </c>
      <c r="K122" s="297">
        <v>5.2926029450990047E-3</v>
      </c>
      <c r="L122" s="297">
        <v>5.4106012039426268E-3</v>
      </c>
      <c r="M122" s="297">
        <v>6.9155150340504418E-3</v>
      </c>
      <c r="N122" s="297">
        <v>7.2636194912618071E-3</v>
      </c>
      <c r="O122" s="297">
        <v>7.5588357287279797E-3</v>
      </c>
      <c r="P122" s="297">
        <v>7.1601225985171869E-3</v>
      </c>
      <c r="Q122" s="297">
        <v>7.1117505416442399E-3</v>
      </c>
      <c r="R122" s="297">
        <v>8.8358501817037294E-3</v>
      </c>
      <c r="S122" s="297">
        <v>9.0600729571194156E-3</v>
      </c>
      <c r="T122" s="297">
        <v>1.1631849294527411E-2</v>
      </c>
      <c r="U122" s="297">
        <v>1.356346151048244E-2</v>
      </c>
      <c r="V122" s="297">
        <v>1.37056377434597E-2</v>
      </c>
      <c r="W122" s="297">
        <v>1.344584349130503E-2</v>
      </c>
      <c r="DA122" s="122" t="s">
        <v>1688</v>
      </c>
    </row>
    <row r="123" spans="1:105" ht="12" customHeight="1" x14ac:dyDescent="0.25">
      <c r="A123" s="59" t="s">
        <v>160</v>
      </c>
      <c r="B123" s="297">
        <v>1.582696029292505E-2</v>
      </c>
      <c r="C123" s="297">
        <v>6.8124132791056906E-3</v>
      </c>
      <c r="D123" s="297">
        <v>7.4830442528988116E-3</v>
      </c>
      <c r="E123" s="297">
        <v>3.5191419417425511E-3</v>
      </c>
      <c r="F123" s="297">
        <v>7.5995403154566991E-3</v>
      </c>
      <c r="G123" s="297">
        <v>8.7439975093220774E-3</v>
      </c>
      <c r="H123" s="297">
        <v>1.4675084438534689E-2</v>
      </c>
      <c r="I123" s="297">
        <v>8.7470368091405563E-3</v>
      </c>
      <c r="J123" s="297">
        <v>2.436122296849828E-2</v>
      </c>
      <c r="K123" s="297">
        <v>1.3784886960959281E-2</v>
      </c>
      <c r="L123" s="297">
        <v>4.6796913885487198E-3</v>
      </c>
      <c r="M123" s="297">
        <v>6.0051124517023144E-3</v>
      </c>
      <c r="N123" s="297">
        <v>6.3081771959516159E-3</v>
      </c>
      <c r="O123" s="297">
        <v>6.562034908990321E-3</v>
      </c>
      <c r="P123" s="297">
        <v>1.8668243416799148E-2</v>
      </c>
      <c r="Q123" s="297">
        <v>2.473698932086317E-2</v>
      </c>
      <c r="R123" s="297">
        <v>3.0728565201249749E-2</v>
      </c>
      <c r="S123" s="297">
        <v>2.415958977634073E-2</v>
      </c>
      <c r="T123" s="297">
        <v>2.9360957926504859E-2</v>
      </c>
      <c r="U123" s="297">
        <v>2.8829215463371451E-2</v>
      </c>
      <c r="V123" s="297">
        <v>4.1874898945490222E-2</v>
      </c>
      <c r="W123" s="297">
        <v>2.325519807768938E-2</v>
      </c>
      <c r="DA123" s="122" t="s">
        <v>1689</v>
      </c>
    </row>
    <row r="124" spans="1:105" ht="12" customHeight="1" x14ac:dyDescent="0.25">
      <c r="A124" s="59" t="s">
        <v>70</v>
      </c>
      <c r="B124" s="297">
        <v>0.1052334216009467</v>
      </c>
      <c r="C124" s="297">
        <v>0.14566553909556551</v>
      </c>
      <c r="D124" s="297">
        <v>8.0120007066056043E-2</v>
      </c>
      <c r="E124" s="297">
        <v>5.9853723245861003E-2</v>
      </c>
      <c r="F124" s="297">
        <v>8.1365475584638497E-2</v>
      </c>
      <c r="G124" s="297">
        <v>4.6656316758994197E-2</v>
      </c>
      <c r="H124" s="297">
        <v>7.9055739512097462E-2</v>
      </c>
      <c r="I124" s="297">
        <v>6.6537698795105307E-2</v>
      </c>
      <c r="J124" s="297">
        <v>3.9200096141660881E-2</v>
      </c>
      <c r="K124" s="297">
        <v>4.5110823147652697E-2</v>
      </c>
      <c r="L124" s="297">
        <v>3.7731804576683292E-2</v>
      </c>
      <c r="M124" s="297">
        <v>4.3296870607796772E-2</v>
      </c>
      <c r="N124" s="297">
        <v>3.9397794301741333E-2</v>
      </c>
      <c r="O124" s="297">
        <v>1.7570792949383931E-2</v>
      </c>
      <c r="P124" s="297">
        <v>5.5479898486042751E-3</v>
      </c>
      <c r="Q124" s="297">
        <v>1.1021017941513811E-2</v>
      </c>
      <c r="R124" s="297">
        <v>6.8464200769456744E-3</v>
      </c>
      <c r="S124" s="297">
        <v>6.5059985658458448E-4</v>
      </c>
      <c r="T124" s="297">
        <v>3.69901368082939E-3</v>
      </c>
      <c r="U124" s="297">
        <v>1.0482812283670101E-2</v>
      </c>
      <c r="V124" s="297">
        <v>7.8762571561522467E-3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0.59532587005001247</v>
      </c>
      <c r="C125" s="297">
        <v>0.53569281052364215</v>
      </c>
      <c r="D125" s="297">
        <v>0.61080954582412628</v>
      </c>
      <c r="E125" s="297">
        <v>0.46756937819952987</v>
      </c>
      <c r="F125" s="297">
        <v>0.56270470503105885</v>
      </c>
      <c r="G125" s="297">
        <v>0.70303000265777627</v>
      </c>
      <c r="H125" s="297">
        <v>0.99210025667858792</v>
      </c>
      <c r="I125" s="297">
        <v>0.9861823656753107</v>
      </c>
      <c r="J125" s="297">
        <v>1.1588051548641181</v>
      </c>
      <c r="K125" s="297">
        <v>0.95182910078627558</v>
      </c>
      <c r="L125" s="297">
        <v>1.006810287181549</v>
      </c>
      <c r="M125" s="297">
        <v>1.455482879987092</v>
      </c>
      <c r="N125" s="297">
        <v>1.4168919735455701</v>
      </c>
      <c r="O125" s="297">
        <v>1.522757662613814</v>
      </c>
      <c r="P125" s="297">
        <v>1.60273938999446</v>
      </c>
      <c r="Q125" s="297">
        <v>1.673896251717037</v>
      </c>
      <c r="R125" s="297">
        <v>2.1987662189470258</v>
      </c>
      <c r="S125" s="297">
        <v>2.0542897831638061</v>
      </c>
      <c r="T125" s="297">
        <v>2.082085869026514</v>
      </c>
      <c r="U125" s="297">
        <v>2.110601721723246</v>
      </c>
      <c r="V125" s="297">
        <v>2.3264973683586891</v>
      </c>
      <c r="W125" s="297">
        <v>2.2286439505706892</v>
      </c>
      <c r="DA125" s="122" t="s">
        <v>1691</v>
      </c>
    </row>
    <row r="126" spans="1:105" ht="12" customHeight="1" x14ac:dyDescent="0.25">
      <c r="A126" s="60" t="s">
        <v>1575</v>
      </c>
      <c r="B126" s="264">
        <v>0.33505833580498401</v>
      </c>
      <c r="C126" s="264">
        <v>0.41402874403634082</v>
      </c>
      <c r="D126" s="264">
        <v>0.33872772914353239</v>
      </c>
      <c r="E126" s="264">
        <v>0.33147040761131652</v>
      </c>
      <c r="F126" s="264">
        <v>0.46044540648669829</v>
      </c>
      <c r="G126" s="264">
        <v>0.56741693668051985</v>
      </c>
      <c r="H126" s="264">
        <v>0.66322755975080239</v>
      </c>
      <c r="I126" s="264">
        <v>0.70748100355783472</v>
      </c>
      <c r="J126" s="264">
        <v>0.78277625570434484</v>
      </c>
      <c r="K126" s="264">
        <v>0.55929066224263491</v>
      </c>
      <c r="L126" s="264">
        <v>0.51815225059042314</v>
      </c>
      <c r="M126" s="264">
        <v>0.77018256498726945</v>
      </c>
      <c r="N126" s="264">
        <v>0.75318567986897766</v>
      </c>
      <c r="O126" s="264">
        <v>0.72850395239450405</v>
      </c>
      <c r="P126" s="264">
        <v>0.83884330925522121</v>
      </c>
      <c r="Q126" s="264">
        <v>0.9108288484974183</v>
      </c>
      <c r="R126" s="264">
        <v>1.057398781247995</v>
      </c>
      <c r="S126" s="264">
        <v>1.0204142930025311</v>
      </c>
      <c r="T126" s="264">
        <v>1.060831360016723</v>
      </c>
      <c r="U126" s="264">
        <v>1.1355008534466611</v>
      </c>
      <c r="V126" s="264">
        <v>1.109794511829878</v>
      </c>
      <c r="W126" s="264">
        <v>1.096316055423797</v>
      </c>
      <c r="DA126" s="72" t="s">
        <v>1692</v>
      </c>
    </row>
    <row r="127" spans="1:105" ht="12" customHeight="1" x14ac:dyDescent="0.25">
      <c r="A127" s="132" t="s">
        <v>1577</v>
      </c>
      <c r="B127" s="318">
        <v>1.0031677867188531</v>
      </c>
      <c r="C127" s="318">
        <v>1.23960592651742</v>
      </c>
      <c r="D127" s="318">
        <v>1.014153984645219</v>
      </c>
      <c r="E127" s="318">
        <v>0.99242549619711318</v>
      </c>
      <c r="F127" s="318">
        <v>1.378577847407946</v>
      </c>
      <c r="G127" s="318">
        <v>1.698851607882073</v>
      </c>
      <c r="H127" s="318">
        <v>1.985709508189651</v>
      </c>
      <c r="I127" s="318">
        <v>2.1182047322584121</v>
      </c>
      <c r="J127" s="318">
        <v>2.3436394204143749</v>
      </c>
      <c r="K127" s="318">
        <v>1.6745214663186989</v>
      </c>
      <c r="L127" s="318">
        <v>1.5513526776146991</v>
      </c>
      <c r="M127" s="318">
        <v>2.3059337927871209</v>
      </c>
      <c r="N127" s="318">
        <v>2.255044959998449</v>
      </c>
      <c r="O127" s="318">
        <v>2.181147637421831</v>
      </c>
      <c r="P127" s="318">
        <v>2.511504702390873</v>
      </c>
      <c r="Q127" s="318">
        <v>2.7270300791998512</v>
      </c>
      <c r="R127" s="318">
        <v>3.1658618267630758</v>
      </c>
      <c r="S127" s="318">
        <v>3.0551299235349592</v>
      </c>
      <c r="T127" s="318">
        <v>3.1761389996556399</v>
      </c>
      <c r="U127" s="318">
        <v>3.3997001603698349</v>
      </c>
      <c r="V127" s="318">
        <v>3.3227351334816362</v>
      </c>
      <c r="W127" s="318">
        <v>3.28238050911812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0.99999999999999967</v>
      </c>
      <c r="C132" s="234">
        <f t="shared" si="6"/>
        <v>0.99999999999999989</v>
      </c>
      <c r="D132" s="234">
        <f t="shared" si="6"/>
        <v>1.0000000000000002</v>
      </c>
      <c r="E132" s="234">
        <f t="shared" si="6"/>
        <v>1</v>
      </c>
      <c r="F132" s="234">
        <f t="shared" si="6"/>
        <v>1.0000000000000002</v>
      </c>
      <c r="G132" s="234">
        <f t="shared" si="6"/>
        <v>0.99999999999999978</v>
      </c>
      <c r="H132" s="234">
        <f t="shared" si="6"/>
        <v>0.99999999999999967</v>
      </c>
      <c r="I132" s="234">
        <f t="shared" si="6"/>
        <v>1</v>
      </c>
      <c r="J132" s="234">
        <f t="shared" si="6"/>
        <v>0.99999999999999989</v>
      </c>
      <c r="K132" s="234">
        <f t="shared" si="6"/>
        <v>0.99999999999999978</v>
      </c>
      <c r="L132" s="234">
        <f t="shared" si="6"/>
        <v>0.99999999999999978</v>
      </c>
      <c r="M132" s="234">
        <f t="shared" si="6"/>
        <v>1.0000000000000002</v>
      </c>
      <c r="N132" s="234">
        <f t="shared" si="6"/>
        <v>1</v>
      </c>
      <c r="O132" s="234">
        <f t="shared" si="6"/>
        <v>1</v>
      </c>
      <c r="P132" s="234">
        <f t="shared" si="6"/>
        <v>1</v>
      </c>
      <c r="Q132" s="234">
        <f t="shared" si="6"/>
        <v>1</v>
      </c>
      <c r="R132" s="234">
        <f t="shared" si="6"/>
        <v>1</v>
      </c>
      <c r="S132" s="234">
        <f t="shared" si="6"/>
        <v>1</v>
      </c>
      <c r="T132" s="234">
        <f t="shared" si="6"/>
        <v>1</v>
      </c>
      <c r="U132" s="234">
        <f t="shared" si="6"/>
        <v>1</v>
      </c>
      <c r="V132" s="234">
        <f t="shared" si="6"/>
        <v>0.99999999999999989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3.9117900812962849E-3</v>
      </c>
      <c r="C133" s="268">
        <f t="shared" si="7"/>
        <v>3.9082416227569734E-3</v>
      </c>
      <c r="D133" s="268">
        <f t="shared" si="7"/>
        <v>3.9641332633787675E-3</v>
      </c>
      <c r="E133" s="268">
        <f t="shared" si="7"/>
        <v>3.9613569098391962E-3</v>
      </c>
      <c r="F133" s="268">
        <f t="shared" si="7"/>
        <v>3.9358207711486801E-3</v>
      </c>
      <c r="G133" s="268">
        <f t="shared" si="7"/>
        <v>3.9501798824643514E-3</v>
      </c>
      <c r="H133" s="268">
        <f t="shared" si="7"/>
        <v>3.9717218987693897E-3</v>
      </c>
      <c r="I133" s="268">
        <f t="shared" si="7"/>
        <v>3.9524565459089708E-3</v>
      </c>
      <c r="J133" s="268">
        <f t="shared" si="7"/>
        <v>3.9377027820777398E-3</v>
      </c>
      <c r="K133" s="268">
        <f t="shared" si="7"/>
        <v>3.9362863108253435E-3</v>
      </c>
      <c r="L133" s="268">
        <f t="shared" si="7"/>
        <v>3.9516322253811895E-3</v>
      </c>
      <c r="M133" s="268">
        <f t="shared" si="7"/>
        <v>3.9027323072083138E-3</v>
      </c>
      <c r="N133" s="268">
        <f t="shared" si="7"/>
        <v>3.922277556450731E-3</v>
      </c>
      <c r="O133" s="268">
        <f t="shared" si="7"/>
        <v>3.9250436931641264E-3</v>
      </c>
      <c r="P133" s="268">
        <f t="shared" si="7"/>
        <v>3.9072079292816553E-3</v>
      </c>
      <c r="Q133" s="268">
        <f t="shared" si="7"/>
        <v>3.8920759218147331E-3</v>
      </c>
      <c r="R133" s="268">
        <f t="shared" si="7"/>
        <v>3.9010286467823876E-3</v>
      </c>
      <c r="S133" s="268">
        <f t="shared" si="7"/>
        <v>3.8926368474084924E-3</v>
      </c>
      <c r="T133" s="268">
        <f t="shared" si="7"/>
        <v>3.8877952925050149E-3</v>
      </c>
      <c r="U133" s="268">
        <f t="shared" si="7"/>
        <v>3.8794506454646951E-3</v>
      </c>
      <c r="V133" s="268">
        <f t="shared" si="7"/>
        <v>3.8822747717772222E-3</v>
      </c>
      <c r="W133" s="268">
        <f t="shared" si="7"/>
        <v>3.854668328511016E-3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4.0516656144601185E-4</v>
      </c>
      <c r="C134" s="269">
        <f t="shared" si="8"/>
        <v>4.0479902721873287E-4</v>
      </c>
      <c r="D134" s="269">
        <f t="shared" si="8"/>
        <v>4.105880453852712E-4</v>
      </c>
      <c r="E134" s="269">
        <f t="shared" si="8"/>
        <v>4.1030048250648458E-4</v>
      </c>
      <c r="F134" s="269">
        <f t="shared" si="8"/>
        <v>4.0765555798578614E-4</v>
      </c>
      <c r="G134" s="269">
        <f t="shared" si="8"/>
        <v>4.0914281359927333E-4</v>
      </c>
      <c r="H134" s="269">
        <f t="shared" si="8"/>
        <v>4.113740439290036E-4</v>
      </c>
      <c r="I134" s="269">
        <f t="shared" si="8"/>
        <v>4.0937862070554871E-4</v>
      </c>
      <c r="J134" s="269">
        <f t="shared" si="8"/>
        <v>4.0785048866480623E-4</v>
      </c>
      <c r="K134" s="269">
        <f t="shared" si="8"/>
        <v>4.0770377660337328E-4</v>
      </c>
      <c r="L134" s="269">
        <f t="shared" si="8"/>
        <v>4.0929324109497929E-4</v>
      </c>
      <c r="M134" s="269">
        <f t="shared" si="8"/>
        <v>4.0422839577113957E-4</v>
      </c>
      <c r="N134" s="269">
        <f t="shared" si="8"/>
        <v>4.062528094701308E-4</v>
      </c>
      <c r="O134" s="269">
        <f t="shared" si="8"/>
        <v>4.0653931413356267E-4</v>
      </c>
      <c r="P134" s="269">
        <f t="shared" si="8"/>
        <v>4.0469196164970197E-4</v>
      </c>
      <c r="Q134" s="269">
        <f t="shared" si="8"/>
        <v>4.0312465274361771E-4</v>
      </c>
      <c r="R134" s="269">
        <f t="shared" si="8"/>
        <v>4.0405193787787345E-4</v>
      </c>
      <c r="S134" s="269">
        <f t="shared" si="8"/>
        <v>4.0318275102837412E-4</v>
      </c>
      <c r="T134" s="269">
        <f t="shared" si="8"/>
        <v>4.0268128338529342E-4</v>
      </c>
      <c r="U134" s="269">
        <f t="shared" si="8"/>
        <v>4.0181698037374544E-4</v>
      </c>
      <c r="V134" s="269">
        <f t="shared" si="8"/>
        <v>4.0210949135295333E-4</v>
      </c>
      <c r="W134" s="269">
        <f t="shared" si="8"/>
        <v>3.9925013349901222E-4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6.9183708063639869E-3</v>
      </c>
      <c r="C135" s="269">
        <f t="shared" si="9"/>
        <v>6.5850327241936081E-3</v>
      </c>
      <c r="D135" s="269">
        <f t="shared" si="9"/>
        <v>5.6363569674401605E-3</v>
      </c>
      <c r="E135" s="269">
        <f t="shared" si="9"/>
        <v>5.9117250050403931E-3</v>
      </c>
      <c r="F135" s="269">
        <f t="shared" si="9"/>
        <v>6.7008711752730944E-3</v>
      </c>
      <c r="G135" s="269">
        <f t="shared" si="9"/>
        <v>7.9440005249446274E-3</v>
      </c>
      <c r="H135" s="269">
        <f t="shared" si="9"/>
        <v>7.9293862568949932E-3</v>
      </c>
      <c r="I135" s="269">
        <f t="shared" si="9"/>
        <v>7.5721668083511516E-3</v>
      </c>
      <c r="J135" s="269">
        <f t="shared" si="9"/>
        <v>7.6257593024214587E-3</v>
      </c>
      <c r="K135" s="269">
        <f t="shared" si="9"/>
        <v>7.7600186094221061E-3</v>
      </c>
      <c r="L135" s="269">
        <f t="shared" si="9"/>
        <v>6.1219251730628083E-3</v>
      </c>
      <c r="M135" s="269">
        <f t="shared" si="9"/>
        <v>7.1107937418222848E-3</v>
      </c>
      <c r="N135" s="269">
        <f t="shared" si="9"/>
        <v>7.442227612919048E-3</v>
      </c>
      <c r="O135" s="269">
        <f t="shared" si="9"/>
        <v>6.8992075670663219E-3</v>
      </c>
      <c r="P135" s="269">
        <f t="shared" si="9"/>
        <v>7.7418651261042162E-3</v>
      </c>
      <c r="Q135" s="269">
        <f t="shared" si="9"/>
        <v>8.0750738887670152E-3</v>
      </c>
      <c r="R135" s="269">
        <f t="shared" si="9"/>
        <v>7.4126439293364403E-3</v>
      </c>
      <c r="S135" s="269">
        <f t="shared" si="9"/>
        <v>7.8963472712494012E-3</v>
      </c>
      <c r="T135" s="269">
        <f t="shared" si="9"/>
        <v>8.0106793962647204E-3</v>
      </c>
      <c r="U135" s="269">
        <f t="shared" si="9"/>
        <v>8.4154498041018981E-3</v>
      </c>
      <c r="V135" s="269">
        <f t="shared" si="9"/>
        <v>7.9771000664162397E-3</v>
      </c>
      <c r="W135" s="269">
        <f t="shared" si="9"/>
        <v>7.8709819242538618E-3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7.714364944416323E-4</v>
      </c>
      <c r="C136" s="269">
        <f t="shared" si="10"/>
        <v>7.7073670985213546E-4</v>
      </c>
      <c r="D136" s="269">
        <f t="shared" si="10"/>
        <v>7.8175899131760224E-4</v>
      </c>
      <c r="E136" s="269">
        <f t="shared" si="10"/>
        <v>7.8121147204959806E-4</v>
      </c>
      <c r="F136" s="269">
        <f t="shared" si="10"/>
        <v>7.7617553993064841E-4</v>
      </c>
      <c r="G136" s="269">
        <f t="shared" si="10"/>
        <v>7.7900727227478005E-4</v>
      </c>
      <c r="H136" s="269">
        <f t="shared" si="10"/>
        <v>7.8325553130611755E-4</v>
      </c>
      <c r="I136" s="269">
        <f t="shared" si="10"/>
        <v>7.7945624863349063E-4</v>
      </c>
      <c r="J136" s="269">
        <f t="shared" si="10"/>
        <v>7.7654668763628735E-4</v>
      </c>
      <c r="K136" s="269">
        <f t="shared" si="10"/>
        <v>7.7626734810254036E-4</v>
      </c>
      <c r="L136" s="269">
        <f t="shared" si="10"/>
        <v>7.792936859895266E-4</v>
      </c>
      <c r="M136" s="269">
        <f t="shared" si="10"/>
        <v>7.6965022847524565E-4</v>
      </c>
      <c r="N136" s="269">
        <f t="shared" si="10"/>
        <v>7.7350470896760375E-4</v>
      </c>
      <c r="O136" s="269">
        <f t="shared" si="10"/>
        <v>7.7405021339524004E-4</v>
      </c>
      <c r="P136" s="269">
        <f t="shared" si="10"/>
        <v>7.7053285717743818E-4</v>
      </c>
      <c r="Q136" s="269">
        <f t="shared" si="10"/>
        <v>7.6754870349036726E-4</v>
      </c>
      <c r="R136" s="269">
        <f t="shared" si="10"/>
        <v>7.6931425292456866E-4</v>
      </c>
      <c r="S136" s="269">
        <f t="shared" si="10"/>
        <v>7.6765932253297967E-4</v>
      </c>
      <c r="T136" s="269">
        <f t="shared" si="10"/>
        <v>7.6670452893087837E-4</v>
      </c>
      <c r="U136" s="269">
        <f t="shared" si="10"/>
        <v>7.6505889735905218E-4</v>
      </c>
      <c r="V136" s="269">
        <f t="shared" si="10"/>
        <v>7.6561583780245988E-4</v>
      </c>
      <c r="W136" s="269">
        <f t="shared" si="10"/>
        <v>7.6017162495496812E-4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4.6103830433283765E-3</v>
      </c>
      <c r="C137" s="270">
        <f t="shared" si="11"/>
        <v>4.5145801535849918E-3</v>
      </c>
      <c r="D137" s="270">
        <f t="shared" si="11"/>
        <v>4.31483097476039E-3</v>
      </c>
      <c r="E137" s="270">
        <f t="shared" si="11"/>
        <v>4.2775183028738607E-3</v>
      </c>
      <c r="F137" s="270">
        <f t="shared" si="11"/>
        <v>4.4599641463532857E-3</v>
      </c>
      <c r="G137" s="270">
        <f t="shared" si="11"/>
        <v>4.6334510849698309E-3</v>
      </c>
      <c r="H137" s="270">
        <f t="shared" si="11"/>
        <v>4.5842080717748302E-3</v>
      </c>
      <c r="I137" s="270">
        <f t="shared" si="11"/>
        <v>4.5612155998738168E-3</v>
      </c>
      <c r="J137" s="270">
        <f t="shared" si="11"/>
        <v>4.538513802029201E-3</v>
      </c>
      <c r="K137" s="270">
        <f t="shared" si="11"/>
        <v>4.5669656828913798E-3</v>
      </c>
      <c r="L137" s="270">
        <f t="shared" si="11"/>
        <v>4.3092980437759556E-3</v>
      </c>
      <c r="M137" s="270">
        <f t="shared" si="11"/>
        <v>4.4985469228301161E-3</v>
      </c>
      <c r="N137" s="270">
        <f t="shared" si="11"/>
        <v>4.4801088776004741E-3</v>
      </c>
      <c r="O137" s="270">
        <f t="shared" si="11"/>
        <v>4.3670966644142467E-3</v>
      </c>
      <c r="P137" s="270">
        <f t="shared" si="11"/>
        <v>4.50480877420172E-3</v>
      </c>
      <c r="Q137" s="270">
        <f t="shared" si="11"/>
        <v>4.5633146874533986E-3</v>
      </c>
      <c r="R137" s="270">
        <f t="shared" si="11"/>
        <v>4.4144829528007254E-3</v>
      </c>
      <c r="S137" s="270">
        <f t="shared" si="11"/>
        <v>4.4884324207916841E-3</v>
      </c>
      <c r="T137" s="270">
        <f t="shared" si="11"/>
        <v>4.4902127532578731E-3</v>
      </c>
      <c r="U137" s="270">
        <f t="shared" si="11"/>
        <v>4.5233244622018241E-3</v>
      </c>
      <c r="V137" s="270">
        <f t="shared" si="11"/>
        <v>4.4484370019471624E-3</v>
      </c>
      <c r="W137" s="270">
        <f t="shared" si="11"/>
        <v>4.5065230084782833E-3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2.6960871808268144E-2</v>
      </c>
      <c r="C138" s="271">
        <f t="shared" si="12"/>
        <v>2.5661854228299377E-2</v>
      </c>
      <c r="D138" s="271">
        <f t="shared" si="12"/>
        <v>2.1964867440324103E-2</v>
      </c>
      <c r="E138" s="271">
        <f t="shared" si="12"/>
        <v>2.3037975917684844E-2</v>
      </c>
      <c r="F138" s="271">
        <f t="shared" si="12"/>
        <v>2.6113276350274911E-2</v>
      </c>
      <c r="G138" s="271">
        <f t="shared" si="12"/>
        <v>3.0957747971651392E-2</v>
      </c>
      <c r="H138" s="271">
        <f t="shared" si="12"/>
        <v>3.0900796209670754E-2</v>
      </c>
      <c r="I138" s="271">
        <f t="shared" si="12"/>
        <v>2.9508713011303936E-2</v>
      </c>
      <c r="J138" s="271">
        <f t="shared" si="12"/>
        <v>2.9717562811778019E-2</v>
      </c>
      <c r="K138" s="271">
        <f t="shared" si="12"/>
        <v>3.0240770958092144E-2</v>
      </c>
      <c r="L138" s="271">
        <f t="shared" si="12"/>
        <v>2.3857125388383308E-2</v>
      </c>
      <c r="M138" s="271">
        <f t="shared" si="12"/>
        <v>2.7710743453061987E-2</v>
      </c>
      <c r="N138" s="271">
        <f t="shared" si="12"/>
        <v>2.9002340327768116E-2</v>
      </c>
      <c r="O138" s="271">
        <f t="shared" si="12"/>
        <v>2.6886192717974194E-2</v>
      </c>
      <c r="P138" s="271">
        <f t="shared" si="12"/>
        <v>3.0170026884045568E-2</v>
      </c>
      <c r="Q138" s="271">
        <f t="shared" si="12"/>
        <v>3.146854050625264E-2</v>
      </c>
      <c r="R138" s="271">
        <f t="shared" si="12"/>
        <v>2.8887052795051105E-2</v>
      </c>
      <c r="S138" s="271">
        <f t="shared" si="12"/>
        <v>3.0772043374415563E-2</v>
      </c>
      <c r="T138" s="271">
        <f t="shared" si="12"/>
        <v>3.1217595347904682E-2</v>
      </c>
      <c r="U138" s="271">
        <f t="shared" si="12"/>
        <v>3.2794984502507403E-2</v>
      </c>
      <c r="V138" s="271">
        <f t="shared" si="12"/>
        <v>3.1086736792792311E-2</v>
      </c>
      <c r="W138" s="271">
        <f t="shared" si="12"/>
        <v>3.0673194687656842E-2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0.12445765786338817</v>
      </c>
      <c r="C139" s="271">
        <f t="shared" si="13"/>
        <v>0.12156196668433569</v>
      </c>
      <c r="D139" s="271">
        <f t="shared" si="13"/>
        <v>0.12628995750530592</v>
      </c>
      <c r="E139" s="271">
        <f t="shared" si="13"/>
        <v>0.12488995597457328</v>
      </c>
      <c r="F139" s="271">
        <f t="shared" si="13"/>
        <v>0.12273986646504108</v>
      </c>
      <c r="G139" s="271">
        <f t="shared" si="13"/>
        <v>0.12303669241869469</v>
      </c>
      <c r="H139" s="271">
        <f t="shared" si="13"/>
        <v>0.12500318585181816</v>
      </c>
      <c r="I139" s="271">
        <f t="shared" si="13"/>
        <v>0.12389644888824276</v>
      </c>
      <c r="J139" s="271">
        <f t="shared" si="13"/>
        <v>0.12374734155239631</v>
      </c>
      <c r="K139" s="271">
        <f t="shared" si="13"/>
        <v>0.12447399110534678</v>
      </c>
      <c r="L139" s="271">
        <f t="shared" si="13"/>
        <v>0.12598686565302827</v>
      </c>
      <c r="M139" s="271">
        <f t="shared" si="13"/>
        <v>0.12392316439256483</v>
      </c>
      <c r="N139" s="271">
        <f t="shared" si="13"/>
        <v>0.12454317398203259</v>
      </c>
      <c r="O139" s="271">
        <f t="shared" si="13"/>
        <v>0.12449363755649076</v>
      </c>
      <c r="P139" s="271">
        <f t="shared" si="13"/>
        <v>0.12363502147416457</v>
      </c>
      <c r="Q139" s="271">
        <f t="shared" si="13"/>
        <v>0.12234086244948961</v>
      </c>
      <c r="R139" s="271">
        <f t="shared" si="13"/>
        <v>0.12285120215593962</v>
      </c>
      <c r="S139" s="271">
        <f t="shared" si="13"/>
        <v>0.12193461511604042</v>
      </c>
      <c r="T139" s="271">
        <f t="shared" si="13"/>
        <v>0.1210028330089914</v>
      </c>
      <c r="U139" s="271">
        <f t="shared" si="13"/>
        <v>0.11915337692723137</v>
      </c>
      <c r="V139" s="271">
        <f t="shared" si="13"/>
        <v>0.12051339556719645</v>
      </c>
      <c r="W139" s="271">
        <f t="shared" si="13"/>
        <v>0.11934010299384419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0.79464840693394301</v>
      </c>
      <c r="C140" s="271">
        <f t="shared" si="14"/>
        <v>0.80065098255084999</v>
      </c>
      <c r="D140" s="271">
        <f t="shared" si="14"/>
        <v>0.80558698616454982</v>
      </c>
      <c r="E140" s="271">
        <f t="shared" si="14"/>
        <v>0.80457134874253566</v>
      </c>
      <c r="F140" s="271">
        <f t="shared" si="14"/>
        <v>0.79884946676893465</v>
      </c>
      <c r="G140" s="271">
        <f t="shared" si="14"/>
        <v>0.7859751550604106</v>
      </c>
      <c r="H140" s="271">
        <f t="shared" si="14"/>
        <v>0.78418445768907685</v>
      </c>
      <c r="I140" s="271">
        <f t="shared" si="14"/>
        <v>0.78892526781596328</v>
      </c>
      <c r="J140" s="271">
        <f t="shared" si="14"/>
        <v>0.78861416807942863</v>
      </c>
      <c r="K140" s="271">
        <f t="shared" si="14"/>
        <v>0.78649702082476647</v>
      </c>
      <c r="L140" s="271">
        <f t="shared" si="14"/>
        <v>0.80140811532263001</v>
      </c>
      <c r="M140" s="271">
        <f t="shared" si="14"/>
        <v>0.79356397380229071</v>
      </c>
      <c r="N140" s="271">
        <f t="shared" si="14"/>
        <v>0.78965718991302025</v>
      </c>
      <c r="O140" s="271">
        <f t="shared" si="14"/>
        <v>0.79515189205621017</v>
      </c>
      <c r="P140" s="271">
        <f t="shared" si="14"/>
        <v>0.78760534441606334</v>
      </c>
      <c r="Q140" s="271">
        <f t="shared" si="14"/>
        <v>0.78558262369419296</v>
      </c>
      <c r="R140" s="271">
        <f t="shared" si="14"/>
        <v>0.79174682021833709</v>
      </c>
      <c r="S140" s="271">
        <f t="shared" si="14"/>
        <v>0.78784126968637602</v>
      </c>
      <c r="T140" s="271">
        <f t="shared" si="14"/>
        <v>0.78764730430192387</v>
      </c>
      <c r="U140" s="271">
        <f t="shared" si="14"/>
        <v>0.78549036079518475</v>
      </c>
      <c r="V140" s="271">
        <f t="shared" si="14"/>
        <v>0.78852734637197575</v>
      </c>
      <c r="W140" s="271">
        <f t="shared" si="14"/>
        <v>0.79073480526022499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3.7315916407524102E-2</v>
      </c>
      <c r="C141" s="271">
        <f t="shared" si="15"/>
        <v>3.5941806298908384E-2</v>
      </c>
      <c r="D141" s="271">
        <f t="shared" si="15"/>
        <v>3.1050520647538219E-2</v>
      </c>
      <c r="E141" s="271">
        <f t="shared" si="15"/>
        <v>3.2158607192896677E-2</v>
      </c>
      <c r="F141" s="271">
        <f t="shared" si="15"/>
        <v>3.6016903225058176E-2</v>
      </c>
      <c r="G141" s="271">
        <f t="shared" si="15"/>
        <v>4.2314622970990229E-2</v>
      </c>
      <c r="H141" s="271">
        <f t="shared" si="15"/>
        <v>4.2231614446759637E-2</v>
      </c>
      <c r="I141" s="271">
        <f t="shared" si="15"/>
        <v>4.0394896461017113E-2</v>
      </c>
      <c r="J141" s="271">
        <f t="shared" si="15"/>
        <v>4.0634554493567461E-2</v>
      </c>
      <c r="K141" s="271">
        <f t="shared" si="15"/>
        <v>4.1340975383949638E-2</v>
      </c>
      <c r="L141" s="271">
        <f t="shared" si="15"/>
        <v>3.3176451266653723E-2</v>
      </c>
      <c r="M141" s="271">
        <f t="shared" si="15"/>
        <v>3.811616675597549E-2</v>
      </c>
      <c r="N141" s="271">
        <f t="shared" si="15"/>
        <v>3.9772924211771053E-2</v>
      </c>
      <c r="O141" s="271">
        <f t="shared" si="15"/>
        <v>3.7096340217151393E-2</v>
      </c>
      <c r="P141" s="271">
        <f t="shared" si="15"/>
        <v>4.1260500577311926E-2</v>
      </c>
      <c r="Q141" s="271">
        <f t="shared" si="15"/>
        <v>4.2906835495795652E-2</v>
      </c>
      <c r="R141" s="271">
        <f t="shared" si="15"/>
        <v>3.961340311095022E-2</v>
      </c>
      <c r="S141" s="271">
        <f t="shared" si="15"/>
        <v>4.2003813210157191E-2</v>
      </c>
      <c r="T141" s="271">
        <f t="shared" si="15"/>
        <v>4.2574194086836346E-2</v>
      </c>
      <c r="U141" s="271">
        <f t="shared" si="15"/>
        <v>4.4576176985575207E-2</v>
      </c>
      <c r="V141" s="271">
        <f t="shared" si="15"/>
        <v>4.2396984098739418E-2</v>
      </c>
      <c r="W141" s="271">
        <f t="shared" si="15"/>
        <v>4.1860302038576977E-2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3.4553390343403302E-2</v>
      </c>
      <c r="C142" s="320">
        <f t="shared" si="16"/>
        <v>3.2888553174085976E-2</v>
      </c>
      <c r="D142" s="320">
        <f t="shared" si="16"/>
        <v>2.8150448691124149E-2</v>
      </c>
      <c r="E142" s="320">
        <f t="shared" si="16"/>
        <v>2.952575793048226E-2</v>
      </c>
      <c r="F142" s="320">
        <f t="shared" si="16"/>
        <v>3.3467101408771939E-2</v>
      </c>
      <c r="G142" s="320">
        <f t="shared" si="16"/>
        <v>3.9675836798761327E-2</v>
      </c>
      <c r="H142" s="320">
        <f t="shared" si="16"/>
        <v>3.9602846708661286E-2</v>
      </c>
      <c r="I142" s="320">
        <f t="shared" si="16"/>
        <v>3.7818735479405306E-2</v>
      </c>
      <c r="J142" s="320">
        <f t="shared" si="16"/>
        <v>3.8086399994493772E-2</v>
      </c>
      <c r="K142" s="320">
        <f t="shared" si="16"/>
        <v>3.8756950095358705E-2</v>
      </c>
      <c r="L142" s="320">
        <f t="shared" si="16"/>
        <v>3.0575590132197499E-2</v>
      </c>
      <c r="M142" s="320">
        <f t="shared" si="16"/>
        <v>3.5514435217407159E-2</v>
      </c>
      <c r="N142" s="320">
        <f t="shared" si="16"/>
        <v>3.7169761918094714E-2</v>
      </c>
      <c r="O142" s="320">
        <f t="shared" si="16"/>
        <v>3.4457680687730141E-2</v>
      </c>
      <c r="P142" s="320">
        <f t="shared" si="16"/>
        <v>3.8666283605699257E-2</v>
      </c>
      <c r="Q142" s="320">
        <f t="shared" si="16"/>
        <v>4.0330474896449239E-2</v>
      </c>
      <c r="R142" s="320">
        <f t="shared" si="16"/>
        <v>3.702200797497196E-2</v>
      </c>
      <c r="S142" s="320">
        <f t="shared" si="16"/>
        <v>3.9437835465477813E-2</v>
      </c>
      <c r="T142" s="320">
        <f t="shared" si="16"/>
        <v>4.0008860444481716E-2</v>
      </c>
      <c r="U142" s="320">
        <f t="shared" si="16"/>
        <v>4.2030462103732333E-2</v>
      </c>
      <c r="V142" s="320">
        <f t="shared" si="16"/>
        <v>3.9841150484405972E-2</v>
      </c>
      <c r="W142" s="320">
        <f t="shared" si="16"/>
        <v>3.9311149752834812E-2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2.7625260641207941E-3</v>
      </c>
      <c r="C143" s="328">
        <f t="shared" si="17"/>
        <v>3.0532531248224056E-3</v>
      </c>
      <c r="D143" s="328">
        <f t="shared" si="17"/>
        <v>2.9000719564140722E-3</v>
      </c>
      <c r="E143" s="328">
        <f t="shared" si="17"/>
        <v>2.6328492624144127E-3</v>
      </c>
      <c r="F143" s="328">
        <f t="shared" si="17"/>
        <v>2.5498018162862361E-3</v>
      </c>
      <c r="G143" s="328">
        <f t="shared" si="17"/>
        <v>2.6387861722289001E-3</v>
      </c>
      <c r="H143" s="328">
        <f t="shared" si="17"/>
        <v>2.6287677380983513E-3</v>
      </c>
      <c r="I143" s="328">
        <f t="shared" si="17"/>
        <v>2.5761609816118075E-3</v>
      </c>
      <c r="J143" s="328">
        <f t="shared" si="17"/>
        <v>2.5481544990736899E-3</v>
      </c>
      <c r="K143" s="328">
        <f t="shared" si="17"/>
        <v>2.5840252885909352E-3</v>
      </c>
      <c r="L143" s="328">
        <f t="shared" si="17"/>
        <v>2.6008611344562234E-3</v>
      </c>
      <c r="M143" s="328">
        <f t="shared" si="17"/>
        <v>2.6017315385683305E-3</v>
      </c>
      <c r="N143" s="328">
        <f t="shared" si="17"/>
        <v>2.6031622936763346E-3</v>
      </c>
      <c r="O143" s="328">
        <f t="shared" si="17"/>
        <v>2.6386595294212519E-3</v>
      </c>
      <c r="P143" s="328">
        <f t="shared" si="17"/>
        <v>2.5942169716126695E-3</v>
      </c>
      <c r="Q143" s="328">
        <f t="shared" si="17"/>
        <v>2.576360599346413E-3</v>
      </c>
      <c r="R143" s="328">
        <f t="shared" si="17"/>
        <v>2.5913951359782588E-3</v>
      </c>
      <c r="S143" s="328">
        <f t="shared" si="17"/>
        <v>2.5659777446793738E-3</v>
      </c>
      <c r="T143" s="328">
        <f t="shared" si="17"/>
        <v>2.5653336423546269E-3</v>
      </c>
      <c r="U143" s="328">
        <f t="shared" si="17"/>
        <v>2.5457148818428758E-3</v>
      </c>
      <c r="V143" s="328">
        <f t="shared" si="17"/>
        <v>2.5558336143334439E-3</v>
      </c>
      <c r="W143" s="328">
        <f t="shared" si="17"/>
        <v>2.5491522857421702E-3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1.0000000000000002</v>
      </c>
      <c r="D146" s="234">
        <f t="shared" si="18"/>
        <v>0.99999999999999989</v>
      </c>
      <c r="E146" s="234">
        <f t="shared" si="18"/>
        <v>1.0000000000000002</v>
      </c>
      <c r="F146" s="234">
        <f t="shared" si="18"/>
        <v>0.99999999999999978</v>
      </c>
      <c r="G146" s="234">
        <f t="shared" si="18"/>
        <v>1</v>
      </c>
      <c r="H146" s="234">
        <f t="shared" si="18"/>
        <v>1</v>
      </c>
      <c r="I146" s="234">
        <f t="shared" si="18"/>
        <v>1.0000000000000002</v>
      </c>
      <c r="J146" s="234">
        <f t="shared" si="18"/>
        <v>1</v>
      </c>
      <c r="K146" s="234">
        <f t="shared" si="18"/>
        <v>0.99999999999999989</v>
      </c>
      <c r="L146" s="234">
        <f t="shared" si="18"/>
        <v>1.0000000000000002</v>
      </c>
      <c r="M146" s="234">
        <f t="shared" si="18"/>
        <v>0.99999999999999978</v>
      </c>
      <c r="N146" s="234">
        <f t="shared" si="18"/>
        <v>1.0000000000000002</v>
      </c>
      <c r="O146" s="234">
        <f t="shared" si="18"/>
        <v>0.99999999999999967</v>
      </c>
      <c r="P146" s="234">
        <f t="shared" si="18"/>
        <v>1.0000000000000002</v>
      </c>
      <c r="Q146" s="234">
        <f t="shared" si="18"/>
        <v>1.0000000000000002</v>
      </c>
      <c r="R146" s="234">
        <f t="shared" si="18"/>
        <v>0.99999999999999956</v>
      </c>
      <c r="S146" s="234">
        <f t="shared" si="18"/>
        <v>1</v>
      </c>
      <c r="T146" s="234">
        <f t="shared" si="18"/>
        <v>1</v>
      </c>
      <c r="U146" s="234">
        <f t="shared" si="18"/>
        <v>0.99999999999999956</v>
      </c>
      <c r="V146" s="234">
        <f t="shared" si="18"/>
        <v>0.99999999999999978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6.5059776524419568E-3</v>
      </c>
      <c r="C147" s="268">
        <f t="shared" si="19"/>
        <v>6.5163031605878817E-3</v>
      </c>
      <c r="D147" s="268">
        <f t="shared" si="19"/>
        <v>6.584083204811346E-3</v>
      </c>
      <c r="E147" s="268">
        <f t="shared" si="19"/>
        <v>6.5916663936573016E-3</v>
      </c>
      <c r="F147" s="268">
        <f t="shared" si="19"/>
        <v>6.5591977314356301E-3</v>
      </c>
      <c r="G147" s="268">
        <f t="shared" si="19"/>
        <v>6.5598241867653841E-3</v>
      </c>
      <c r="H147" s="268">
        <f t="shared" si="19"/>
        <v>6.5723160090090816E-3</v>
      </c>
      <c r="I147" s="268">
        <f t="shared" si="19"/>
        <v>6.5612245674684325E-3</v>
      </c>
      <c r="J147" s="268">
        <f t="shared" si="19"/>
        <v>6.532714447206261E-3</v>
      </c>
      <c r="K147" s="268">
        <f t="shared" si="19"/>
        <v>6.5187240278468325E-3</v>
      </c>
      <c r="L147" s="268">
        <f t="shared" si="19"/>
        <v>6.4173101134040586E-3</v>
      </c>
      <c r="M147" s="268">
        <f t="shared" si="19"/>
        <v>6.456920815248071E-3</v>
      </c>
      <c r="N147" s="268">
        <f t="shared" si="19"/>
        <v>6.4896841098913156E-3</v>
      </c>
      <c r="O147" s="268">
        <f t="shared" si="19"/>
        <v>6.4826904766875498E-3</v>
      </c>
      <c r="P147" s="268">
        <f t="shared" si="19"/>
        <v>6.4592405670535402E-3</v>
      </c>
      <c r="Q147" s="268">
        <f t="shared" si="19"/>
        <v>6.4364988910817706E-3</v>
      </c>
      <c r="R147" s="268">
        <f t="shared" si="19"/>
        <v>6.4360033289126541E-3</v>
      </c>
      <c r="S147" s="268">
        <f t="shared" si="19"/>
        <v>6.4199447440119913E-3</v>
      </c>
      <c r="T147" s="268">
        <f t="shared" si="19"/>
        <v>6.4090232604910079E-3</v>
      </c>
      <c r="U147" s="268">
        <f t="shared" si="19"/>
        <v>6.3871197158506992E-3</v>
      </c>
      <c r="V147" s="268">
        <f t="shared" si="19"/>
        <v>6.3868836972549086E-3</v>
      </c>
      <c r="W147" s="268">
        <f t="shared" si="19"/>
        <v>6.3636120521945484E-3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1.8909413757223922E-3</v>
      </c>
      <c r="C148" s="269">
        <f t="shared" si="20"/>
        <v>1.8939424512903591E-3</v>
      </c>
      <c r="D148" s="269">
        <f t="shared" si="20"/>
        <v>1.9136425020617198E-3</v>
      </c>
      <c r="E148" s="269">
        <f t="shared" si="20"/>
        <v>1.9158465313890189E-3</v>
      </c>
      <c r="F148" s="269">
        <f t="shared" si="20"/>
        <v>1.9064096196611913E-3</v>
      </c>
      <c r="G148" s="269">
        <f t="shared" si="20"/>
        <v>1.9065916968779226E-3</v>
      </c>
      <c r="H148" s="269">
        <f t="shared" si="20"/>
        <v>1.9102224046363345E-3</v>
      </c>
      <c r="I148" s="269">
        <f t="shared" si="20"/>
        <v>1.9069987130028809E-3</v>
      </c>
      <c r="J148" s="269">
        <f t="shared" si="20"/>
        <v>1.8987123387005759E-3</v>
      </c>
      <c r="K148" s="269">
        <f t="shared" si="20"/>
        <v>1.89464606853432E-3</v>
      </c>
      <c r="L148" s="269">
        <f t="shared" si="20"/>
        <v>1.9041922467862408E-3</v>
      </c>
      <c r="M148" s="269">
        <f t="shared" si="20"/>
        <v>1.8820218760463E-3</v>
      </c>
      <c r="N148" s="269">
        <f t="shared" si="20"/>
        <v>1.8862057102448852E-3</v>
      </c>
      <c r="O148" s="269">
        <f t="shared" si="20"/>
        <v>1.8841730333593967E-3</v>
      </c>
      <c r="P148" s="269">
        <f t="shared" si="20"/>
        <v>1.8773573929202903E-3</v>
      </c>
      <c r="Q148" s="269">
        <f t="shared" si="20"/>
        <v>1.8707475983059251E-3</v>
      </c>
      <c r="R148" s="269">
        <f t="shared" si="20"/>
        <v>1.8706035647632526E-3</v>
      </c>
      <c r="S148" s="269">
        <f t="shared" si="20"/>
        <v>1.8659361889672705E-3</v>
      </c>
      <c r="T148" s="269">
        <f t="shared" si="20"/>
        <v>1.8627618950828849E-3</v>
      </c>
      <c r="U148" s="269">
        <f t="shared" si="20"/>
        <v>1.8563957006309574E-3</v>
      </c>
      <c r="V148" s="269">
        <f t="shared" si="20"/>
        <v>1.8563271025889619E-3</v>
      </c>
      <c r="W148" s="269">
        <f t="shared" si="20"/>
        <v>1.8495632741719924E-3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9.7089285961847755E-3</v>
      </c>
      <c r="C149" s="269">
        <f t="shared" si="21"/>
        <v>9.2762336915468528E-3</v>
      </c>
      <c r="D149" s="269">
        <f t="shared" si="21"/>
        <v>8.0623253341708615E-3</v>
      </c>
      <c r="E149" s="269">
        <f t="shared" si="21"/>
        <v>8.4747445620496249E-3</v>
      </c>
      <c r="F149" s="269">
        <f t="shared" si="21"/>
        <v>9.5076729579550226E-3</v>
      </c>
      <c r="G149" s="269">
        <f t="shared" si="21"/>
        <v>1.1148286478363674E-2</v>
      </c>
      <c r="H149" s="269">
        <f t="shared" si="21"/>
        <v>1.1137636227417626E-2</v>
      </c>
      <c r="I149" s="269">
        <f t="shared" si="21"/>
        <v>1.0665550045410296E-2</v>
      </c>
      <c r="J149" s="269">
        <f t="shared" si="21"/>
        <v>1.0738480036917894E-2</v>
      </c>
      <c r="K149" s="269">
        <f t="shared" si="21"/>
        <v>1.0886145652481482E-2</v>
      </c>
      <c r="L149" s="269">
        <f t="shared" si="21"/>
        <v>8.5548203756338724E-3</v>
      </c>
      <c r="M149" s="269">
        <f t="shared" si="21"/>
        <v>9.951015740537552E-3</v>
      </c>
      <c r="N149" s="269">
        <f t="shared" si="21"/>
        <v>1.0477430661646008E-2</v>
      </c>
      <c r="O149" s="269">
        <f t="shared" si="21"/>
        <v>9.7660742384223578E-3</v>
      </c>
      <c r="P149" s="269">
        <f t="shared" si="21"/>
        <v>1.0859336960073187E-2</v>
      </c>
      <c r="Q149" s="269">
        <f t="shared" si="21"/>
        <v>1.1277423818231229E-2</v>
      </c>
      <c r="R149" s="269">
        <f t="shared" si="21"/>
        <v>1.0429212496238792E-2</v>
      </c>
      <c r="S149" s="269">
        <f t="shared" si="21"/>
        <v>1.1048275306907277E-2</v>
      </c>
      <c r="T149" s="269">
        <f t="shared" si="21"/>
        <v>1.1197817026139905E-2</v>
      </c>
      <c r="U149" s="269">
        <f t="shared" si="21"/>
        <v>1.1725971761415346E-2</v>
      </c>
      <c r="V149" s="269">
        <f t="shared" si="21"/>
        <v>1.1144124229233844E-2</v>
      </c>
      <c r="W149" s="269">
        <f t="shared" si="21"/>
        <v>1.0980137920916542E-2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5.3065723628414746E-3</v>
      </c>
      <c r="C150" s="269">
        <f t="shared" si="22"/>
        <v>5.3149943186314537E-3</v>
      </c>
      <c r="D150" s="269">
        <f t="shared" si="22"/>
        <v>5.3702788167719279E-3</v>
      </c>
      <c r="E150" s="269">
        <f t="shared" si="22"/>
        <v>5.3764640117575074E-3</v>
      </c>
      <c r="F150" s="269">
        <f t="shared" si="22"/>
        <v>5.3499810886968513E-3</v>
      </c>
      <c r="G150" s="269">
        <f t="shared" si="22"/>
        <v>5.3504920542606785E-3</v>
      </c>
      <c r="H150" s="269">
        <f t="shared" si="22"/>
        <v>5.3606809547182529E-3</v>
      </c>
      <c r="I150" s="269">
        <f t="shared" si="22"/>
        <v>5.3516342686876599E-3</v>
      </c>
      <c r="J150" s="269">
        <f t="shared" si="22"/>
        <v>5.3283801131515226E-3</v>
      </c>
      <c r="K150" s="269">
        <f t="shared" si="22"/>
        <v>5.3169688884773273E-3</v>
      </c>
      <c r="L150" s="269">
        <f t="shared" si="22"/>
        <v>5.3519028984347012E-3</v>
      </c>
      <c r="M150" s="269">
        <f t="shared" si="22"/>
        <v>5.2815414596737659E-3</v>
      </c>
      <c r="N150" s="269">
        <f t="shared" si="22"/>
        <v>5.2932826057579159E-3</v>
      </c>
      <c r="O150" s="269">
        <f t="shared" si="22"/>
        <v>5.2875782792665667E-3</v>
      </c>
      <c r="P150" s="269">
        <f t="shared" si="22"/>
        <v>5.2684514625108599E-3</v>
      </c>
      <c r="Q150" s="269">
        <f t="shared" si="22"/>
        <v>5.2499023134600347E-3</v>
      </c>
      <c r="R150" s="269">
        <f t="shared" si="22"/>
        <v>5.2494981103331289E-3</v>
      </c>
      <c r="S150" s="269">
        <f t="shared" si="22"/>
        <v>5.2363999954344077E-3</v>
      </c>
      <c r="T150" s="269">
        <f t="shared" si="22"/>
        <v>5.2274919349230226E-3</v>
      </c>
      <c r="U150" s="269">
        <f t="shared" si="22"/>
        <v>5.2096264040457502E-3</v>
      </c>
      <c r="V150" s="269">
        <f t="shared" si="22"/>
        <v>5.2094338965050805E-3</v>
      </c>
      <c r="W150" s="269">
        <f t="shared" si="22"/>
        <v>5.1904524804731933E-3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1.0499928244405351E-2</v>
      </c>
      <c r="C151" s="270">
        <f t="shared" si="23"/>
        <v>1.03207904821497E-2</v>
      </c>
      <c r="D151" s="270">
        <f t="shared" si="23"/>
        <v>1.0016303290220983E-2</v>
      </c>
      <c r="E151" s="270">
        <f t="shared" si="23"/>
        <v>9.9514443737770755E-3</v>
      </c>
      <c r="F151" s="270">
        <f t="shared" si="23"/>
        <v>1.0269662788136022E-2</v>
      </c>
      <c r="G151" s="270">
        <f t="shared" si="23"/>
        <v>1.0552498249253212E-2</v>
      </c>
      <c r="H151" s="270">
        <f t="shared" si="23"/>
        <v>1.0449599049835816E-2</v>
      </c>
      <c r="I151" s="270">
        <f t="shared" si="23"/>
        <v>1.0426187634720033E-2</v>
      </c>
      <c r="J151" s="270">
        <f t="shared" si="23"/>
        <v>1.0371826219827218E-2</v>
      </c>
      <c r="K151" s="270">
        <f t="shared" si="23"/>
        <v>1.0397309604759838E-2</v>
      </c>
      <c r="L151" s="270">
        <f t="shared" si="23"/>
        <v>1.0013179501675911E-2</v>
      </c>
      <c r="M151" s="270">
        <f t="shared" si="23"/>
        <v>1.0285585242935833E-2</v>
      </c>
      <c r="N151" s="270">
        <f t="shared" si="23"/>
        <v>1.0235811176797073E-2</v>
      </c>
      <c r="O151" s="270">
        <f t="shared" si="23"/>
        <v>1.0032183453258899E-2</v>
      </c>
      <c r="P151" s="270">
        <f t="shared" si="23"/>
        <v>1.0254533745258693E-2</v>
      </c>
      <c r="Q151" s="270">
        <f t="shared" si="23"/>
        <v>1.0342503251099906E-2</v>
      </c>
      <c r="R151" s="270">
        <f t="shared" si="23"/>
        <v>1.0079525118866325E-2</v>
      </c>
      <c r="S151" s="270">
        <f t="shared" si="23"/>
        <v>1.019165675684555E-2</v>
      </c>
      <c r="T151" s="270">
        <f t="shared" si="23"/>
        <v>1.0186213748267734E-2</v>
      </c>
      <c r="U151" s="270">
        <f t="shared" si="23"/>
        <v>1.0228480025792469E-2</v>
      </c>
      <c r="V151" s="270">
        <f t="shared" si="23"/>
        <v>1.0090068500157916E-2</v>
      </c>
      <c r="W151" s="270">
        <f t="shared" si="23"/>
        <v>1.0202399446365832E-2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3.5162765191202941E-2</v>
      </c>
      <c r="C152" s="271">
        <f t="shared" si="24"/>
        <v>3.3595676796177337E-2</v>
      </c>
      <c r="D152" s="271">
        <f t="shared" si="24"/>
        <v>2.9199272588320276E-2</v>
      </c>
      <c r="E152" s="271">
        <f t="shared" si="24"/>
        <v>3.0692928693272632E-2</v>
      </c>
      <c r="F152" s="271">
        <f t="shared" si="24"/>
        <v>3.4433878921171092E-2</v>
      </c>
      <c r="G152" s="271">
        <f t="shared" si="24"/>
        <v>4.0375678514826728E-2</v>
      </c>
      <c r="H152" s="271">
        <f t="shared" si="24"/>
        <v>4.0337106568444261E-2</v>
      </c>
      <c r="I152" s="271">
        <f t="shared" si="24"/>
        <v>3.8627355033711765E-2</v>
      </c>
      <c r="J152" s="271">
        <f t="shared" si="24"/>
        <v>3.8891485121946817E-2</v>
      </c>
      <c r="K152" s="271">
        <f t="shared" si="24"/>
        <v>3.9426284746378853E-2</v>
      </c>
      <c r="L152" s="271">
        <f t="shared" si="24"/>
        <v>3.1073794612306339E-2</v>
      </c>
      <c r="M152" s="271">
        <f t="shared" si="24"/>
        <v>3.6236831018250322E-2</v>
      </c>
      <c r="N152" s="271">
        <f t="shared" si="24"/>
        <v>3.7946044253259988E-2</v>
      </c>
      <c r="O152" s="271">
        <f t="shared" si="24"/>
        <v>3.5369729201679863E-2</v>
      </c>
      <c r="P152" s="271">
        <f t="shared" si="24"/>
        <v>3.9329191874915494E-2</v>
      </c>
      <c r="Q152" s="271">
        <f t="shared" si="24"/>
        <v>4.0843374400546174E-2</v>
      </c>
      <c r="R152" s="271">
        <f t="shared" si="24"/>
        <v>3.7771412829064405E-2</v>
      </c>
      <c r="S152" s="271">
        <f t="shared" si="24"/>
        <v>4.0013468688729091E-2</v>
      </c>
      <c r="T152" s="271">
        <f t="shared" si="24"/>
        <v>4.0555062985934268E-2</v>
      </c>
      <c r="U152" s="271">
        <f t="shared" si="24"/>
        <v>4.2467877644846268E-2</v>
      </c>
      <c r="V152" s="271">
        <f t="shared" si="24"/>
        <v>4.0379559171047755E-2</v>
      </c>
      <c r="W152" s="271">
        <f t="shared" si="24"/>
        <v>3.9766695949533554E-2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0.12281864857705095</v>
      </c>
      <c r="C153" s="271">
        <f t="shared" si="25"/>
        <v>0.12234910803827355</v>
      </c>
      <c r="D153" s="271">
        <f t="shared" si="25"/>
        <v>0.12197163149116334</v>
      </c>
      <c r="E153" s="271">
        <f t="shared" si="25"/>
        <v>0.11748455554252507</v>
      </c>
      <c r="F153" s="271">
        <f t="shared" si="25"/>
        <v>0.11670045803483686</v>
      </c>
      <c r="G153" s="271">
        <f t="shared" si="25"/>
        <v>0.11586438488771006</v>
      </c>
      <c r="H153" s="271">
        <f t="shared" si="25"/>
        <v>0.11656991205254169</v>
      </c>
      <c r="I153" s="271">
        <f t="shared" si="25"/>
        <v>0.1163095859839039</v>
      </c>
      <c r="J153" s="271">
        <f t="shared" si="25"/>
        <v>0.11599353941976503</v>
      </c>
      <c r="K153" s="271">
        <f t="shared" si="25"/>
        <v>0.11773697987687352</v>
      </c>
      <c r="L153" s="271">
        <f t="shared" si="25"/>
        <v>0.11858960676741379</v>
      </c>
      <c r="M153" s="271">
        <f t="shared" si="25"/>
        <v>0.11905231965043933</v>
      </c>
      <c r="N153" s="271">
        <f t="shared" si="25"/>
        <v>0.11788431113708647</v>
      </c>
      <c r="O153" s="271">
        <f t="shared" si="25"/>
        <v>0.11831128772989773</v>
      </c>
      <c r="P153" s="271">
        <f t="shared" si="25"/>
        <v>0.1175966099840158</v>
      </c>
      <c r="Q153" s="271">
        <f t="shared" si="25"/>
        <v>0.11720371262236966</v>
      </c>
      <c r="R153" s="271">
        <f t="shared" si="25"/>
        <v>0.11751184780000537</v>
      </c>
      <c r="S153" s="271">
        <f t="shared" si="25"/>
        <v>0.1170565594927464</v>
      </c>
      <c r="T153" s="271">
        <f t="shared" si="25"/>
        <v>0.11640911153915835</v>
      </c>
      <c r="U153" s="271">
        <f t="shared" si="25"/>
        <v>0.1147640937312648</v>
      </c>
      <c r="V153" s="271">
        <f t="shared" si="25"/>
        <v>0.11642567025762672</v>
      </c>
      <c r="W153" s="271">
        <f t="shared" si="25"/>
        <v>0.11727287859892412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9.7000498735908505E-2</v>
      </c>
      <c r="C154" s="320">
        <f t="shared" si="26"/>
        <v>9.3703203111873204E-2</v>
      </c>
      <c r="D154" s="320">
        <f t="shared" si="26"/>
        <v>9.4344450650229089E-2</v>
      </c>
      <c r="E154" s="320">
        <f t="shared" si="26"/>
        <v>9.2349552892792799E-2</v>
      </c>
      <c r="F154" s="320">
        <f t="shared" si="26"/>
        <v>9.2607872955425427E-2</v>
      </c>
      <c r="G154" s="320">
        <f t="shared" si="26"/>
        <v>9.1202910669999387E-2</v>
      </c>
      <c r="H154" s="320">
        <f t="shared" si="26"/>
        <v>9.1980593603468011E-2</v>
      </c>
      <c r="I154" s="320">
        <f t="shared" si="26"/>
        <v>9.2145410285793553E-2</v>
      </c>
      <c r="J154" s="320">
        <f t="shared" si="26"/>
        <v>9.2098001341776647E-2</v>
      </c>
      <c r="K154" s="320">
        <f t="shared" si="26"/>
        <v>9.3596763106290309E-2</v>
      </c>
      <c r="L154" s="320">
        <f t="shared" si="26"/>
        <v>9.3814928501397041E-2</v>
      </c>
      <c r="M154" s="320">
        <f t="shared" si="26"/>
        <v>9.4646433689055162E-2</v>
      </c>
      <c r="N154" s="320">
        <f t="shared" si="26"/>
        <v>9.3478876080961601E-2</v>
      </c>
      <c r="O154" s="320">
        <f t="shared" si="26"/>
        <v>9.3437534307396847E-2</v>
      </c>
      <c r="P154" s="320">
        <f t="shared" si="26"/>
        <v>9.3364183424964137E-2</v>
      </c>
      <c r="Q154" s="320">
        <f t="shared" si="26"/>
        <v>9.3242857858471279E-2</v>
      </c>
      <c r="R154" s="320">
        <f t="shared" si="26"/>
        <v>9.3232096969759704E-2</v>
      </c>
      <c r="S154" s="320">
        <f t="shared" si="26"/>
        <v>9.3148106327151758E-2</v>
      </c>
      <c r="T154" s="320">
        <f t="shared" si="26"/>
        <v>9.2528813860748974E-2</v>
      </c>
      <c r="U154" s="320">
        <f t="shared" si="26"/>
        <v>9.1142244124130731E-2</v>
      </c>
      <c r="V154" s="320">
        <f t="shared" si="26"/>
        <v>9.2637275613738079E-2</v>
      </c>
      <c r="W154" s="320">
        <f t="shared" si="26"/>
        <v>9.3591627877541106E-2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2.5818149841142442E-2</v>
      </c>
      <c r="C155" s="320">
        <f t="shared" si="27"/>
        <v>2.8645904926400328E-2</v>
      </c>
      <c r="D155" s="320">
        <f t="shared" si="27"/>
        <v>2.7627180840934261E-2</v>
      </c>
      <c r="E155" s="320">
        <f t="shared" si="27"/>
        <v>2.5135002649732275E-2</v>
      </c>
      <c r="F155" s="320">
        <f t="shared" si="27"/>
        <v>2.4092585079411415E-2</v>
      </c>
      <c r="G155" s="320">
        <f t="shared" si="27"/>
        <v>2.4661474217710661E-2</v>
      </c>
      <c r="H155" s="320">
        <f t="shared" si="27"/>
        <v>2.4589318449073687E-2</v>
      </c>
      <c r="I155" s="320">
        <f t="shared" si="27"/>
        <v>2.4164175698110357E-2</v>
      </c>
      <c r="J155" s="320">
        <f t="shared" si="27"/>
        <v>2.3895538077988391E-2</v>
      </c>
      <c r="K155" s="320">
        <f t="shared" si="27"/>
        <v>2.4140216770583211E-2</v>
      </c>
      <c r="L155" s="320">
        <f t="shared" si="27"/>
        <v>2.4774678266016752E-2</v>
      </c>
      <c r="M155" s="320">
        <f t="shared" si="27"/>
        <v>2.4405885961384172E-2</v>
      </c>
      <c r="N155" s="320">
        <f t="shared" si="27"/>
        <v>2.4405435056124875E-2</v>
      </c>
      <c r="O155" s="320">
        <f t="shared" si="27"/>
        <v>2.4873753422500866E-2</v>
      </c>
      <c r="P155" s="320">
        <f t="shared" si="27"/>
        <v>2.4232426559051671E-2</v>
      </c>
      <c r="Q155" s="320">
        <f t="shared" si="27"/>
        <v>2.3960854763898375E-2</v>
      </c>
      <c r="R155" s="320">
        <f t="shared" si="27"/>
        <v>2.4279750830245656E-2</v>
      </c>
      <c r="S155" s="320">
        <f t="shared" si="27"/>
        <v>2.3908453165594649E-2</v>
      </c>
      <c r="T155" s="320">
        <f t="shared" si="27"/>
        <v>2.3880297678409376E-2</v>
      </c>
      <c r="U155" s="320">
        <f t="shared" si="27"/>
        <v>2.3621849607134059E-2</v>
      </c>
      <c r="V155" s="320">
        <f t="shared" si="27"/>
        <v>2.3788394643888631E-2</v>
      </c>
      <c r="W155" s="320">
        <f t="shared" si="27"/>
        <v>2.368125072138301E-2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0.71809006275929832</v>
      </c>
      <c r="C157" s="271">
        <f t="shared" si="29"/>
        <v>0.72414988848389594</v>
      </c>
      <c r="D157" s="271">
        <f t="shared" si="29"/>
        <v>0.73435081258467383</v>
      </c>
      <c r="E157" s="271">
        <f t="shared" si="29"/>
        <v>0.73660670686072716</v>
      </c>
      <c r="F157" s="271">
        <f t="shared" si="29"/>
        <v>0.72846617408188519</v>
      </c>
      <c r="G157" s="271">
        <f t="shared" si="29"/>
        <v>0.71626380826232927</v>
      </c>
      <c r="H157" s="271">
        <f t="shared" si="29"/>
        <v>0.71528410700450118</v>
      </c>
      <c r="I157" s="271">
        <f t="shared" si="29"/>
        <v>0.71939633233165146</v>
      </c>
      <c r="J157" s="271">
        <f t="shared" si="29"/>
        <v>0.71925133884341153</v>
      </c>
      <c r="K157" s="271">
        <f t="shared" si="29"/>
        <v>0.71544710640792042</v>
      </c>
      <c r="L157" s="271">
        <f t="shared" si="29"/>
        <v>0.73330624252890264</v>
      </c>
      <c r="M157" s="271">
        <f t="shared" si="29"/>
        <v>0.7210409250102513</v>
      </c>
      <c r="N157" s="271">
        <f t="shared" si="29"/>
        <v>0.71896377619973684</v>
      </c>
      <c r="O157" s="271">
        <f t="shared" si="29"/>
        <v>0.72465227914731145</v>
      </c>
      <c r="P157" s="271">
        <f t="shared" si="29"/>
        <v>0.71620810776423116</v>
      </c>
      <c r="Q157" s="271">
        <f t="shared" si="29"/>
        <v>0.71317715846666241</v>
      </c>
      <c r="R157" s="271">
        <f t="shared" si="29"/>
        <v>0.72014295109634474</v>
      </c>
      <c r="S157" s="271">
        <f t="shared" si="29"/>
        <v>0.71545559778968881</v>
      </c>
      <c r="T157" s="271">
        <f t="shared" si="29"/>
        <v>0.71524605177874057</v>
      </c>
      <c r="U157" s="271">
        <f t="shared" si="29"/>
        <v>0.71331605401333908</v>
      </c>
      <c r="V157" s="271">
        <f t="shared" si="29"/>
        <v>0.71571645467300582</v>
      </c>
      <c r="W157" s="271">
        <f t="shared" si="29"/>
        <v>0.71565961459106686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0.68033533944825697</v>
      </c>
      <c r="C158" s="320">
        <f t="shared" si="30"/>
        <v>0.68807776858690395</v>
      </c>
      <c r="D158" s="320">
        <f t="shared" si="30"/>
        <v>0.7029991696902318</v>
      </c>
      <c r="E158" s="320">
        <f t="shared" si="30"/>
        <v>0.70365130576758605</v>
      </c>
      <c r="F158" s="320">
        <f t="shared" si="30"/>
        <v>0.69149406554248161</v>
      </c>
      <c r="G158" s="320">
        <f t="shared" si="30"/>
        <v>0.67291191137555628</v>
      </c>
      <c r="H158" s="320">
        <f t="shared" si="30"/>
        <v>0.67197362532370863</v>
      </c>
      <c r="I158" s="320">
        <f t="shared" si="30"/>
        <v>0.67792163335376765</v>
      </c>
      <c r="J158" s="320">
        <f t="shared" si="30"/>
        <v>0.67749303991696819</v>
      </c>
      <c r="K158" s="320">
        <f t="shared" si="30"/>
        <v>0.67311458609309982</v>
      </c>
      <c r="L158" s="320">
        <f t="shared" si="30"/>
        <v>0.6992809588404294</v>
      </c>
      <c r="M158" s="320">
        <f t="shared" si="30"/>
        <v>0.68208325548926174</v>
      </c>
      <c r="N158" s="320">
        <f t="shared" si="30"/>
        <v>0.67822060956479913</v>
      </c>
      <c r="O158" s="320">
        <f t="shared" si="30"/>
        <v>0.68667533585702745</v>
      </c>
      <c r="P158" s="320">
        <f t="shared" si="30"/>
        <v>0.67397983734209221</v>
      </c>
      <c r="Q158" s="320">
        <f t="shared" si="30"/>
        <v>0.66932309035805759</v>
      </c>
      <c r="R158" s="320">
        <f t="shared" si="30"/>
        <v>0.67958728851764572</v>
      </c>
      <c r="S158" s="320">
        <f t="shared" si="30"/>
        <v>0.67249261035558516</v>
      </c>
      <c r="T158" s="320">
        <f t="shared" si="30"/>
        <v>0.67170154742676569</v>
      </c>
      <c r="U158" s="320">
        <f t="shared" si="30"/>
        <v>0.66771773541211976</v>
      </c>
      <c r="V158" s="320">
        <f t="shared" si="30"/>
        <v>0.67236039107462486</v>
      </c>
      <c r="W158" s="320">
        <f t="shared" si="30"/>
        <v>0.67296159029164204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3.7754723311041453E-2</v>
      </c>
      <c r="C159" s="320">
        <f t="shared" si="31"/>
        <v>3.607211989699205E-2</v>
      </c>
      <c r="D159" s="320">
        <f t="shared" si="31"/>
        <v>3.1351642894441964E-2</v>
      </c>
      <c r="E159" s="320">
        <f t="shared" si="31"/>
        <v>3.2955401093141094E-2</v>
      </c>
      <c r="F159" s="320">
        <f t="shared" si="31"/>
        <v>3.6972108539403581E-2</v>
      </c>
      <c r="G159" s="320">
        <f t="shared" si="31"/>
        <v>4.3351896886773066E-2</v>
      </c>
      <c r="H159" s="320">
        <f t="shared" si="31"/>
        <v>4.3310481680792566E-2</v>
      </c>
      <c r="I159" s="320">
        <f t="shared" si="31"/>
        <v>4.1474698977883744E-2</v>
      </c>
      <c r="J159" s="320">
        <f t="shared" si="31"/>
        <v>4.1758298926443255E-2</v>
      </c>
      <c r="K159" s="320">
        <f t="shared" si="31"/>
        <v>4.2332520314820626E-2</v>
      </c>
      <c r="L159" s="320">
        <f t="shared" si="31"/>
        <v>3.4025283688473199E-2</v>
      </c>
      <c r="M159" s="320">
        <f t="shared" si="31"/>
        <v>3.8957669520989495E-2</v>
      </c>
      <c r="N159" s="320">
        <f t="shared" si="31"/>
        <v>4.0743166634937593E-2</v>
      </c>
      <c r="O159" s="320">
        <f t="shared" si="31"/>
        <v>3.797694329028399E-2</v>
      </c>
      <c r="P159" s="320">
        <f t="shared" si="31"/>
        <v>4.2228270422138982E-2</v>
      </c>
      <c r="Q159" s="320">
        <f t="shared" si="31"/>
        <v>4.3854068108604864E-2</v>
      </c>
      <c r="R159" s="320">
        <f t="shared" si="31"/>
        <v>4.0555662578698963E-2</v>
      </c>
      <c r="S159" s="320">
        <f t="shared" si="31"/>
        <v>4.2962987434103588E-2</v>
      </c>
      <c r="T159" s="320">
        <f t="shared" si="31"/>
        <v>4.354450435197485E-2</v>
      </c>
      <c r="U159" s="320">
        <f t="shared" si="31"/>
        <v>4.5598318601219226E-2</v>
      </c>
      <c r="V159" s="320">
        <f t="shared" si="31"/>
        <v>4.3356063598381039E-2</v>
      </c>
      <c r="W159" s="320">
        <f t="shared" si="31"/>
        <v>4.2698024299424812E-2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9.0016175240851884E-2</v>
      </c>
      <c r="C160" s="271">
        <f t="shared" si="32"/>
        <v>8.6583062577446968E-2</v>
      </c>
      <c r="D160" s="271">
        <f t="shared" si="32"/>
        <v>8.2531650187805672E-2</v>
      </c>
      <c r="E160" s="271">
        <f t="shared" si="32"/>
        <v>8.2905643030844842E-2</v>
      </c>
      <c r="F160" s="271">
        <f t="shared" si="32"/>
        <v>8.6806564776222006E-2</v>
      </c>
      <c r="G160" s="271">
        <f t="shared" si="32"/>
        <v>9.1978435669612973E-2</v>
      </c>
      <c r="H160" s="271">
        <f t="shared" si="32"/>
        <v>9.2378419728895669E-2</v>
      </c>
      <c r="I160" s="271">
        <f t="shared" si="32"/>
        <v>9.0755131421443938E-2</v>
      </c>
      <c r="J160" s="271">
        <f t="shared" si="32"/>
        <v>9.0993523459073231E-2</v>
      </c>
      <c r="K160" s="271">
        <f t="shared" si="32"/>
        <v>9.2375834726727335E-2</v>
      </c>
      <c r="L160" s="271">
        <f t="shared" si="32"/>
        <v>8.4788950955442616E-2</v>
      </c>
      <c r="M160" s="271">
        <f t="shared" si="32"/>
        <v>8.9812839186617421E-2</v>
      </c>
      <c r="N160" s="271">
        <f t="shared" si="32"/>
        <v>9.0823454145579824E-2</v>
      </c>
      <c r="O160" s="271">
        <f t="shared" si="32"/>
        <v>8.8214004440115873E-2</v>
      </c>
      <c r="P160" s="271">
        <f t="shared" si="32"/>
        <v>9.2147170249021138E-2</v>
      </c>
      <c r="Q160" s="271">
        <f t="shared" si="32"/>
        <v>9.3598678638243143E-2</v>
      </c>
      <c r="R160" s="271">
        <f t="shared" si="32"/>
        <v>9.0508945655470921E-2</v>
      </c>
      <c r="S160" s="271">
        <f t="shared" si="32"/>
        <v>9.2712161036669308E-2</v>
      </c>
      <c r="T160" s="271">
        <f t="shared" si="32"/>
        <v>9.2906465831262386E-2</v>
      </c>
      <c r="U160" s="271">
        <f t="shared" si="32"/>
        <v>9.4044381002814273E-2</v>
      </c>
      <c r="V160" s="271">
        <f t="shared" si="32"/>
        <v>9.2791478472578681E-2</v>
      </c>
      <c r="W160" s="271">
        <f t="shared" si="32"/>
        <v>9.2714645686353625E-2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5.4719475917895867E-2</v>
      </c>
      <c r="C161" s="320">
        <f t="shared" si="33"/>
        <v>5.2859420651738827E-2</v>
      </c>
      <c r="D161" s="320">
        <f t="shared" si="33"/>
        <v>5.3221158268449496E-2</v>
      </c>
      <c r="E161" s="320">
        <f t="shared" si="33"/>
        <v>5.2095805706150904E-2</v>
      </c>
      <c r="F161" s="320">
        <f t="shared" si="33"/>
        <v>5.2241528033670243E-2</v>
      </c>
      <c r="G161" s="320">
        <f t="shared" si="33"/>
        <v>5.1448967160841824E-2</v>
      </c>
      <c r="H161" s="320">
        <f t="shared" si="33"/>
        <v>5.1887670086128351E-2</v>
      </c>
      <c r="I161" s="320">
        <f t="shared" si="33"/>
        <v>5.1980645716119017E-2</v>
      </c>
      <c r="J161" s="320">
        <f t="shared" si="33"/>
        <v>5.1953901600323399E-2</v>
      </c>
      <c r="K161" s="320">
        <f t="shared" si="33"/>
        <v>5.2799376204564888E-2</v>
      </c>
      <c r="L161" s="320">
        <f t="shared" si="33"/>
        <v>5.292244666543091E-2</v>
      </c>
      <c r="M161" s="320">
        <f t="shared" si="33"/>
        <v>5.3391511553597532E-2</v>
      </c>
      <c r="N161" s="320">
        <f t="shared" si="33"/>
        <v>5.2732874317176999E-2</v>
      </c>
      <c r="O161" s="320">
        <f t="shared" si="33"/>
        <v>5.2709552785716221E-2</v>
      </c>
      <c r="P161" s="320">
        <f t="shared" si="33"/>
        <v>5.266817442274762E-2</v>
      </c>
      <c r="Q161" s="320">
        <f t="shared" si="33"/>
        <v>5.2599732801308023E-2</v>
      </c>
      <c r="R161" s="320">
        <f t="shared" si="33"/>
        <v>5.2593662418182377E-2</v>
      </c>
      <c r="S161" s="320">
        <f t="shared" si="33"/>
        <v>5.2546282002561749E-2</v>
      </c>
      <c r="T161" s="320">
        <f t="shared" si="33"/>
        <v>5.2196929580222928E-2</v>
      </c>
      <c r="U161" s="320">
        <f t="shared" si="33"/>
        <v>5.1414744227568879E-2</v>
      </c>
      <c r="V161" s="320">
        <f t="shared" si="33"/>
        <v>5.2258114526259759E-2</v>
      </c>
      <c r="W161" s="320">
        <f t="shared" si="33"/>
        <v>5.2796479342904004E-2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3.5296699322956017E-2</v>
      </c>
      <c r="C162" s="328">
        <f t="shared" si="34"/>
        <v>3.3723641925708134E-2</v>
      </c>
      <c r="D162" s="328">
        <f t="shared" si="34"/>
        <v>2.9310491919356169E-2</v>
      </c>
      <c r="E162" s="328">
        <f t="shared" si="34"/>
        <v>3.0809837324693945E-2</v>
      </c>
      <c r="F162" s="328">
        <f t="shared" si="34"/>
        <v>3.4565036742551764E-2</v>
      </c>
      <c r="G162" s="328">
        <f t="shared" si="34"/>
        <v>4.0529468508771156E-2</v>
      </c>
      <c r="H162" s="328">
        <f t="shared" si="34"/>
        <v>4.0490749642767318E-2</v>
      </c>
      <c r="I162" s="328">
        <f t="shared" si="34"/>
        <v>3.8774485705324928E-2</v>
      </c>
      <c r="J162" s="328">
        <f t="shared" si="34"/>
        <v>3.9039621858749818E-2</v>
      </c>
      <c r="K162" s="328">
        <f t="shared" si="34"/>
        <v>3.9576458522162454E-2</v>
      </c>
      <c r="L162" s="328">
        <f t="shared" si="34"/>
        <v>3.1866504290011713E-2</v>
      </c>
      <c r="M162" s="328">
        <f t="shared" si="34"/>
        <v>3.6421327633019883E-2</v>
      </c>
      <c r="N162" s="328">
        <f t="shared" si="34"/>
        <v>3.8090579828402832E-2</v>
      </c>
      <c r="O162" s="328">
        <f t="shared" si="34"/>
        <v>3.5504451654399659E-2</v>
      </c>
      <c r="P162" s="328">
        <f t="shared" si="34"/>
        <v>3.9478995826273518E-2</v>
      </c>
      <c r="Q162" s="328">
        <f t="shared" si="34"/>
        <v>4.0998945836935127E-2</v>
      </c>
      <c r="R162" s="328">
        <f t="shared" si="34"/>
        <v>3.7915283237288544E-2</v>
      </c>
      <c r="S162" s="328">
        <f t="shared" si="34"/>
        <v>4.0165879034107566E-2</v>
      </c>
      <c r="T162" s="328">
        <f t="shared" si="34"/>
        <v>4.0709536251039458E-2</v>
      </c>
      <c r="U162" s="328">
        <f t="shared" si="34"/>
        <v>4.2629636775245401E-2</v>
      </c>
      <c r="V162" s="328">
        <f t="shared" si="34"/>
        <v>4.0533363946318922E-2</v>
      </c>
      <c r="W162" s="328">
        <f t="shared" si="34"/>
        <v>3.9918166343449621E-2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0.99999999999999944</v>
      </c>
      <c r="D165" s="234">
        <f t="shared" si="35"/>
        <v>0.99999999999999967</v>
      </c>
      <c r="E165" s="234">
        <f t="shared" si="35"/>
        <v>0.99999999999999922</v>
      </c>
      <c r="F165" s="234">
        <f t="shared" si="35"/>
        <v>1.0000000000000002</v>
      </c>
      <c r="G165" s="234">
        <f t="shared" si="35"/>
        <v>1</v>
      </c>
      <c r="H165" s="234">
        <f t="shared" si="35"/>
        <v>1</v>
      </c>
      <c r="I165" s="234">
        <f t="shared" si="35"/>
        <v>0.99999999999999989</v>
      </c>
      <c r="J165" s="234">
        <f t="shared" si="35"/>
        <v>0.99999999999999989</v>
      </c>
      <c r="K165" s="234">
        <f t="shared" si="35"/>
        <v>0.99999999999999967</v>
      </c>
      <c r="L165" s="234">
        <f t="shared" si="35"/>
        <v>1</v>
      </c>
      <c r="M165" s="234">
        <f t="shared" si="35"/>
        <v>1</v>
      </c>
      <c r="N165" s="234">
        <f t="shared" si="35"/>
        <v>0.99999999999999978</v>
      </c>
      <c r="O165" s="234">
        <f t="shared" si="35"/>
        <v>1.0000000000000002</v>
      </c>
      <c r="P165" s="234">
        <f t="shared" si="35"/>
        <v>0.99999999999999989</v>
      </c>
      <c r="Q165" s="234">
        <f t="shared" si="35"/>
        <v>0.99999999999999978</v>
      </c>
      <c r="R165" s="234">
        <f t="shared" si="35"/>
        <v>0.99999999999999989</v>
      </c>
      <c r="S165" s="234">
        <f t="shared" si="35"/>
        <v>1.0000000000000002</v>
      </c>
      <c r="T165" s="234">
        <f t="shared" si="35"/>
        <v>1</v>
      </c>
      <c r="U165" s="234">
        <f t="shared" si="35"/>
        <v>1</v>
      </c>
      <c r="V165" s="234">
        <f t="shared" si="35"/>
        <v>0.99999999999999978</v>
      </c>
      <c r="W165" s="234">
        <f t="shared" si="35"/>
        <v>0.99999999999999978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8.5271657888071565E-3</v>
      </c>
      <c r="C166" s="268">
        <f t="shared" si="36"/>
        <v>8.7619319785157863E-3</v>
      </c>
      <c r="D166" s="268">
        <f t="shared" si="36"/>
        <v>8.7229758582560747E-3</v>
      </c>
      <c r="E166" s="268">
        <f t="shared" si="36"/>
        <v>8.8084461263386003E-3</v>
      </c>
      <c r="F166" s="268">
        <f t="shared" si="36"/>
        <v>8.7652548544005001E-3</v>
      </c>
      <c r="G166" s="268">
        <f t="shared" si="36"/>
        <v>8.576563272806632E-3</v>
      </c>
      <c r="H166" s="268">
        <f t="shared" si="36"/>
        <v>8.452402440702644E-3</v>
      </c>
      <c r="I166" s="268">
        <f t="shared" si="36"/>
        <v>8.5670862130551063E-3</v>
      </c>
      <c r="J166" s="268">
        <f t="shared" si="36"/>
        <v>8.5121430503487406E-3</v>
      </c>
      <c r="K166" s="268">
        <f t="shared" si="36"/>
        <v>8.404724996290738E-3</v>
      </c>
      <c r="L166" s="268">
        <f t="shared" si="36"/>
        <v>8.5771242971057673E-3</v>
      </c>
      <c r="M166" s="268">
        <f t="shared" si="36"/>
        <v>8.44488639814963E-3</v>
      </c>
      <c r="N166" s="268">
        <f t="shared" si="36"/>
        <v>8.3735933171068984E-3</v>
      </c>
      <c r="O166" s="268">
        <f t="shared" si="36"/>
        <v>8.372079152233659E-3</v>
      </c>
      <c r="P166" s="268">
        <f t="shared" si="36"/>
        <v>8.3104730161222932E-3</v>
      </c>
      <c r="Q166" s="268">
        <f t="shared" si="36"/>
        <v>8.2920089231498569E-3</v>
      </c>
      <c r="R166" s="268">
        <f t="shared" si="36"/>
        <v>8.2807390794089209E-3</v>
      </c>
      <c r="S166" s="268">
        <f t="shared" si="36"/>
        <v>8.2327400760301012E-3</v>
      </c>
      <c r="T166" s="268">
        <f t="shared" si="36"/>
        <v>8.2274037644159709E-3</v>
      </c>
      <c r="U166" s="268">
        <f t="shared" si="36"/>
        <v>8.1946565211631454E-3</v>
      </c>
      <c r="V166" s="268">
        <f t="shared" si="36"/>
        <v>8.1640043377953653E-3</v>
      </c>
      <c r="W166" s="268">
        <f t="shared" si="36"/>
        <v>8.237947967042674E-3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2.4815558929683072E-3</v>
      </c>
      <c r="C167" s="269">
        <f t="shared" si="37"/>
        <v>2.5498770017599146E-3</v>
      </c>
      <c r="D167" s="269">
        <f t="shared" si="37"/>
        <v>2.5385400825311878E-3</v>
      </c>
      <c r="E167" s="269">
        <f t="shared" si="37"/>
        <v>2.5634134405362803E-3</v>
      </c>
      <c r="F167" s="269">
        <f t="shared" si="37"/>
        <v>2.5508440173472213E-3</v>
      </c>
      <c r="G167" s="269">
        <f t="shared" si="37"/>
        <v>2.4959314335116388E-3</v>
      </c>
      <c r="H167" s="269">
        <f t="shared" si="37"/>
        <v>2.4597984378347012E-3</v>
      </c>
      <c r="I167" s="269">
        <f t="shared" si="37"/>
        <v>2.4931734416938555E-3</v>
      </c>
      <c r="J167" s="269">
        <f t="shared" si="37"/>
        <v>2.4771840106719732E-3</v>
      </c>
      <c r="K167" s="269">
        <f t="shared" si="37"/>
        <v>2.4459234591990885E-3</v>
      </c>
      <c r="L167" s="269">
        <f t="shared" si="37"/>
        <v>2.4960947014942376E-3</v>
      </c>
      <c r="M167" s="269">
        <f t="shared" si="37"/>
        <v>2.4576111366667428E-3</v>
      </c>
      <c r="N167" s="269">
        <f t="shared" si="37"/>
        <v>2.4368635905569111E-3</v>
      </c>
      <c r="O167" s="269">
        <f t="shared" si="37"/>
        <v>2.4364229418282284E-3</v>
      </c>
      <c r="P167" s="269">
        <f t="shared" si="37"/>
        <v>2.4184944678315276E-3</v>
      </c>
      <c r="Q167" s="269">
        <f t="shared" si="37"/>
        <v>2.4131210905736118E-3</v>
      </c>
      <c r="R167" s="269">
        <f t="shared" si="37"/>
        <v>2.4098413669420091E-3</v>
      </c>
      <c r="S167" s="269">
        <f t="shared" si="37"/>
        <v>2.3958728089660784E-3</v>
      </c>
      <c r="T167" s="269">
        <f t="shared" si="37"/>
        <v>2.3943198480103831E-3</v>
      </c>
      <c r="U167" s="269">
        <f t="shared" si="37"/>
        <v>2.3847898216821529E-3</v>
      </c>
      <c r="V167" s="269">
        <f t="shared" si="37"/>
        <v>2.3758694947936458E-3</v>
      </c>
      <c r="W167" s="269">
        <f t="shared" si="37"/>
        <v>2.3973883972579287E-3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1.8814689889869774E-2</v>
      </c>
      <c r="C168" s="269">
        <f t="shared" si="38"/>
        <v>1.8646657608283983E-2</v>
      </c>
      <c r="D168" s="269">
        <f t="shared" si="38"/>
        <v>1.6676941402913297E-2</v>
      </c>
      <c r="E168" s="269">
        <f t="shared" si="38"/>
        <v>1.7610470884140736E-2</v>
      </c>
      <c r="F168" s="269">
        <f t="shared" si="38"/>
        <v>1.9158146640156391E-2</v>
      </c>
      <c r="G168" s="269">
        <f t="shared" si="38"/>
        <v>2.1740699935716045E-2</v>
      </c>
      <c r="H168" s="269">
        <f t="shared" si="38"/>
        <v>2.1606391446478065E-2</v>
      </c>
      <c r="I168" s="269">
        <f t="shared" si="38"/>
        <v>2.0917048687992615E-2</v>
      </c>
      <c r="J168" s="269">
        <f t="shared" si="38"/>
        <v>2.1031216862308442E-2</v>
      </c>
      <c r="K168" s="269">
        <f t="shared" si="38"/>
        <v>2.1002215814193814E-2</v>
      </c>
      <c r="L168" s="269">
        <f t="shared" si="38"/>
        <v>1.7864534474677719E-2</v>
      </c>
      <c r="M168" s="269">
        <f t="shared" si="38"/>
        <v>1.9614503991868835E-2</v>
      </c>
      <c r="N168" s="269">
        <f t="shared" si="38"/>
        <v>2.0453716404285095E-2</v>
      </c>
      <c r="O168" s="269">
        <f t="shared" si="38"/>
        <v>1.9438389276903313E-2</v>
      </c>
      <c r="P168" s="269">
        <f t="shared" si="38"/>
        <v>2.1009786733544651E-2</v>
      </c>
      <c r="Q168" s="269">
        <f t="shared" si="38"/>
        <v>2.1602530966699004E-2</v>
      </c>
      <c r="R168" s="269">
        <f t="shared" si="38"/>
        <v>2.0431815899844066E-2</v>
      </c>
      <c r="S168" s="269">
        <f t="shared" si="38"/>
        <v>2.1310776676739827E-2</v>
      </c>
      <c r="T168" s="269">
        <f t="shared" si="38"/>
        <v>2.1616806054425283E-2</v>
      </c>
      <c r="U168" s="269">
        <f t="shared" si="38"/>
        <v>2.2564063750159999E-2</v>
      </c>
      <c r="V168" s="269">
        <f t="shared" si="38"/>
        <v>2.1538103616894122E-2</v>
      </c>
      <c r="W168" s="269">
        <f t="shared" si="38"/>
        <v>2.1145462659559727E-2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7.5825807733743778E-3</v>
      </c>
      <c r="C169" s="269">
        <f t="shared" si="39"/>
        <v>7.7913410625972809E-3</v>
      </c>
      <c r="D169" s="269">
        <f t="shared" si="39"/>
        <v>7.7567002527663929E-3</v>
      </c>
      <c r="E169" s="269">
        <f t="shared" si="39"/>
        <v>7.8327026699245589E-3</v>
      </c>
      <c r="F169" s="269">
        <f t="shared" si="39"/>
        <v>7.7942958514942958E-3</v>
      </c>
      <c r="G169" s="269">
        <f t="shared" si="39"/>
        <v>7.6265063192948223E-3</v>
      </c>
      <c r="H169" s="269">
        <f t="shared" si="39"/>
        <v>7.5160992319184281E-3</v>
      </c>
      <c r="I169" s="269">
        <f t="shared" si="39"/>
        <v>7.6180790677507822E-3</v>
      </c>
      <c r="J169" s="269">
        <f t="shared" si="39"/>
        <v>7.5692221580243978E-3</v>
      </c>
      <c r="K169" s="269">
        <f t="shared" si="39"/>
        <v>7.4737031905753731E-3</v>
      </c>
      <c r="L169" s="269">
        <f t="shared" si="39"/>
        <v>7.6270051969019237E-3</v>
      </c>
      <c r="M169" s="269">
        <f t="shared" si="39"/>
        <v>7.50941576860062E-3</v>
      </c>
      <c r="N169" s="269">
        <f t="shared" si="39"/>
        <v>7.4460200801646321E-3</v>
      </c>
      <c r="O169" s="269">
        <f t="shared" si="39"/>
        <v>7.4446736448143796E-3</v>
      </c>
      <c r="P169" s="269">
        <f t="shared" si="39"/>
        <v>7.3898918433612923E-3</v>
      </c>
      <c r="Q169" s="269">
        <f t="shared" si="39"/>
        <v>7.3734730847915516E-3</v>
      </c>
      <c r="R169" s="269">
        <f t="shared" si="39"/>
        <v>7.3634516424289443E-3</v>
      </c>
      <c r="S169" s="269">
        <f t="shared" si="39"/>
        <v>7.3207696623695043E-3</v>
      </c>
      <c r="T169" s="269">
        <f t="shared" si="39"/>
        <v>7.3160244733057305E-3</v>
      </c>
      <c r="U169" s="269">
        <f t="shared" si="39"/>
        <v>7.2869047607048831E-3</v>
      </c>
      <c r="V169" s="269">
        <f t="shared" si="39"/>
        <v>7.2596480306232926E-3</v>
      </c>
      <c r="W169" s="269">
        <f t="shared" si="39"/>
        <v>7.3254006564465318E-3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1.1929623769849842E-2</v>
      </c>
      <c r="C170" s="270">
        <f t="shared" si="40"/>
        <v>1.2163454523764394E-2</v>
      </c>
      <c r="D170" s="270">
        <f t="shared" si="40"/>
        <v>1.214725669095206E-2</v>
      </c>
      <c r="E170" s="270">
        <f t="shared" si="40"/>
        <v>1.2123977736962811E-2</v>
      </c>
      <c r="F170" s="270">
        <f t="shared" si="40"/>
        <v>1.2132494434004746E-2</v>
      </c>
      <c r="G170" s="270">
        <f t="shared" si="40"/>
        <v>1.2065222885834968E-2</v>
      </c>
      <c r="H170" s="270">
        <f t="shared" si="40"/>
        <v>1.1885117965096769E-2</v>
      </c>
      <c r="I170" s="270">
        <f t="shared" si="40"/>
        <v>1.1988292885553115E-2</v>
      </c>
      <c r="J170" s="270">
        <f t="shared" si="40"/>
        <v>1.1909443757864102E-2</v>
      </c>
      <c r="K170" s="270">
        <f t="shared" si="40"/>
        <v>1.1760522340795158E-2</v>
      </c>
      <c r="L170" s="270">
        <f t="shared" si="40"/>
        <v>1.1964835379093954E-2</v>
      </c>
      <c r="M170" s="270">
        <f t="shared" si="40"/>
        <v>1.1806685976222994E-2</v>
      </c>
      <c r="N170" s="270">
        <f t="shared" si="40"/>
        <v>1.1715325487784468E-2</v>
      </c>
      <c r="O170" s="270">
        <f t="shared" si="40"/>
        <v>1.1707128299628495E-2</v>
      </c>
      <c r="P170" s="270">
        <f t="shared" si="40"/>
        <v>1.1631853187079726E-2</v>
      </c>
      <c r="Q170" s="270">
        <f t="shared" si="40"/>
        <v>1.161542377631934E-2</v>
      </c>
      <c r="R170" s="270">
        <f t="shared" si="40"/>
        <v>1.1577377132659048E-2</v>
      </c>
      <c r="S170" s="270">
        <f t="shared" si="40"/>
        <v>1.1525618433556985E-2</v>
      </c>
      <c r="T170" s="270">
        <f t="shared" si="40"/>
        <v>1.1528839768847814E-2</v>
      </c>
      <c r="U170" s="270">
        <f t="shared" si="40"/>
        <v>1.153969244689897E-2</v>
      </c>
      <c r="V170" s="270">
        <f t="shared" si="40"/>
        <v>1.1427898526040875E-2</v>
      </c>
      <c r="W170" s="270">
        <f t="shared" si="40"/>
        <v>1.1519307681422078E-2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0.7467024145385267</v>
      </c>
      <c r="C171" s="271">
        <f t="shared" si="41"/>
        <v>0.74732008019993068</v>
      </c>
      <c r="D171" s="271">
        <f t="shared" si="41"/>
        <v>0.76270284864398752</v>
      </c>
      <c r="E171" s="271">
        <f t="shared" si="41"/>
        <v>0.7553062982870119</v>
      </c>
      <c r="F171" s="271">
        <f t="shared" si="41"/>
        <v>0.74337155802230792</v>
      </c>
      <c r="G171" s="271">
        <f t="shared" si="41"/>
        <v>0.72376563749713063</v>
      </c>
      <c r="H171" s="271">
        <f t="shared" si="41"/>
        <v>0.7252233143688398</v>
      </c>
      <c r="I171" s="271">
        <f t="shared" si="41"/>
        <v>0.7302489810249605</v>
      </c>
      <c r="J171" s="271">
        <f t="shared" si="41"/>
        <v>0.72954568405988585</v>
      </c>
      <c r="K171" s="271">
        <f t="shared" si="41"/>
        <v>0.73012359724149045</v>
      </c>
      <c r="L171" s="271">
        <f t="shared" si="41"/>
        <v>0.75394513455784251</v>
      </c>
      <c r="M171" s="271">
        <f t="shared" si="41"/>
        <v>0.74077237072375735</v>
      </c>
      <c r="N171" s="271">
        <f t="shared" si="41"/>
        <v>0.73448536799023545</v>
      </c>
      <c r="O171" s="271">
        <f t="shared" si="41"/>
        <v>0.74237728828957716</v>
      </c>
      <c r="P171" s="271">
        <f t="shared" si="41"/>
        <v>0.73037254301551291</v>
      </c>
      <c r="Q171" s="271">
        <f t="shared" si="41"/>
        <v>0.72582364970579116</v>
      </c>
      <c r="R171" s="271">
        <f t="shared" si="41"/>
        <v>0.73496882004682274</v>
      </c>
      <c r="S171" s="271">
        <f t="shared" si="41"/>
        <v>0.72829004162960242</v>
      </c>
      <c r="T171" s="271">
        <f t="shared" si="41"/>
        <v>0.72592227952419963</v>
      </c>
      <c r="U171" s="271">
        <f t="shared" si="41"/>
        <v>0.71862507932513087</v>
      </c>
      <c r="V171" s="271">
        <f t="shared" si="41"/>
        <v>0.72675343429895045</v>
      </c>
      <c r="W171" s="271">
        <f t="shared" si="41"/>
        <v>0.7295686235627078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0.6643001855652011</v>
      </c>
      <c r="C172" s="320">
        <f t="shared" si="42"/>
        <v>0.66565377802758829</v>
      </c>
      <c r="D172" s="320">
        <f t="shared" si="42"/>
        <v>0.68966326350591389</v>
      </c>
      <c r="E172" s="320">
        <f t="shared" si="42"/>
        <v>0.6781781573175254</v>
      </c>
      <c r="F172" s="320">
        <f t="shared" si="42"/>
        <v>0.6594651000691153</v>
      </c>
      <c r="G172" s="320">
        <f t="shared" si="42"/>
        <v>0.62854843516057712</v>
      </c>
      <c r="H172" s="320">
        <f t="shared" si="42"/>
        <v>0.63059433957937994</v>
      </c>
      <c r="I172" s="320">
        <f t="shared" si="42"/>
        <v>0.63863910355564346</v>
      </c>
      <c r="J172" s="320">
        <f t="shared" si="42"/>
        <v>0.63743578707940463</v>
      </c>
      <c r="K172" s="320">
        <f t="shared" si="42"/>
        <v>0.63814071542953954</v>
      </c>
      <c r="L172" s="320">
        <f t="shared" si="42"/>
        <v>0.67570427760506002</v>
      </c>
      <c r="M172" s="320">
        <f t="shared" si="42"/>
        <v>0.65486721583696728</v>
      </c>
      <c r="N172" s="320">
        <f t="shared" si="42"/>
        <v>0.64490473539055382</v>
      </c>
      <c r="O172" s="320">
        <f t="shared" si="42"/>
        <v>0.65724345863605482</v>
      </c>
      <c r="P172" s="320">
        <f t="shared" si="42"/>
        <v>0.63835650303653735</v>
      </c>
      <c r="Q172" s="320">
        <f t="shared" si="42"/>
        <v>0.63121158256352428</v>
      </c>
      <c r="R172" s="320">
        <f t="shared" si="42"/>
        <v>0.64548410454129179</v>
      </c>
      <c r="S172" s="320">
        <f t="shared" si="42"/>
        <v>0.63495576348868987</v>
      </c>
      <c r="T172" s="320">
        <f t="shared" si="42"/>
        <v>0.63124769213555487</v>
      </c>
      <c r="U172" s="320">
        <f t="shared" si="42"/>
        <v>0.61980181098571996</v>
      </c>
      <c r="V172" s="320">
        <f t="shared" si="42"/>
        <v>0.63242353801689122</v>
      </c>
      <c r="W172" s="320">
        <f t="shared" si="42"/>
        <v>0.63695836710782405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8.2402228973325609E-2</v>
      </c>
      <c r="C173" s="320">
        <f t="shared" si="43"/>
        <v>8.1666302172342414E-2</v>
      </c>
      <c r="D173" s="320">
        <f t="shared" si="43"/>
        <v>7.3039585138073626E-2</v>
      </c>
      <c r="E173" s="320">
        <f t="shared" si="43"/>
        <v>7.7128140969486558E-2</v>
      </c>
      <c r="F173" s="320">
        <f t="shared" si="43"/>
        <v>8.3906457953192654E-2</v>
      </c>
      <c r="G173" s="320">
        <f t="shared" si="43"/>
        <v>9.5217202336553591E-2</v>
      </c>
      <c r="H173" s="320">
        <f t="shared" si="43"/>
        <v>9.4628974789459752E-2</v>
      </c>
      <c r="I173" s="320">
        <f t="shared" si="43"/>
        <v>9.160987746931705E-2</v>
      </c>
      <c r="J173" s="320">
        <f t="shared" si="43"/>
        <v>9.2109896980481235E-2</v>
      </c>
      <c r="K173" s="320">
        <f t="shared" si="43"/>
        <v>9.1982881811950912E-2</v>
      </c>
      <c r="L173" s="320">
        <f t="shared" si="43"/>
        <v>7.8240856952782462E-2</v>
      </c>
      <c r="M173" s="320">
        <f t="shared" si="43"/>
        <v>8.5905154886790028E-2</v>
      </c>
      <c r="N173" s="320">
        <f t="shared" si="43"/>
        <v>8.9580632599681589E-2</v>
      </c>
      <c r="O173" s="320">
        <f t="shared" si="43"/>
        <v>8.513382965352248E-2</v>
      </c>
      <c r="P173" s="320">
        <f t="shared" si="43"/>
        <v>9.2016039978975672E-2</v>
      </c>
      <c r="Q173" s="320">
        <f t="shared" si="43"/>
        <v>9.4612067142266845E-2</v>
      </c>
      <c r="R173" s="320">
        <f t="shared" si="43"/>
        <v>8.9484715505530929E-2</v>
      </c>
      <c r="S173" s="320">
        <f t="shared" si="43"/>
        <v>9.3334278140912649E-2</v>
      </c>
      <c r="T173" s="320">
        <f t="shared" si="43"/>
        <v>9.4674587388644649E-2</v>
      </c>
      <c r="U173" s="320">
        <f t="shared" si="43"/>
        <v>9.8823268339410839E-2</v>
      </c>
      <c r="V173" s="320">
        <f t="shared" si="43"/>
        <v>9.4329896282059136E-2</v>
      </c>
      <c r="W173" s="320">
        <f t="shared" si="43"/>
        <v>9.2610256454883688E-2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6.6054779836308072E-2</v>
      </c>
      <c r="C174" s="271">
        <f t="shared" si="44"/>
        <v>6.5464850614486647E-2</v>
      </c>
      <c r="D174" s="271">
        <f t="shared" si="44"/>
        <v>5.8549553522302233E-2</v>
      </c>
      <c r="E174" s="271">
        <f t="shared" si="44"/>
        <v>6.1826997089755427E-2</v>
      </c>
      <c r="F174" s="271">
        <f t="shared" si="44"/>
        <v>6.7260590835919204E-2</v>
      </c>
      <c r="G174" s="271">
        <f t="shared" si="44"/>
        <v>7.6327441809932478E-2</v>
      </c>
      <c r="H174" s="271">
        <f t="shared" si="44"/>
        <v>7.5855910376850633E-2</v>
      </c>
      <c r="I174" s="271">
        <f t="shared" si="44"/>
        <v>7.3435759717443427E-2</v>
      </c>
      <c r="J174" s="271">
        <f t="shared" si="44"/>
        <v>7.3836582354589592E-2</v>
      </c>
      <c r="K174" s="271">
        <f t="shared" si="44"/>
        <v>7.3734765218115519E-2</v>
      </c>
      <c r="L174" s="271">
        <f t="shared" si="44"/>
        <v>6.2718965792698478E-2</v>
      </c>
      <c r="M174" s="271">
        <f t="shared" si="44"/>
        <v>6.8862774266552088E-2</v>
      </c>
      <c r="N174" s="271">
        <f t="shared" si="44"/>
        <v>7.1809088633811441E-2</v>
      </c>
      <c r="O174" s="271">
        <f t="shared" si="44"/>
        <v>6.8244469166065413E-2</v>
      </c>
      <c r="P174" s="271">
        <f t="shared" si="44"/>
        <v>7.3761345268799655E-2</v>
      </c>
      <c r="Q174" s="271">
        <f t="shared" si="44"/>
        <v>7.5842356970264507E-2</v>
      </c>
      <c r="R174" s="271">
        <f t="shared" si="44"/>
        <v>7.1732200148929462E-2</v>
      </c>
      <c r="S174" s="271">
        <f t="shared" si="44"/>
        <v>7.4818063426105239E-2</v>
      </c>
      <c r="T174" s="271">
        <f t="shared" si="44"/>
        <v>7.5892474074634717E-2</v>
      </c>
      <c r="U174" s="271">
        <f t="shared" si="44"/>
        <v>7.9218114779119275E-2</v>
      </c>
      <c r="V174" s="271">
        <f t="shared" si="44"/>
        <v>7.5616164860178831E-2</v>
      </c>
      <c r="W174" s="271">
        <f t="shared" si="44"/>
        <v>7.4237677511024752E-2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7.7328746121954908E-2</v>
      </c>
      <c r="C175" s="271">
        <f t="shared" si="45"/>
        <v>7.7264384182161361E-2</v>
      </c>
      <c r="D175" s="271">
        <f t="shared" si="45"/>
        <v>7.720973830746157E-2</v>
      </c>
      <c r="E175" s="271">
        <f t="shared" si="45"/>
        <v>7.7226524639424907E-2</v>
      </c>
      <c r="F175" s="271">
        <f t="shared" si="45"/>
        <v>7.7282529902539546E-2</v>
      </c>
      <c r="G175" s="271">
        <f t="shared" si="45"/>
        <v>7.7402556621791699E-2</v>
      </c>
      <c r="H175" s="271">
        <f t="shared" si="45"/>
        <v>7.7433964164449295E-2</v>
      </c>
      <c r="I175" s="271">
        <f t="shared" si="45"/>
        <v>7.7384083083929162E-2</v>
      </c>
      <c r="J175" s="271">
        <f t="shared" si="45"/>
        <v>7.7403435826243053E-2</v>
      </c>
      <c r="K175" s="271">
        <f t="shared" si="45"/>
        <v>7.7432835705973743E-2</v>
      </c>
      <c r="L175" s="271">
        <f t="shared" si="45"/>
        <v>7.7287117313377104E-2</v>
      </c>
      <c r="M175" s="271">
        <f t="shared" si="45"/>
        <v>7.7378113457830883E-2</v>
      </c>
      <c r="N175" s="271">
        <f t="shared" si="45"/>
        <v>7.7424338937012283E-2</v>
      </c>
      <c r="O175" s="271">
        <f t="shared" si="45"/>
        <v>7.7392954856993573E-2</v>
      </c>
      <c r="P175" s="271">
        <f t="shared" si="45"/>
        <v>7.7459524028925406E-2</v>
      </c>
      <c r="Q175" s="271">
        <f t="shared" si="45"/>
        <v>7.7482863662672236E-2</v>
      </c>
      <c r="R175" s="271">
        <f t="shared" si="45"/>
        <v>7.7450583093390785E-2</v>
      </c>
      <c r="S175" s="271">
        <f t="shared" si="45"/>
        <v>7.7490918947987944E-2</v>
      </c>
      <c r="T175" s="271">
        <f t="shared" si="45"/>
        <v>7.7501318575850159E-2</v>
      </c>
      <c r="U175" s="271">
        <f t="shared" si="45"/>
        <v>7.7536239485743258E-2</v>
      </c>
      <c r="V175" s="271">
        <f t="shared" si="45"/>
        <v>7.751774444585835E-2</v>
      </c>
      <c r="W175" s="271">
        <f t="shared" si="45"/>
        <v>7.7485261676222481E-2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5.7095528213570855E-2</v>
      </c>
      <c r="C176" s="320">
        <f t="shared" si="46"/>
        <v>5.7211867299883423E-2</v>
      </c>
      <c r="D176" s="320">
        <f t="shared" si="46"/>
        <v>5.9275443805367457E-2</v>
      </c>
      <c r="E176" s="320">
        <f t="shared" si="46"/>
        <v>5.8288317475036766E-2</v>
      </c>
      <c r="F176" s="320">
        <f t="shared" si="46"/>
        <v>5.6679960423051658E-2</v>
      </c>
      <c r="G176" s="320">
        <f t="shared" si="46"/>
        <v>5.4022722999501845E-2</v>
      </c>
      <c r="H176" s="320">
        <f t="shared" si="46"/>
        <v>5.4198565180498127E-2</v>
      </c>
      <c r="I176" s="320">
        <f t="shared" si="46"/>
        <v>5.4889999653284699E-2</v>
      </c>
      <c r="J176" s="320">
        <f t="shared" si="46"/>
        <v>5.4786576545310536E-2</v>
      </c>
      <c r="K176" s="320">
        <f t="shared" si="46"/>
        <v>5.4847163998661068E-2</v>
      </c>
      <c r="L176" s="320">
        <f t="shared" si="46"/>
        <v>5.8075691508660029E-2</v>
      </c>
      <c r="M176" s="320">
        <f t="shared" si="46"/>
        <v>5.6284779698126883E-2</v>
      </c>
      <c r="N176" s="320">
        <f t="shared" si="46"/>
        <v>5.5428520591528266E-2</v>
      </c>
      <c r="O176" s="320">
        <f t="shared" si="46"/>
        <v>5.648901392946637E-2</v>
      </c>
      <c r="P176" s="320">
        <f t="shared" si="46"/>
        <v>5.4865710595020954E-2</v>
      </c>
      <c r="Q176" s="320">
        <f t="shared" si="46"/>
        <v>5.4251616218239283E-2</v>
      </c>
      <c r="R176" s="320">
        <f t="shared" si="46"/>
        <v>5.547831643444813E-2</v>
      </c>
      <c r="S176" s="320">
        <f t="shared" si="46"/>
        <v>5.4573422522519621E-2</v>
      </c>
      <c r="T176" s="320">
        <f t="shared" si="46"/>
        <v>5.4254719777644268E-2</v>
      </c>
      <c r="U176" s="320">
        <f t="shared" si="46"/>
        <v>5.3270964776035191E-2</v>
      </c>
      <c r="V176" s="320">
        <f t="shared" si="46"/>
        <v>5.4355781832346989E-2</v>
      </c>
      <c r="W176" s="320">
        <f t="shared" si="46"/>
        <v>5.4745543069708066E-2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2.0233217908384064E-2</v>
      </c>
      <c r="C177" s="320">
        <f t="shared" si="47"/>
        <v>2.0052516882277938E-2</v>
      </c>
      <c r="D177" s="320">
        <f t="shared" si="47"/>
        <v>1.7934294502094113E-2</v>
      </c>
      <c r="E177" s="320">
        <f t="shared" si="47"/>
        <v>1.893820716438813E-2</v>
      </c>
      <c r="F177" s="320">
        <f t="shared" si="47"/>
        <v>2.0602569479487895E-2</v>
      </c>
      <c r="G177" s="320">
        <f t="shared" si="47"/>
        <v>2.3379833622289851E-2</v>
      </c>
      <c r="H177" s="320">
        <f t="shared" si="47"/>
        <v>2.3235398983951168E-2</v>
      </c>
      <c r="I177" s="320">
        <f t="shared" si="47"/>
        <v>2.2494083430644473E-2</v>
      </c>
      <c r="J177" s="320">
        <f t="shared" si="47"/>
        <v>2.2616859280932506E-2</v>
      </c>
      <c r="K177" s="320">
        <f t="shared" si="47"/>
        <v>2.2585671707312675E-2</v>
      </c>
      <c r="L177" s="320">
        <f t="shared" si="47"/>
        <v>1.9211425804717085E-2</v>
      </c>
      <c r="M177" s="320">
        <f t="shared" si="47"/>
        <v>2.1093333759703993E-2</v>
      </c>
      <c r="N177" s="320">
        <f t="shared" si="47"/>
        <v>2.1995818345484017E-2</v>
      </c>
      <c r="O177" s="320">
        <f t="shared" si="47"/>
        <v>2.09039409275272E-2</v>
      </c>
      <c r="P177" s="320">
        <f t="shared" si="47"/>
        <v>2.2593813433904451E-2</v>
      </c>
      <c r="Q177" s="320">
        <f t="shared" si="47"/>
        <v>2.3231247444432952E-2</v>
      </c>
      <c r="R177" s="320">
        <f t="shared" si="47"/>
        <v>2.1972266658942669E-2</v>
      </c>
      <c r="S177" s="320">
        <f t="shared" si="47"/>
        <v>2.2917496425468333E-2</v>
      </c>
      <c r="T177" s="320">
        <f t="shared" si="47"/>
        <v>2.3246598798205884E-2</v>
      </c>
      <c r="U177" s="320">
        <f t="shared" si="47"/>
        <v>2.4265274709708073E-2</v>
      </c>
      <c r="V177" s="320">
        <f t="shared" si="47"/>
        <v>2.3161962613511358E-2</v>
      </c>
      <c r="W177" s="320">
        <f t="shared" si="47"/>
        <v>2.2739718606514411E-2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6.0578443388340793E-2</v>
      </c>
      <c r="C178" s="321">
        <f t="shared" si="48"/>
        <v>6.0037422828499415E-2</v>
      </c>
      <c r="D178" s="321">
        <f t="shared" si="48"/>
        <v>5.3695445238829416E-2</v>
      </c>
      <c r="E178" s="321">
        <f t="shared" si="48"/>
        <v>5.6701169125904061E-2</v>
      </c>
      <c r="F178" s="321">
        <f t="shared" si="48"/>
        <v>6.1684285441830272E-2</v>
      </c>
      <c r="G178" s="321">
        <f t="shared" si="48"/>
        <v>6.9999440223980997E-2</v>
      </c>
      <c r="H178" s="321">
        <f t="shared" si="48"/>
        <v>6.9567001567829787E-2</v>
      </c>
      <c r="I178" s="321">
        <f t="shared" si="48"/>
        <v>6.7347495877621316E-2</v>
      </c>
      <c r="J178" s="321">
        <f t="shared" si="48"/>
        <v>6.7715087920063907E-2</v>
      </c>
      <c r="K178" s="321">
        <f t="shared" si="48"/>
        <v>6.7621712033365908E-2</v>
      </c>
      <c r="L178" s="321">
        <f t="shared" si="48"/>
        <v>5.7519188286808201E-2</v>
      </c>
      <c r="M178" s="321">
        <f t="shared" si="48"/>
        <v>6.3153638280350879E-2</v>
      </c>
      <c r="N178" s="321">
        <f t="shared" si="48"/>
        <v>6.5855685559042657E-2</v>
      </c>
      <c r="O178" s="321">
        <f t="shared" si="48"/>
        <v>6.2586594371955864E-2</v>
      </c>
      <c r="P178" s="321">
        <f t="shared" si="48"/>
        <v>6.764608843882236E-2</v>
      </c>
      <c r="Q178" s="321">
        <f t="shared" si="48"/>
        <v>6.9554571819738426E-2</v>
      </c>
      <c r="R178" s="321">
        <f t="shared" si="48"/>
        <v>6.5785171589573893E-2</v>
      </c>
      <c r="S178" s="321">
        <f t="shared" si="48"/>
        <v>6.861519833864195E-2</v>
      </c>
      <c r="T178" s="321">
        <f t="shared" si="48"/>
        <v>6.9600533916310423E-2</v>
      </c>
      <c r="U178" s="321">
        <f t="shared" si="48"/>
        <v>7.2650459109397519E-2</v>
      </c>
      <c r="V178" s="321">
        <f t="shared" si="48"/>
        <v>6.9347132388864974E-2</v>
      </c>
      <c r="W178" s="321">
        <f t="shared" si="48"/>
        <v>6.8082929888316018E-2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0.44053415464727053</v>
      </c>
      <c r="C183" s="322">
        <f>IF(C$5=0,0,C$5/NMM_fec!C$5)</f>
        <v>0.44093413431419171</v>
      </c>
      <c r="D183" s="322">
        <f>IF(D$5=0,0,D$5/NMM_fec!D$5)</f>
        <v>0.43471725649110099</v>
      </c>
      <c r="E183" s="322">
        <f>IF(E$5=0,0,E$5/NMM_fec!E$5)</f>
        <v>0.43502193209130002</v>
      </c>
      <c r="F183" s="322">
        <f>IF(F$5=0,0,F$5/NMM_fec!F$5)</f>
        <v>0.43784441335686619</v>
      </c>
      <c r="G183" s="322">
        <f>IF(G$5=0,0,G$5/NMM_fec!G$5)</f>
        <v>0.43933648585292001</v>
      </c>
      <c r="H183" s="322">
        <f>IF(H$5=0,0,H$5/NMM_fec!H$5)</f>
        <v>0.44010249156015718</v>
      </c>
      <c r="I183" s="322">
        <f>IF(I$5=0,0,I$5/NMM_fec!I$5)</f>
        <v>0.44871983095865181</v>
      </c>
      <c r="J183" s="322">
        <f>IF(J$5=0,0,J$5/NMM_fec!J$5)</f>
        <v>0.45040109203357387</v>
      </c>
      <c r="K183" s="322">
        <f>IF(K$5=0,0,K$5/NMM_fec!K$5)</f>
        <v>0.4505631687090641</v>
      </c>
      <c r="L183" s="322">
        <f>IF(L$5=0,0,L$5/NMM_fec!L$5)</f>
        <v>0.44881343505607635</v>
      </c>
      <c r="M183" s="322">
        <f>IF(M$5=0,0,M$5/NMM_fec!M$5)</f>
        <v>0.45443691586933205</v>
      </c>
      <c r="N183" s="322">
        <f>IF(N$5=0,0,N$5/NMM_fec!N$5)</f>
        <v>0.45217239413207466</v>
      </c>
      <c r="O183" s="322">
        <f>IF(O$5=0,0,O$5/NMM_fec!O$5)</f>
        <v>0.4518537299953555</v>
      </c>
      <c r="P183" s="322">
        <f>IF(P$5=0,0,P$5/NMM_fec!P$5)</f>
        <v>0.45391636822289883</v>
      </c>
      <c r="Q183" s="322">
        <f>IF(Q$5=0,0,Q$5/NMM_fec!Q$5)</f>
        <v>0.45568115031116541</v>
      </c>
      <c r="R183" s="322">
        <f>IF(R$5=0,0,R$5/NMM_fec!R$5)</f>
        <v>0.45463537793149045</v>
      </c>
      <c r="S183" s="322">
        <f>IF(S$5=0,0,S$5/NMM_fec!S$5)</f>
        <v>0.45561548705272686</v>
      </c>
      <c r="T183" s="322">
        <f>IF(T$5=0,0,T$5/NMM_fec!T$5)</f>
        <v>0.45618287479554448</v>
      </c>
      <c r="U183" s="322">
        <f>IF(U$5=0,0,U$5/NMM_fec!U$5)</f>
        <v>0.46930279418316156</v>
      </c>
      <c r="V183" s="322">
        <f>IF(V$5=0,0,V$5/NMM_fec!V$5)</f>
        <v>0.4689614040324393</v>
      </c>
      <c r="W183" s="322">
        <f>IF(W$5=0,0,W$5/NMM_fec!W$5)</f>
        <v>0.47232002150382069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0.35215800334102926</v>
      </c>
      <c r="C184" s="275">
        <f>IF(C$6=0,0,C$6/NMM_fec!C$6)</f>
        <v>0.35215800334102931</v>
      </c>
      <c r="D184" s="275">
        <f>IF(D$6=0,0,D$6/NMM_fec!D$6)</f>
        <v>0.3521580033410292</v>
      </c>
      <c r="E184" s="275">
        <f>IF(E$6=0,0,E$6/NMM_fec!E$6)</f>
        <v>0.35215800334102948</v>
      </c>
      <c r="F184" s="275">
        <f>IF(F$6=0,0,F$6/NMM_fec!F$6)</f>
        <v>0.35215800334102931</v>
      </c>
      <c r="G184" s="275">
        <f>IF(G$6=0,0,G$6/NMM_fec!G$6)</f>
        <v>0.354647237702581</v>
      </c>
      <c r="H184" s="275">
        <f>IF(H$6=0,0,H$6/NMM_fec!H$6)</f>
        <v>0.35720299816552487</v>
      </c>
      <c r="I184" s="275">
        <f>IF(I$6=0,0,I$6/NMM_fec!I$6)</f>
        <v>0.36243055497699794</v>
      </c>
      <c r="J184" s="275">
        <f>IF(J$6=0,0,J$6/NMM_fec!J$6)</f>
        <v>0.36243055497699811</v>
      </c>
      <c r="K184" s="275">
        <f>IF(K$6=0,0,K$6/NMM_fec!K$6)</f>
        <v>0.36243055497699783</v>
      </c>
      <c r="L184" s="275">
        <f>IF(L$6=0,0,L$6/NMM_fec!L$6)</f>
        <v>0.36243055497699805</v>
      </c>
      <c r="M184" s="275">
        <f>IF(M$6=0,0,M$6/NMM_fec!M$6)</f>
        <v>0.362430554976998</v>
      </c>
      <c r="N184" s="275">
        <f>IF(N$6=0,0,N$6/NMM_fec!N$6)</f>
        <v>0.36243055497699805</v>
      </c>
      <c r="O184" s="275">
        <f>IF(O$6=0,0,O$6/NMM_fec!O$6)</f>
        <v>0.36243055497699794</v>
      </c>
      <c r="P184" s="275">
        <f>IF(P$6=0,0,P$6/NMM_fec!P$6)</f>
        <v>0.362430554976998</v>
      </c>
      <c r="Q184" s="275">
        <f>IF(Q$6=0,0,Q$6/NMM_fec!Q$6)</f>
        <v>0.36243055497699805</v>
      </c>
      <c r="R184" s="275">
        <f>IF(R$6=0,0,R$6/NMM_fec!R$6)</f>
        <v>0.36243055497699805</v>
      </c>
      <c r="S184" s="275">
        <f>IF(S$6=0,0,S$6/NMM_fec!S$6)</f>
        <v>0.36243055497699789</v>
      </c>
      <c r="T184" s="275">
        <f>IF(T$6=0,0,T$6/NMM_fec!T$6)</f>
        <v>0.36243055497699811</v>
      </c>
      <c r="U184" s="275">
        <f>IF(U$6=0,0,U$6/NMM_fec!U$6)</f>
        <v>0.37205385419331105</v>
      </c>
      <c r="V184" s="275">
        <f>IF(V$6=0,0,V$6/NMM_fec!V$6)</f>
        <v>0.37205385419331133</v>
      </c>
      <c r="W184" s="275">
        <f>IF(W$6=0,0,W$6/NMM_fec!W$6)</f>
        <v>0.37205385419331105</v>
      </c>
      <c r="DA184" s="76"/>
    </row>
    <row r="185" spans="1:105" ht="12" customHeight="1" x14ac:dyDescent="0.25">
      <c r="A185" s="202" t="s">
        <v>93</v>
      </c>
      <c r="B185" s="276">
        <f>IF(B$7=0,0,B$7/NMM_fec!B$7)</f>
        <v>9.1223861648000684E-2</v>
      </c>
      <c r="C185" s="276">
        <f>IF(C$7=0,0,C$7/NMM_fec!C$7)</f>
        <v>9.1223861648000698E-2</v>
      </c>
      <c r="D185" s="276">
        <f>IF(D$7=0,0,D$7/NMM_fec!D$7)</f>
        <v>9.1223861648000712E-2</v>
      </c>
      <c r="E185" s="276">
        <f>IF(E$7=0,0,E$7/NMM_fec!E$7)</f>
        <v>9.1223861648000698E-2</v>
      </c>
      <c r="F185" s="276">
        <f>IF(F$7=0,0,F$7/NMM_fec!F$7)</f>
        <v>9.1223861648000684E-2</v>
      </c>
      <c r="G185" s="276">
        <f>IF(G$7=0,0,G$7/NMM_fec!G$7)</f>
        <v>9.1868678942661819E-2</v>
      </c>
      <c r="H185" s="276">
        <f>IF(H$7=0,0,H$7/NMM_fec!H$7)</f>
        <v>9.2530729319666175E-2</v>
      </c>
      <c r="I185" s="276">
        <f>IF(I$7=0,0,I$7/NMM_fec!I$7)</f>
        <v>9.3884888290362872E-2</v>
      </c>
      <c r="J185" s="276">
        <f>IF(J$7=0,0,J$7/NMM_fec!J$7)</f>
        <v>9.3884888290362872E-2</v>
      </c>
      <c r="K185" s="276">
        <f>IF(K$7=0,0,K$7/NMM_fec!K$7)</f>
        <v>9.3884888290362872E-2</v>
      </c>
      <c r="L185" s="276">
        <f>IF(L$7=0,0,L$7/NMM_fec!L$7)</f>
        <v>9.3884888290362914E-2</v>
      </c>
      <c r="M185" s="276">
        <f>IF(M$7=0,0,M$7/NMM_fec!M$7)</f>
        <v>9.3884888290362872E-2</v>
      </c>
      <c r="N185" s="276">
        <f>IF(N$7=0,0,N$7/NMM_fec!N$7)</f>
        <v>9.3884888290362872E-2</v>
      </c>
      <c r="O185" s="276">
        <f>IF(O$7=0,0,O$7/NMM_fec!O$7)</f>
        <v>9.38848882903629E-2</v>
      </c>
      <c r="P185" s="276">
        <f>IF(P$7=0,0,P$7/NMM_fec!P$7)</f>
        <v>9.3884888290362872E-2</v>
      </c>
      <c r="Q185" s="276">
        <f>IF(Q$7=0,0,Q$7/NMM_fec!Q$7)</f>
        <v>9.3884888290362858E-2</v>
      </c>
      <c r="R185" s="276">
        <f>IF(R$7=0,0,R$7/NMM_fec!R$7)</f>
        <v>9.3884888290362886E-2</v>
      </c>
      <c r="S185" s="276">
        <f>IF(S$7=0,0,S$7/NMM_fec!S$7)</f>
        <v>9.3884888290362858E-2</v>
      </c>
      <c r="T185" s="276">
        <f>IF(T$7=0,0,T$7/NMM_fec!T$7)</f>
        <v>9.38848882903629E-2</v>
      </c>
      <c r="U185" s="276">
        <f>IF(U$7=0,0,U$7/NMM_fec!U$7)</f>
        <v>9.637773101430383E-2</v>
      </c>
      <c r="V185" s="276">
        <f>IF(V$7=0,0,V$7/NMM_fec!V$7)</f>
        <v>9.637773101430383E-2</v>
      </c>
      <c r="W185" s="276">
        <f>IF(W$7=0,0,W$7/NMM_fec!W$7)</f>
        <v>9.6377731014303816E-2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0.50005141306624412</v>
      </c>
      <c r="C186" s="276">
        <f>IF(C$8=0,0,C$8/NMM_fec!C$8)</f>
        <v>0.50005141306624412</v>
      </c>
      <c r="D186" s="276">
        <f>IF(D$8=0,0,D$8/NMM_fec!D$8)</f>
        <v>0.50005141306624412</v>
      </c>
      <c r="E186" s="276">
        <f>IF(E$8=0,0,E$8/NMM_fec!E$8)</f>
        <v>0.5000514130662439</v>
      </c>
      <c r="F186" s="276">
        <f>IF(F$8=0,0,F$8/NMM_fec!F$8)</f>
        <v>0.5000514130662439</v>
      </c>
      <c r="G186" s="276">
        <f>IF(G$8=0,0,G$8/NMM_fec!G$8)</f>
        <v>0.50358603431050852</v>
      </c>
      <c r="H186" s="276">
        <f>IF(H$8=0,0,H$8/NMM_fec!H$8)</f>
        <v>0.50721512017205073</v>
      </c>
      <c r="I186" s="276">
        <f>IF(I$8=0,0,I$8/NMM_fec!I$8)</f>
        <v>0.51463805858509559</v>
      </c>
      <c r="J186" s="276">
        <f>IF(J$8=0,0,J$8/NMM_fec!J$8)</f>
        <v>0.51463805858509581</v>
      </c>
      <c r="K186" s="276">
        <f>IF(K$8=0,0,K$8/NMM_fec!K$8)</f>
        <v>0.5146380585850957</v>
      </c>
      <c r="L186" s="276">
        <f>IF(L$8=0,0,L$8/NMM_fec!L$8)</f>
        <v>0.51463805858509548</v>
      </c>
      <c r="M186" s="276">
        <f>IF(M$8=0,0,M$8/NMM_fec!M$8)</f>
        <v>0.51463805858509537</v>
      </c>
      <c r="N186" s="276">
        <f>IF(N$8=0,0,N$8/NMM_fec!N$8)</f>
        <v>0.51463805858509559</v>
      </c>
      <c r="O186" s="276">
        <f>IF(O$8=0,0,O$8/NMM_fec!O$8)</f>
        <v>0.51463805858509593</v>
      </c>
      <c r="P186" s="276">
        <f>IF(P$8=0,0,P$8/NMM_fec!P$8)</f>
        <v>0.51463805858509548</v>
      </c>
      <c r="Q186" s="276">
        <f>IF(Q$8=0,0,Q$8/NMM_fec!Q$8)</f>
        <v>0.5146380585850957</v>
      </c>
      <c r="R186" s="276">
        <f>IF(R$8=0,0,R$8/NMM_fec!R$8)</f>
        <v>0.5146380585850957</v>
      </c>
      <c r="S186" s="276">
        <f>IF(S$8=0,0,S$8/NMM_fec!S$8)</f>
        <v>0.51463805858509537</v>
      </c>
      <c r="T186" s="276">
        <f>IF(T$8=0,0,T$8/NMM_fec!T$8)</f>
        <v>0.51463805858509548</v>
      </c>
      <c r="U186" s="276">
        <f>IF(U$8=0,0,U$8/NMM_fec!U$8)</f>
        <v>0.52830278954626197</v>
      </c>
      <c r="V186" s="276">
        <f>IF(V$8=0,0,V$8/NMM_fec!V$8)</f>
        <v>0.52830278954626175</v>
      </c>
      <c r="W186" s="276">
        <f>IF(W$8=0,0,W$8/NMM_fec!W$8)</f>
        <v>0.52830278954626186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0.34807288994065344</v>
      </c>
      <c r="C187" s="276">
        <f>IF(C$9=0,0,C$9/NMM_fec!C$9)</f>
        <v>0.3480728899406535</v>
      </c>
      <c r="D187" s="276">
        <f>IF(D$9=0,0,D$9/NMM_fec!D$9)</f>
        <v>0.3480728899406535</v>
      </c>
      <c r="E187" s="276">
        <f>IF(E$9=0,0,E$9/NMM_fec!E$9)</f>
        <v>0.3480728899406535</v>
      </c>
      <c r="F187" s="276">
        <f>IF(F$9=0,0,F$9/NMM_fec!F$9)</f>
        <v>0.34807288994065355</v>
      </c>
      <c r="G187" s="276">
        <f>IF(G$9=0,0,G$9/NMM_fec!G$9)</f>
        <v>0.35053324861416013</v>
      </c>
      <c r="H187" s="276">
        <f>IF(H$9=0,0,H$9/NMM_fec!H$9)</f>
        <v>0.35305936167106383</v>
      </c>
      <c r="I187" s="276">
        <f>IF(I$9=0,0,I$9/NMM_fec!I$9)</f>
        <v>0.35822627762763887</v>
      </c>
      <c r="J187" s="276">
        <f>IF(J$9=0,0,J$9/NMM_fec!J$9)</f>
        <v>0.35822627762763887</v>
      </c>
      <c r="K187" s="276">
        <f>IF(K$9=0,0,K$9/NMM_fec!K$9)</f>
        <v>0.35822627762763881</v>
      </c>
      <c r="L187" s="276">
        <f>IF(L$9=0,0,L$9/NMM_fec!L$9)</f>
        <v>0.35822627762763903</v>
      </c>
      <c r="M187" s="276">
        <f>IF(M$9=0,0,M$9/NMM_fec!M$9)</f>
        <v>0.35822627762763898</v>
      </c>
      <c r="N187" s="276">
        <f>IF(N$9=0,0,N$9/NMM_fec!N$9)</f>
        <v>0.35822627762763903</v>
      </c>
      <c r="O187" s="276">
        <f>IF(O$9=0,0,O$9/NMM_fec!O$9)</f>
        <v>0.35822627762763887</v>
      </c>
      <c r="P187" s="276">
        <f>IF(P$9=0,0,P$9/NMM_fec!P$9)</f>
        <v>0.35822627762763903</v>
      </c>
      <c r="Q187" s="276">
        <f>IF(Q$9=0,0,Q$9/NMM_fec!Q$9)</f>
        <v>0.35822627762763887</v>
      </c>
      <c r="R187" s="276">
        <f>IF(R$9=0,0,R$9/NMM_fec!R$9)</f>
        <v>0.35822627762763887</v>
      </c>
      <c r="S187" s="276">
        <f>IF(S$9=0,0,S$9/NMM_fec!S$9)</f>
        <v>0.35822627762763909</v>
      </c>
      <c r="T187" s="276">
        <f>IF(T$9=0,0,T$9/NMM_fec!T$9)</f>
        <v>0.35822627762763887</v>
      </c>
      <c r="U187" s="276">
        <f>IF(U$9=0,0,U$9/NMM_fec!U$9)</f>
        <v>0.36773794437156354</v>
      </c>
      <c r="V187" s="276">
        <f>IF(V$9=0,0,V$9/NMM_fec!V$9)</f>
        <v>0.36773794437156349</v>
      </c>
      <c r="W187" s="276">
        <f>IF(W$9=0,0,W$9/NMM_fec!W$9)</f>
        <v>0.36773794437156349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0.5121583421475524</v>
      </c>
      <c r="C188" s="277">
        <f>IF(C$10=0,0,C$10/NMM_fec!C$10)</f>
        <v>0.51710030437065224</v>
      </c>
      <c r="D188" s="277">
        <f>IF(D$10=0,0,D$10/NMM_fec!D$10)</f>
        <v>0.51229650361341006</v>
      </c>
      <c r="E188" s="277">
        <f>IF(E$10=0,0,E$10/NMM_fec!E$10)</f>
        <v>0.51786253654633174</v>
      </c>
      <c r="F188" s="277">
        <f>IF(F$10=0,0,F$10/NMM_fec!F$10)</f>
        <v>0.52098969124407757</v>
      </c>
      <c r="G188" s="277">
        <f>IF(G$10=0,0,G$10/NMM_fec!G$10)</f>
        <v>0.53358127996152405</v>
      </c>
      <c r="H188" s="277">
        <f>IF(H$10=0,0,H$10/NMM_fec!H$10)</f>
        <v>0.53538296130098706</v>
      </c>
      <c r="I188" s="277">
        <f>IF(I$10=0,0,I$10/NMM_fec!I$10)</f>
        <v>0.5409061373651719</v>
      </c>
      <c r="J188" s="277">
        <f>IF(J$10=0,0,J$10/NMM_fec!J$10)</f>
        <v>0.53947977507474865</v>
      </c>
      <c r="K188" s="277">
        <f>IF(K$10=0,0,K$10/NMM_fec!K$10)</f>
        <v>0.53726084728592716</v>
      </c>
      <c r="L188" s="277">
        <f>IF(L$10=0,0,L$10/NMM_fec!L$10)</f>
        <v>0.52999637979995295</v>
      </c>
      <c r="M188" s="277">
        <f>IF(M$10=0,0,M$10/NMM_fec!M$10)</f>
        <v>0.53236927549663748</v>
      </c>
      <c r="N188" s="277">
        <f>IF(N$10=0,0,N$10/NMM_fec!N$10)</f>
        <v>0.53578486153149718</v>
      </c>
      <c r="O188" s="277">
        <f>IF(O$10=0,0,O$10/NMM_fec!O$10)</f>
        <v>0.53266733284511625</v>
      </c>
      <c r="P188" s="277">
        <f>IF(P$10=0,0,P$10/NMM_fec!P$10)</f>
        <v>0.53666503770539142</v>
      </c>
      <c r="Q188" s="277">
        <f>IF(Q$10=0,0,Q$10/NMM_fec!Q$10)</f>
        <v>0.53797647564695139</v>
      </c>
      <c r="R188" s="277">
        <f>IF(R$10=0,0,R$10/NMM_fec!R$10)</f>
        <v>0.53437160521701776</v>
      </c>
      <c r="S188" s="277">
        <f>IF(S$10=0,0,S$10/NMM_fec!S$10)</f>
        <v>0.53694657230555232</v>
      </c>
      <c r="T188" s="277">
        <f>IF(T$10=0,0,T$10/NMM_fec!T$10)</f>
        <v>0.53816462202274318</v>
      </c>
      <c r="U188" s="277">
        <f>IF(U$10=0,0,U$10/NMM_fec!U$10)</f>
        <v>0.55665265346488857</v>
      </c>
      <c r="V188" s="277">
        <f>IF(V$10=0,0,V$10/NMM_fec!V$10)</f>
        <v>0.55152531595313548</v>
      </c>
      <c r="W188" s="277">
        <f>IF(W$10=0,0,W$10/NMM_fec!W$10)</f>
        <v>0.54965145444503727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0.49180130389049803</v>
      </c>
      <c r="C189" s="278">
        <f>IF(C$16=0,0,C$16/NMM_fec!C$16)</f>
        <v>0.49180130389049809</v>
      </c>
      <c r="D189" s="278">
        <f>IF(D$16=0,0,D$16/NMM_fec!D$16)</f>
        <v>0.49180130389049798</v>
      </c>
      <c r="E189" s="278">
        <f>IF(E$16=0,0,E$16/NMM_fec!E$16)</f>
        <v>0.49180130389049775</v>
      </c>
      <c r="F189" s="278">
        <f>IF(F$16=0,0,F$16/NMM_fec!F$16)</f>
        <v>0.49180130389049798</v>
      </c>
      <c r="G189" s="278">
        <f>IF(G$16=0,0,G$16/NMM_fec!G$16)</f>
        <v>0.4952776091088536</v>
      </c>
      <c r="H189" s="278">
        <f>IF(H$16=0,0,H$16/NMM_fec!H$16)</f>
        <v>0.49884682041793288</v>
      </c>
      <c r="I189" s="278">
        <f>IF(I$16=0,0,I$16/NMM_fec!I$16)</f>
        <v>0.5061472913192131</v>
      </c>
      <c r="J189" s="278">
        <f>IF(J$16=0,0,J$16/NMM_fec!J$16)</f>
        <v>0.50614729131921332</v>
      </c>
      <c r="K189" s="278">
        <f>IF(K$16=0,0,K$16/NMM_fec!K$16)</f>
        <v>0.50614729131921299</v>
      </c>
      <c r="L189" s="278">
        <f>IF(L$16=0,0,L$16/NMM_fec!L$16)</f>
        <v>0.5061472913192131</v>
      </c>
      <c r="M189" s="278">
        <f>IF(M$16=0,0,M$16/NMM_fec!M$16)</f>
        <v>0.50614729131921332</v>
      </c>
      <c r="N189" s="278">
        <f>IF(N$16=0,0,N$16/NMM_fec!N$16)</f>
        <v>0.50614729131921321</v>
      </c>
      <c r="O189" s="278">
        <f>IF(O$16=0,0,O$16/NMM_fec!O$16)</f>
        <v>0.50614729131921321</v>
      </c>
      <c r="P189" s="278">
        <f>IF(P$16=0,0,P$16/NMM_fec!P$16)</f>
        <v>0.50614729131921321</v>
      </c>
      <c r="Q189" s="278">
        <f>IF(Q$16=0,0,Q$16/NMM_fec!Q$16)</f>
        <v>0.50614729131921332</v>
      </c>
      <c r="R189" s="278">
        <f>IF(R$16=0,0,R$16/NMM_fec!R$16)</f>
        <v>0.50614729131921321</v>
      </c>
      <c r="S189" s="278">
        <f>IF(S$16=0,0,S$16/NMM_fec!S$16)</f>
        <v>0.5061472913192131</v>
      </c>
      <c r="T189" s="278">
        <f>IF(T$16=0,0,T$16/NMM_fec!T$16)</f>
        <v>0.50614729131921321</v>
      </c>
      <c r="U189" s="278">
        <f>IF(U$16=0,0,U$16/NMM_fec!U$16)</f>
        <v>0.5195865744177377</v>
      </c>
      <c r="V189" s="278">
        <f>IF(V$16=0,0,V$16/NMM_fec!V$16)</f>
        <v>0.51958657441773759</v>
      </c>
      <c r="W189" s="278">
        <f>IF(W$16=0,0,W$16/NMM_fec!W$16)</f>
        <v>0.51958657441773748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0.32999315250085032</v>
      </c>
      <c r="C190" s="278">
        <f>IF(C$17=0,0,C$17/NMM_fec!C$17)</f>
        <v>0.32167589674143549</v>
      </c>
      <c r="D190" s="278">
        <f>IF(D$17=0,0,D$17/NMM_fec!D$17)</f>
        <v>0.32625210545034317</v>
      </c>
      <c r="E190" s="278">
        <f>IF(E$17=0,0,E$17/NMM_fec!E$17)</f>
        <v>0.32360100616652387</v>
      </c>
      <c r="F190" s="278">
        <f>IF(F$17=0,0,F$17/NMM_fec!F$17)</f>
        <v>0.32256853600026303</v>
      </c>
      <c r="G190" s="278">
        <f>IF(G$17=0,0,G$17/NMM_fec!G$17)</f>
        <v>0.32815915719290717</v>
      </c>
      <c r="H190" s="278">
        <f>IF(H$17=0,0,H$17/NMM_fec!H$17)</f>
        <v>0.33378013471894497</v>
      </c>
      <c r="I190" s="278">
        <f>IF(I$17=0,0,I$17/NMM_fec!I$17)</f>
        <v>0.33630689080786758</v>
      </c>
      <c r="J190" s="278">
        <f>IF(J$17=0,0,J$17/NMM_fec!J$17)</f>
        <v>0.33740980807968879</v>
      </c>
      <c r="K190" s="278">
        <f>IF(K$17=0,0,K$17/NMM_fec!K$17)</f>
        <v>0.33996322009941088</v>
      </c>
      <c r="L190" s="278">
        <f>IF(L$17=0,0,L$17/NMM_fec!L$17)</f>
        <v>0.33748571094755436</v>
      </c>
      <c r="M190" s="278">
        <f>IF(M$17=0,0,M$17/NMM_fec!M$17)</f>
        <v>0.33952002835205136</v>
      </c>
      <c r="N190" s="278">
        <f>IF(N$17=0,0,N$17/NMM_fec!N$17)</f>
        <v>0.34042973933275916</v>
      </c>
      <c r="O190" s="278">
        <f>IF(O$17=0,0,O$17/NMM_fec!O$17)</f>
        <v>0.33831205002498688</v>
      </c>
      <c r="P190" s="278">
        <f>IF(P$17=0,0,P$17/NMM_fec!P$17)</f>
        <v>0.34030201486387346</v>
      </c>
      <c r="Q190" s="278">
        <f>IF(Q$17=0,0,Q$17/NMM_fec!Q$17)</f>
        <v>0.3392249802669291</v>
      </c>
      <c r="R190" s="278">
        <f>IF(R$17=0,0,R$17/NMM_fec!R$17)</f>
        <v>0.3376562864028273</v>
      </c>
      <c r="S190" s="278">
        <f>IF(S$17=0,0,S$17/NMM_fec!S$17)</f>
        <v>0.33745347661716907</v>
      </c>
      <c r="T190" s="278">
        <f>IF(T$17=0,0,T$17/NMM_fec!T$17)</f>
        <v>0.33568620155428436</v>
      </c>
      <c r="U190" s="278">
        <f>IF(U$17=0,0,U$17/NMM_fec!U$17)</f>
        <v>0.3414275438663224</v>
      </c>
      <c r="V190" s="278">
        <f>IF(V$17=0,0,V$17/NMM_fec!V$17)</f>
        <v>0.34360895614147752</v>
      </c>
      <c r="W190" s="278">
        <f>IF(W$17=0,0,W$17/NMM_fec!W$17)</f>
        <v>0.34257336175825465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0.46065069869629699</v>
      </c>
      <c r="C191" s="278">
        <f>IF(C$25=0,0,C$25/NMM_fec!C$25)</f>
        <v>0.46320949852467963</v>
      </c>
      <c r="D191" s="278">
        <f>IF(D$25=0,0,D$25/NMM_fec!D$25)</f>
        <v>0.45499891449900026</v>
      </c>
      <c r="E191" s="278">
        <f>IF(E$25=0,0,E$25/NMM_fec!E$25)</f>
        <v>0.45578531304004999</v>
      </c>
      <c r="F191" s="278">
        <f>IF(F$25=0,0,F$25/NMM_fec!F$25)</f>
        <v>0.45900214928767807</v>
      </c>
      <c r="G191" s="278">
        <f>IF(G$25=0,0,G$25/NMM_fec!G$25)</f>
        <v>0.4583234844092664</v>
      </c>
      <c r="H191" s="278">
        <f>IF(H$25=0,0,H$25/NMM_fec!H$25)</f>
        <v>0.45779500231810072</v>
      </c>
      <c r="I191" s="278">
        <f>IF(I$25=0,0,I$25/NMM_fec!I$25)</f>
        <v>0.46819436872734044</v>
      </c>
      <c r="J191" s="278">
        <f>IF(J$25=0,0,J$25/NMM_fec!J$25)</f>
        <v>0.47011035034164356</v>
      </c>
      <c r="K191" s="278">
        <f>IF(K$25=0,0,K$25/NMM_fec!K$25)</f>
        <v>0.46963863164268782</v>
      </c>
      <c r="L191" s="278">
        <f>IF(L$25=0,0,L$25/NMM_fec!L$25)</f>
        <v>0.46935048054693357</v>
      </c>
      <c r="M191" s="278">
        <f>IF(M$25=0,0,M$25/NMM_fec!M$25)</f>
        <v>0.47534426676327263</v>
      </c>
      <c r="N191" s="278">
        <f>IF(N$25=0,0,N$25/NMM_fec!N$25)</f>
        <v>0.47191042294032243</v>
      </c>
      <c r="O191" s="278">
        <f>IF(O$25=0,0,O$25/NMM_fec!O$25)</f>
        <v>0.47242603108040587</v>
      </c>
      <c r="P191" s="278">
        <f>IF(P$25=0,0,P$25/NMM_fec!P$25)</f>
        <v>0.4739636978123255</v>
      </c>
      <c r="Q191" s="278">
        <f>IF(Q$25=0,0,Q$25/NMM_fec!Q$25)</f>
        <v>0.47623528483613276</v>
      </c>
      <c r="R191" s="278">
        <f>IF(R$25=0,0,R$25/NMM_fec!R$25)</f>
        <v>0.47576793602071182</v>
      </c>
      <c r="S191" s="278">
        <f>IF(S$25=0,0,S$25/NMM_fec!S$25)</f>
        <v>0.47669328551199835</v>
      </c>
      <c r="T191" s="278">
        <f>IF(T$25=0,0,T$25/NMM_fec!T$25)</f>
        <v>0.47773070475016327</v>
      </c>
      <c r="U191" s="278">
        <f>IF(U$25=0,0,U$25/NMM_fec!U$25)</f>
        <v>0.49209218889763845</v>
      </c>
      <c r="V191" s="278">
        <f>IF(V$25=0,0,V$25/NMM_fec!V$25)</f>
        <v>0.49154051948380784</v>
      </c>
      <c r="W191" s="278">
        <f>IF(W$25=0,0,W$25/NMM_fec!W$25)</f>
        <v>0.49626248888121643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0.51584562024657954</v>
      </c>
      <c r="C192" s="279">
        <f>IF(C$33=0,0,C$33/NMM_fec!C$33)</f>
        <v>0.51569065400830583</v>
      </c>
      <c r="D192" s="279">
        <f>IF(D$33=0,0,D$33/NMM_fec!D$33)</f>
        <v>0.51435533516142506</v>
      </c>
      <c r="E192" s="279">
        <f>IF(E$33=0,0,E$33/NMM_fec!E$33)</f>
        <v>0.51340854967583383</v>
      </c>
      <c r="F192" s="279">
        <f>IF(F$33=0,0,F$33/NMM_fec!F$33)</f>
        <v>0.51400783379758685</v>
      </c>
      <c r="G192" s="279">
        <f>IF(G$33=0,0,G$33/NMM_fec!G$33)</f>
        <v>0.51881984355117572</v>
      </c>
      <c r="H192" s="279">
        <f>IF(H$33=0,0,H$33/NMM_fec!H$33)</f>
        <v>0.52262180575886175</v>
      </c>
      <c r="I192" s="279">
        <f>IF(I$33=0,0,I$33/NMM_fec!I$33)</f>
        <v>0.52988923458672699</v>
      </c>
      <c r="J192" s="279">
        <f>IF(J$33=0,0,J$33/NMM_fec!J$33)</f>
        <v>0.53007934159387649</v>
      </c>
      <c r="K192" s="279">
        <f>IF(K$33=0,0,K$33/NMM_fec!K$33)</f>
        <v>0.53053553519116525</v>
      </c>
      <c r="L192" s="279">
        <f>IF(L$33=0,0,L$33/NMM_fec!L$33)</f>
        <v>0.52909188145246744</v>
      </c>
      <c r="M192" s="279">
        <f>IF(M$33=0,0,M$33/NMM_fec!M$33)</f>
        <v>0.53055938909604938</v>
      </c>
      <c r="N192" s="279">
        <f>IF(N$33=0,0,N$33/NMM_fec!N$33)</f>
        <v>0.53063716715283848</v>
      </c>
      <c r="O192" s="279">
        <f>IF(O$33=0,0,O$33/NMM_fec!O$33)</f>
        <v>0.53031339068861327</v>
      </c>
      <c r="P192" s="279">
        <f>IF(P$33=0,0,P$33/NMM_fec!P$33)</f>
        <v>0.53094987126722193</v>
      </c>
      <c r="Q192" s="279">
        <f>IF(Q$33=0,0,Q$33/NMM_fec!Q$33)</f>
        <v>0.53116078838806424</v>
      </c>
      <c r="R192" s="279">
        <f>IF(R$33=0,0,R$33/NMM_fec!R$33)</f>
        <v>0.53077656253137595</v>
      </c>
      <c r="S192" s="279">
        <f>IF(S$33=0,0,S$33/NMM_fec!S$33)</f>
        <v>0.53104147803501478</v>
      </c>
      <c r="T192" s="279">
        <f>IF(T$33=0,0,T$33/NMM_fec!T$33)</f>
        <v>0.53104805495640595</v>
      </c>
      <c r="U192" s="279">
        <f>IF(U$33=0,0,U$33/NMM_fec!U$33)</f>
        <v>0.54521275521108514</v>
      </c>
      <c r="V192" s="279">
        <f>IF(V$33=0,0,V$33/NMM_fec!V$33)</f>
        <v>0.54520446903728303</v>
      </c>
      <c r="W192" s="279">
        <f>IF(W$33=0,0,W$33/NMM_fec!W$33)</f>
        <v>0.54531724387532454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0.49119775629197715</v>
      </c>
      <c r="C194" s="322">
        <f>IF(C$48=0,0,C$48/NMM_fec!C$48)</f>
        <v>0.49112046451404623</v>
      </c>
      <c r="D194" s="322">
        <f>IF(D$48=0,0,D$48/NMM_fec!D$48)</f>
        <v>0.48918512130568292</v>
      </c>
      <c r="E194" s="322">
        <f>IF(E$48=0,0,E$48/NMM_fec!E$48)</f>
        <v>0.49117168128453625</v>
      </c>
      <c r="F194" s="322">
        <f>IF(F$48=0,0,F$48/NMM_fec!F$48)</f>
        <v>0.49360302854159449</v>
      </c>
      <c r="G194" s="322">
        <f>IF(G$48=0,0,G$48/NMM_fec!G$48)</f>
        <v>0.49355589004538097</v>
      </c>
      <c r="H194" s="322">
        <f>IF(H$48=0,0,H$48/NMM_fec!H$48)</f>
        <v>0.49261780179192438</v>
      </c>
      <c r="I194" s="322">
        <f>IF(I$48=0,0,I$48/NMM_fec!I$48)</f>
        <v>0.49345054901681878</v>
      </c>
      <c r="J194" s="322">
        <f>IF(J$48=0,0,J$48/NMM_fec!J$48)</f>
        <v>0.49560406951878372</v>
      </c>
      <c r="K194" s="322">
        <f>IF(K$48=0,0,K$48/NMM_fec!K$48)</f>
        <v>0.49666772994361613</v>
      </c>
      <c r="L194" s="322">
        <f>IF(L$48=0,0,L$48/NMM_fec!L$48)</f>
        <v>0.51573495477221953</v>
      </c>
      <c r="M194" s="322">
        <f>IF(M$48=0,0,M$48/NMM_fec!M$48)</f>
        <v>0.52260564843504975</v>
      </c>
      <c r="N194" s="322">
        <f>IF(N$48=0,0,N$48/NMM_fec!N$48)</f>
        <v>0.52144644539983631</v>
      </c>
      <c r="O194" s="322">
        <f>IF(O$48=0,0,O$48/NMM_fec!O$48)</f>
        <v>0.52200899040914039</v>
      </c>
      <c r="P194" s="322">
        <f>IF(P$48=0,0,P$48/NMM_fec!P$48)</f>
        <v>0.52390411469291598</v>
      </c>
      <c r="Q194" s="322">
        <f>IF(Q$48=0,0,Q$48/NMM_fec!Q$48)</f>
        <v>0.52575519209045729</v>
      </c>
      <c r="R194" s="322">
        <f>IF(R$48=0,0,R$48/NMM_fec!R$48)</f>
        <v>0.53150928672148234</v>
      </c>
      <c r="S194" s="322">
        <f>IF(S$48=0,0,S$48/NMM_fec!S$48)</f>
        <v>0.53283878212163405</v>
      </c>
      <c r="T194" s="322">
        <f>IF(T$48=0,0,T$48/NMM_fec!T$48)</f>
        <v>0.53374678163135869</v>
      </c>
      <c r="U194" s="322">
        <f>IF(U$48=0,0,U$48/NMM_fec!U$48)</f>
        <v>0.53557717576489217</v>
      </c>
      <c r="V194" s="322">
        <f>IF(V$48=0,0,V$48/NMM_fec!V$48)</f>
        <v>0.54317483352132778</v>
      </c>
      <c r="W194" s="322">
        <f>IF(W$48=0,0,W$48/NMM_fec!W$48)</f>
        <v>0.54516121669927309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0.44412470539973897</v>
      </c>
      <c r="C195" s="275">
        <f>IF(C$49=0,0,C$49/NMM_fec!C$49)</f>
        <v>0.4447595713422004</v>
      </c>
      <c r="D195" s="275">
        <f>IF(D$49=0,0,D$49/NMM_fec!D$49)</f>
        <v>0.44761490629756701</v>
      </c>
      <c r="E195" s="275">
        <f>IF(E$49=0,0,E$49/NMM_fec!E$49)</f>
        <v>0.44995028347841737</v>
      </c>
      <c r="F195" s="275">
        <f>IF(F$49=0,0,F$49/NMM_fec!F$49)</f>
        <v>0.4499502834784172</v>
      </c>
      <c r="G195" s="275">
        <f>IF(G$49=0,0,G$49/NMM_fec!G$49)</f>
        <v>0.44995028347841748</v>
      </c>
      <c r="H195" s="275">
        <f>IF(H$49=0,0,H$49/NMM_fec!H$49)</f>
        <v>0.44995028347841748</v>
      </c>
      <c r="I195" s="275">
        <f>IF(I$49=0,0,I$49/NMM_fec!I$49)</f>
        <v>0.44995028347841737</v>
      </c>
      <c r="J195" s="275">
        <f>IF(J$49=0,0,J$49/NMM_fec!J$49)</f>
        <v>0.44995028347841742</v>
      </c>
      <c r="K195" s="275">
        <f>IF(K$49=0,0,K$49/NMM_fec!K$49)</f>
        <v>0.44995028347841759</v>
      </c>
      <c r="L195" s="275">
        <f>IF(L$49=0,0,L$49/NMM_fec!L$49)</f>
        <v>0.45995525513057545</v>
      </c>
      <c r="M195" s="275">
        <f>IF(M$49=0,0,M$49/NMM_fec!M$49)</f>
        <v>0.46895972961751814</v>
      </c>
      <c r="N195" s="275">
        <f>IF(N$49=0,0,N$49/NMM_fec!N$49)</f>
        <v>0.47029380707089818</v>
      </c>
      <c r="O195" s="275">
        <f>IF(O$49=0,0,O$49/NMM_fec!O$49)</f>
        <v>0.47029380707089807</v>
      </c>
      <c r="P195" s="275">
        <f>IF(P$49=0,0,P$49/NMM_fec!P$49)</f>
        <v>0.47029380707089818</v>
      </c>
      <c r="Q195" s="275">
        <f>IF(Q$49=0,0,Q$49/NMM_fec!Q$49)</f>
        <v>0.47029380707089824</v>
      </c>
      <c r="R195" s="275">
        <f>IF(R$49=0,0,R$49/NMM_fec!R$49)</f>
        <v>0.47540430267575906</v>
      </c>
      <c r="S195" s="275">
        <f>IF(S$49=0,0,S$49/NMM_fec!S$49)</f>
        <v>0.47540430267575895</v>
      </c>
      <c r="T195" s="275">
        <f>IF(T$49=0,0,T$49/NMM_fec!T$49)</f>
        <v>0.47540430267575906</v>
      </c>
      <c r="U195" s="275">
        <f>IF(U$49=0,0,U$49/NMM_fec!U$49)</f>
        <v>0.47540430267575906</v>
      </c>
      <c r="V195" s="275">
        <f>IF(V$49=0,0,V$49/NMM_fec!V$49)</f>
        <v>0.48213053607736445</v>
      </c>
      <c r="W195" s="275">
        <f>IF(W$49=0,0,W$49/NMM_fec!W$49)</f>
        <v>0.4821305360773645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0.11528989602778822</v>
      </c>
      <c r="C196" s="276">
        <f>IF(C$50=0,0,C$50/NMM_fec!C$50)</f>
        <v>0.11545470025418687</v>
      </c>
      <c r="D196" s="276">
        <f>IF(D$50=0,0,D$50/NMM_fec!D$50)</f>
        <v>0.11619591385056281</v>
      </c>
      <c r="E196" s="276">
        <f>IF(E$50=0,0,E$50/NMM_fec!E$50)</f>
        <v>0.1168021521189869</v>
      </c>
      <c r="F196" s="276">
        <f>IF(F$50=0,0,F$50/NMM_fec!F$50)</f>
        <v>0.11680215211898685</v>
      </c>
      <c r="G196" s="276">
        <f>IF(G$50=0,0,G$50/NMM_fec!G$50)</f>
        <v>0.11680215211898688</v>
      </c>
      <c r="H196" s="276">
        <f>IF(H$50=0,0,H$50/NMM_fec!H$50)</f>
        <v>0.11680215211898688</v>
      </c>
      <c r="I196" s="276">
        <f>IF(I$50=0,0,I$50/NMM_fec!I$50)</f>
        <v>0.1168021521189869</v>
      </c>
      <c r="J196" s="276">
        <f>IF(J$50=0,0,J$50/NMM_fec!J$50)</f>
        <v>0.11680215211898692</v>
      </c>
      <c r="K196" s="276">
        <f>IF(K$50=0,0,K$50/NMM_fec!K$50)</f>
        <v>0.11680215211898694</v>
      </c>
      <c r="L196" s="276">
        <f>IF(L$50=0,0,L$50/NMM_fec!L$50)</f>
        <v>0.12189732306234564</v>
      </c>
      <c r="M196" s="276">
        <f>IF(M$50=0,0,M$50/NMM_fec!M$50)</f>
        <v>0.12208310742568379</v>
      </c>
      <c r="N196" s="276">
        <f>IF(N$50=0,0,N$50/NMM_fec!N$50)</f>
        <v>0.12208310742568385</v>
      </c>
      <c r="O196" s="276">
        <f>IF(O$50=0,0,O$50/NMM_fec!O$50)</f>
        <v>0.1220831074256839</v>
      </c>
      <c r="P196" s="276">
        <f>IF(P$50=0,0,P$50/NMM_fec!P$50)</f>
        <v>0.12208310742568389</v>
      </c>
      <c r="Q196" s="276">
        <f>IF(Q$50=0,0,Q$50/NMM_fec!Q$50)</f>
        <v>0.12208310742568382</v>
      </c>
      <c r="R196" s="276">
        <f>IF(R$50=0,0,R$50/NMM_fec!R$50)</f>
        <v>0.1234097359599028</v>
      </c>
      <c r="S196" s="276">
        <f>IF(S$50=0,0,S$50/NMM_fec!S$50)</f>
        <v>0.1234097359599028</v>
      </c>
      <c r="T196" s="276">
        <f>IF(T$50=0,0,T$50/NMM_fec!T$50)</f>
        <v>0.12340973595990284</v>
      </c>
      <c r="U196" s="276">
        <f>IF(U$50=0,0,U$50/NMM_fec!U$50)</f>
        <v>0.12340973595990279</v>
      </c>
      <c r="V196" s="276">
        <f>IF(V$50=0,0,V$50/NMM_fec!V$50)</f>
        <v>0.12515579228170043</v>
      </c>
      <c r="W196" s="276">
        <f>IF(W$50=0,0,W$50/NMM_fec!W$50)</f>
        <v>0.12515579228170037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0.62966033546157196</v>
      </c>
      <c r="C197" s="276">
        <f>IF(C$51=0,0,C$51/NMM_fec!C$51)</f>
        <v>0.63056042027433523</v>
      </c>
      <c r="D197" s="276">
        <f>IF(D$51=0,0,D$51/NMM_fec!D$51)</f>
        <v>0.63460858770116835</v>
      </c>
      <c r="E197" s="276">
        <f>IF(E$51=0,0,E$51/NMM_fec!E$51)</f>
        <v>0.63791958202606236</v>
      </c>
      <c r="F197" s="276">
        <f>IF(F$51=0,0,F$51/NMM_fec!F$51)</f>
        <v>0.63791958202606236</v>
      </c>
      <c r="G197" s="276">
        <f>IF(G$51=0,0,G$51/NMM_fec!G$51)</f>
        <v>0.63791958202606214</v>
      </c>
      <c r="H197" s="276">
        <f>IF(H$51=0,0,H$51/NMM_fec!H$51)</f>
        <v>0.63791958202606247</v>
      </c>
      <c r="I197" s="276">
        <f>IF(I$51=0,0,I$51/NMM_fec!I$51)</f>
        <v>0.63791958202606236</v>
      </c>
      <c r="J197" s="276">
        <f>IF(J$51=0,0,J$51/NMM_fec!J$51)</f>
        <v>0.63791958202606236</v>
      </c>
      <c r="K197" s="276">
        <f>IF(K$51=0,0,K$51/NMM_fec!K$51)</f>
        <v>0.63791958202606236</v>
      </c>
      <c r="L197" s="276">
        <f>IF(L$51=0,0,L$51/NMM_fec!L$51)</f>
        <v>0.6507436257391892</v>
      </c>
      <c r="M197" s="276">
        <f>IF(M$51=0,0,M$51/NMM_fec!M$51)</f>
        <v>0.66228526508100316</v>
      </c>
      <c r="N197" s="276">
        <f>IF(N$51=0,0,N$51/NMM_fec!N$51)</f>
        <v>0.66676172868886163</v>
      </c>
      <c r="O197" s="276">
        <f>IF(O$51=0,0,O$51/NMM_fec!O$51)</f>
        <v>0.66676172868886185</v>
      </c>
      <c r="P197" s="276">
        <f>IF(P$51=0,0,P$51/NMM_fec!P$51)</f>
        <v>0.66676172868886197</v>
      </c>
      <c r="Q197" s="276">
        <f>IF(Q$51=0,0,Q$51/NMM_fec!Q$51)</f>
        <v>0.66676172868886185</v>
      </c>
      <c r="R197" s="276">
        <f>IF(R$51=0,0,R$51/NMM_fec!R$51)</f>
        <v>0.67400716299550634</v>
      </c>
      <c r="S197" s="276">
        <f>IF(S$51=0,0,S$51/NMM_fec!S$51)</f>
        <v>0.67400716299550634</v>
      </c>
      <c r="T197" s="276">
        <f>IF(T$51=0,0,T$51/NMM_fec!T$51)</f>
        <v>0.674007162995506</v>
      </c>
      <c r="U197" s="276">
        <f>IF(U$51=0,0,U$51/NMM_fec!U$51)</f>
        <v>0.67400716299550611</v>
      </c>
      <c r="V197" s="276">
        <f>IF(V$51=0,0,V$51/NMM_fec!V$51)</f>
        <v>0.68322244861168879</v>
      </c>
      <c r="W197" s="276">
        <f>IF(W$51=0,0,W$51/NMM_fec!W$51)</f>
        <v>0.68354331878363239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0.43988110172220746</v>
      </c>
      <c r="C198" s="276">
        <f>IF(C$52=0,0,C$52/NMM_fec!C$52)</f>
        <v>0.44050990153185632</v>
      </c>
      <c r="D198" s="276">
        <f>IF(D$52=0,0,D$52/NMM_fec!D$52)</f>
        <v>0.44333795381240249</v>
      </c>
      <c r="E198" s="276">
        <f>IF(E$52=0,0,E$52/NMM_fec!E$52)</f>
        <v>0.44565101650573952</v>
      </c>
      <c r="F198" s="276">
        <f>IF(F$52=0,0,F$52/NMM_fec!F$52)</f>
        <v>0.44565101650573952</v>
      </c>
      <c r="G198" s="276">
        <f>IF(G$52=0,0,G$52/NMM_fec!G$52)</f>
        <v>0.44565101650573935</v>
      </c>
      <c r="H198" s="276">
        <f>IF(H$52=0,0,H$52/NMM_fec!H$52)</f>
        <v>0.44565101650573935</v>
      </c>
      <c r="I198" s="276">
        <f>IF(I$52=0,0,I$52/NMM_fec!I$52)</f>
        <v>0.44565101650573929</v>
      </c>
      <c r="J198" s="276">
        <f>IF(J$52=0,0,J$52/NMM_fec!J$52)</f>
        <v>0.44565101650573935</v>
      </c>
      <c r="K198" s="276">
        <f>IF(K$52=0,0,K$52/NMM_fec!K$52)</f>
        <v>0.44565101650573941</v>
      </c>
      <c r="L198" s="276">
        <f>IF(L$52=0,0,L$52/NMM_fec!L$52)</f>
        <v>0.4658001580913616</v>
      </c>
      <c r="M198" s="276">
        <f>IF(M$52=0,0,M$52/NMM_fec!M$52)</f>
        <v>0.46580015809136177</v>
      </c>
      <c r="N198" s="276">
        <f>IF(N$52=0,0,N$52/NMM_fec!N$52)</f>
        <v>0.46580015809136183</v>
      </c>
      <c r="O198" s="276">
        <f>IF(O$52=0,0,O$52/NMM_fec!O$52)</f>
        <v>0.4658001580913616</v>
      </c>
      <c r="P198" s="276">
        <f>IF(P$52=0,0,P$52/NMM_fec!P$52)</f>
        <v>0.46580015809136177</v>
      </c>
      <c r="Q198" s="276">
        <f>IF(Q$52=0,0,Q$52/NMM_fec!Q$52)</f>
        <v>0.46580015809136172</v>
      </c>
      <c r="R198" s="276">
        <f>IF(R$52=0,0,R$52/NMM_fec!R$52)</f>
        <v>0.47086182300142199</v>
      </c>
      <c r="S198" s="276">
        <f>IF(S$52=0,0,S$52/NMM_fec!S$52)</f>
        <v>0.47086182300142215</v>
      </c>
      <c r="T198" s="276">
        <f>IF(T$52=0,0,T$52/NMM_fec!T$52)</f>
        <v>0.47086182300142193</v>
      </c>
      <c r="U198" s="276">
        <f>IF(U$52=0,0,U$52/NMM_fec!U$52)</f>
        <v>0.47086182300142171</v>
      </c>
      <c r="V198" s="276">
        <f>IF(V$52=0,0,V$52/NMM_fec!V$52)</f>
        <v>0.47752378736225581</v>
      </c>
      <c r="W198" s="276">
        <f>IF(W$52=0,0,W$52/NMM_fec!W$52)</f>
        <v>0.4775237873622557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0.64502469662704642</v>
      </c>
      <c r="C199" s="277">
        <f>IF(C$53=0,0,C$53/NMM_fec!C$53)</f>
        <v>0.65217966919172954</v>
      </c>
      <c r="D199" s="277">
        <f>IF(D$53=0,0,D$53/NMM_fec!D$53)</f>
        <v>0.65026906266641293</v>
      </c>
      <c r="E199" s="277">
        <f>IF(E$53=0,0,E$53/NMM_fec!E$53)</f>
        <v>0.66076371120363953</v>
      </c>
      <c r="F199" s="277">
        <f>IF(F$53=0,0,F$53/NMM_fec!F$53)</f>
        <v>0.66475378617096703</v>
      </c>
      <c r="G199" s="277">
        <f>IF(G$53=0,0,G$53/NMM_fec!G$53)</f>
        <v>0.67604134222394574</v>
      </c>
      <c r="H199" s="277">
        <f>IF(H$53=0,0,H$53/NMM_fec!H$53)</f>
        <v>0.67347069441192653</v>
      </c>
      <c r="I199" s="277">
        <f>IF(I$53=0,0,I$53/NMM_fec!I$53)</f>
        <v>0.67060433649508777</v>
      </c>
      <c r="J199" s="277">
        <f>IF(J$53=0,0,J$53/NMM_fec!J$53)</f>
        <v>0.66883596177848625</v>
      </c>
      <c r="K199" s="277">
        <f>IF(K$53=0,0,K$53/NMM_fec!K$53)</f>
        <v>0.6660849806104755</v>
      </c>
      <c r="L199" s="277">
        <f>IF(L$53=0,0,L$53/NMM_fec!L$53)</f>
        <v>0.68678702472884279</v>
      </c>
      <c r="M199" s="277">
        <f>IF(M$53=0,0,M$53/NMM_fec!M$53)</f>
        <v>0.68986190228957789</v>
      </c>
      <c r="N199" s="277">
        <f>IF(N$53=0,0,N$53/NMM_fec!N$53)</f>
        <v>0.69428793284373458</v>
      </c>
      <c r="O199" s="277">
        <f>IF(O$53=0,0,O$53/NMM_fec!O$53)</f>
        <v>0.6902481349646723</v>
      </c>
      <c r="P199" s="277">
        <f>IF(P$53=0,0,P$53/NMM_fec!P$53)</f>
        <v>0.6954284945508431</v>
      </c>
      <c r="Q199" s="277">
        <f>IF(Q$53=0,0,Q$53/NMM_fec!Q$53)</f>
        <v>0.69712789967195055</v>
      </c>
      <c r="R199" s="277">
        <f>IF(R$53=0,0,R$53/NMM_fec!R$53)</f>
        <v>0.69998123818752211</v>
      </c>
      <c r="S199" s="277">
        <f>IF(S$53=0,0,S$53/NMM_fec!S$53)</f>
        <v>0.70335422551193771</v>
      </c>
      <c r="T199" s="277">
        <f>IF(T$53=0,0,T$53/NMM_fec!T$53)</f>
        <v>0.7049497667811393</v>
      </c>
      <c r="U199" s="277">
        <f>IF(U$53=0,0,U$53/NMM_fec!U$53)</f>
        <v>0.71030734636778248</v>
      </c>
      <c r="V199" s="277">
        <f>IF(V$53=0,0,V$53/NMM_fec!V$53)</f>
        <v>0.71372187141327392</v>
      </c>
      <c r="W199" s="277">
        <f>IF(W$53=0,0,W$53/NMM_fec!W$53)</f>
        <v>0.71129693115460657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0.53476518549681118</v>
      </c>
      <c r="C200" s="278">
        <f>IF(C$59=0,0,C$59/NMM_fec!C$59)</f>
        <v>0.53552961989858661</v>
      </c>
      <c r="D200" s="278">
        <f>IF(D$59=0,0,D$59/NMM_fec!D$59)</f>
        <v>0.53896769417929524</v>
      </c>
      <c r="E200" s="278">
        <f>IF(E$59=0,0,E$59/NMM_fec!E$59)</f>
        <v>0.54177969359328493</v>
      </c>
      <c r="F200" s="278">
        <f>IF(F$59=0,0,F$59/NMM_fec!F$59)</f>
        <v>0.54177969359328504</v>
      </c>
      <c r="G200" s="278">
        <f>IF(G$59=0,0,G$59/NMM_fec!G$59)</f>
        <v>0.54177969359328504</v>
      </c>
      <c r="H200" s="278">
        <f>IF(H$59=0,0,H$59/NMM_fec!H$59)</f>
        <v>0.54177969359328493</v>
      </c>
      <c r="I200" s="278">
        <f>IF(I$59=0,0,I$59/NMM_fec!I$59)</f>
        <v>0.54177969359328515</v>
      </c>
      <c r="J200" s="278">
        <f>IF(J$59=0,0,J$59/NMM_fec!J$59)</f>
        <v>0.54177969359328504</v>
      </c>
      <c r="K200" s="278">
        <f>IF(K$59=0,0,K$59/NMM_fec!K$59)</f>
        <v>0.54177969359328515</v>
      </c>
      <c r="L200" s="278">
        <f>IF(L$59=0,0,L$59/NMM_fec!L$59)</f>
        <v>0.55429172423395656</v>
      </c>
      <c r="M200" s="278">
        <f>IF(M$59=0,0,M$59/NMM_fec!M$59)</f>
        <v>0.56555255181056086</v>
      </c>
      <c r="N200" s="278">
        <f>IF(N$59=0,0,N$59/NMM_fec!N$59)</f>
        <v>0.56627508426919881</v>
      </c>
      <c r="O200" s="278">
        <f>IF(O$59=0,0,O$59/NMM_fec!O$59)</f>
        <v>0.56627508426919881</v>
      </c>
      <c r="P200" s="278">
        <f>IF(P$59=0,0,P$59/NMM_fec!P$59)</f>
        <v>0.56627508426919893</v>
      </c>
      <c r="Q200" s="278">
        <f>IF(Q$59=0,0,Q$59/NMM_fec!Q$59)</f>
        <v>0.56627508426919881</v>
      </c>
      <c r="R200" s="278">
        <f>IF(R$59=0,0,R$59/NMM_fec!R$59)</f>
        <v>0.57242857020881643</v>
      </c>
      <c r="S200" s="278">
        <f>IF(S$59=0,0,S$59/NMM_fec!S$59)</f>
        <v>0.57242857020881643</v>
      </c>
      <c r="T200" s="278">
        <f>IF(T$59=0,0,T$59/NMM_fec!T$59)</f>
        <v>0.57242857020881632</v>
      </c>
      <c r="U200" s="278">
        <f>IF(U$59=0,0,U$59/NMM_fec!U$59)</f>
        <v>0.57242857020881632</v>
      </c>
      <c r="V200" s="278">
        <f>IF(V$59=0,0,V$59/NMM_fec!V$59)</f>
        <v>0.58052754648501081</v>
      </c>
      <c r="W200" s="278">
        <f>IF(W$59=0,0,W$59/NMM_fec!W$59)</f>
        <v>0.5805275464850107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0.38233139517628389</v>
      </c>
      <c r="C201" s="278">
        <f>IF(C$60=0,0,C$60/NMM_fec!C$60)</f>
        <v>0.3747942069746682</v>
      </c>
      <c r="D201" s="278">
        <f>IF(D$60=0,0,D$60/NMM_fec!D$60)</f>
        <v>0.37982640479732332</v>
      </c>
      <c r="E201" s="278">
        <f>IF(E$60=0,0,E$60/NMM_fec!E$60)</f>
        <v>0.3733283895876901</v>
      </c>
      <c r="F201" s="278">
        <f>IF(F$60=0,0,F$60/NMM_fec!F$60)</f>
        <v>0.37201829484510862</v>
      </c>
      <c r="G201" s="278">
        <f>IF(G$60=0,0,G$60/NMM_fec!G$60)</f>
        <v>0.37829839051919723</v>
      </c>
      <c r="H201" s="278">
        <f>IF(H$60=0,0,H$60/NMM_fec!H$60)</f>
        <v>0.38466997557468052</v>
      </c>
      <c r="I201" s="278">
        <f>IF(I$60=0,0,I$60/NMM_fec!I$60)</f>
        <v>0.37930841752342204</v>
      </c>
      <c r="J201" s="278">
        <f>IF(J$60=0,0,J$60/NMM_fec!J$60)</f>
        <v>0.38193105102284708</v>
      </c>
      <c r="K201" s="278">
        <f>IF(K$60=0,0,K$60/NMM_fec!K$60)</f>
        <v>0.38815222436225133</v>
      </c>
      <c r="L201" s="278">
        <f>IF(L$60=0,0,L$60/NMM_fec!L$60)</f>
        <v>0.40108816479895998</v>
      </c>
      <c r="M201" s="278">
        <f>IF(M$60=0,0,M$60/NMM_fec!M$60)</f>
        <v>0.40635543178171057</v>
      </c>
      <c r="N201" s="278">
        <f>IF(N$60=0,0,N$60/NMM_fec!N$60)</f>
        <v>0.40888372622459995</v>
      </c>
      <c r="O201" s="278">
        <f>IF(O$60=0,0,O$60/NMM_fec!O$60)</f>
        <v>0.41070157173256877</v>
      </c>
      <c r="P201" s="278">
        <f>IF(P$60=0,0,P$60/NMM_fec!P$60)</f>
        <v>0.41174822705615077</v>
      </c>
      <c r="Q201" s="278">
        <f>IF(Q$60=0,0,Q$60/NMM_fec!Q$60)</f>
        <v>0.41188368437582862</v>
      </c>
      <c r="R201" s="278">
        <f>IF(R$60=0,0,R$60/NMM_fec!R$60)</f>
        <v>0.41871427010605977</v>
      </c>
      <c r="S201" s="278">
        <f>IF(S$60=0,0,S$60/NMM_fec!S$60)</f>
        <v>0.42002050988457384</v>
      </c>
      <c r="T201" s="278">
        <f>IF(T$60=0,0,T$60/NMM_fec!T$60)</f>
        <v>0.41985126562550096</v>
      </c>
      <c r="U201" s="278">
        <f>IF(U$60=0,0,U$60/NMM_fec!U$60)</f>
        <v>0.42011702954032609</v>
      </c>
      <c r="V201" s="278">
        <f>IF(V$60=0,0,V$60/NMM_fec!V$60)</f>
        <v>0.42969877958913538</v>
      </c>
      <c r="W201" s="278">
        <f>IF(W$60=0,0,W$60/NMM_fec!W$60)</f>
        <v>0.4260896321092047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0.52646473608200905</v>
      </c>
      <c r="C202" s="278">
        <f>IF(C$79=0,0,C$79/NMM_fec!C$79)</f>
        <v>0.52986967187953904</v>
      </c>
      <c r="D202" s="278">
        <f>IF(D$79=0,0,D$79/NMM_fec!D$79)</f>
        <v>0.52383479039680725</v>
      </c>
      <c r="E202" s="278">
        <f>IF(E$79=0,0,E$79/NMM_fec!E$79)</f>
        <v>0.527558900812931</v>
      </c>
      <c r="F202" s="278">
        <f>IF(F$79=0,0,F$79/NMM_fec!F$79)</f>
        <v>0.53145443023374672</v>
      </c>
      <c r="G202" s="278">
        <f>IF(G$79=0,0,G$79/NMM_fec!G$79)</f>
        <v>0.52770989092203346</v>
      </c>
      <c r="H202" s="278">
        <f>IF(H$79=0,0,H$79/NMM_fec!H$79)</f>
        <v>0.52356766856903292</v>
      </c>
      <c r="I202" s="278">
        <f>IF(I$79=0,0,I$79/NMM_fec!I$79)</f>
        <v>0.52734436769008242</v>
      </c>
      <c r="J202" s="278">
        <f>IF(J$79=0,0,J$79/NMM_fec!J$79)</f>
        <v>0.52941302569879023</v>
      </c>
      <c r="K202" s="278">
        <f>IF(K$79=0,0,K$79/NMM_fec!K$79)</f>
        <v>0.52897209526754319</v>
      </c>
      <c r="L202" s="278">
        <f>IF(L$79=0,0,L$79/NMM_fec!L$79)</f>
        <v>0.55120546631989442</v>
      </c>
      <c r="M202" s="278">
        <f>IF(M$79=0,0,M$79/NMM_fec!M$79)</f>
        <v>0.55896958950328346</v>
      </c>
      <c r="N202" s="278">
        <f>IF(N$79=0,0,N$79/NMM_fec!N$79)</f>
        <v>0.55527822475050026</v>
      </c>
      <c r="O202" s="278">
        <f>IF(O$79=0,0,O$79/NMM_fec!O$79)</f>
        <v>0.55561462159989117</v>
      </c>
      <c r="P202" s="278">
        <f>IF(P$79=0,0,P$79/NMM_fec!P$79)</f>
        <v>0.5576952838105329</v>
      </c>
      <c r="Q202" s="278">
        <f>IF(Q$79=0,0,Q$79/NMM_fec!Q$79)</f>
        <v>0.56035731387117804</v>
      </c>
      <c r="R202" s="278">
        <f>IF(R$79=0,0,R$79/NMM_fec!R$79)</f>
        <v>0.56564480630323799</v>
      </c>
      <c r="S202" s="278">
        <f>IF(S$79=0,0,S$79/NMM_fec!S$79)</f>
        <v>0.56688482365828596</v>
      </c>
      <c r="T202" s="278">
        <f>IF(T$79=0,0,T$79/NMM_fec!T$79)</f>
        <v>0.56809362263150009</v>
      </c>
      <c r="U202" s="278">
        <f>IF(U$79=0,0,U$79/NMM_fec!U$79)</f>
        <v>0.57007957461933334</v>
      </c>
      <c r="V202" s="278">
        <f>IF(V$79=0,0,V$79/NMM_fec!V$79)</f>
        <v>0.57736366004274253</v>
      </c>
      <c r="W202" s="278">
        <f>IF(W$79=0,0,W$79/NMM_fec!W$79)</f>
        <v>0.58255675131067464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0.42854002188585416</v>
      </c>
      <c r="C203" s="279">
        <f>IF(C$89=0,0,C$89/NMM_fec!C$89)</f>
        <v>0.41894455117759116</v>
      </c>
      <c r="D203" s="279">
        <f>IF(D$89=0,0,D$89/NMM_fec!D$89)</f>
        <v>0.42185315303444676</v>
      </c>
      <c r="E203" s="279">
        <f>IF(E$89=0,0,E$89/NMM_fec!E$89)</f>
        <v>0.42108866835777109</v>
      </c>
      <c r="F203" s="279">
        <f>IF(F$89=0,0,F$89/NMM_fec!F$89)</f>
        <v>0.42405300134428348</v>
      </c>
      <c r="G203" s="279">
        <f>IF(G$89=0,0,G$89/NMM_fec!G$89)</f>
        <v>0.43383696247709658</v>
      </c>
      <c r="H203" s="279">
        <f>IF(H$89=0,0,H$89/NMM_fec!H$89)</f>
        <v>0.4391839573288413</v>
      </c>
      <c r="I203" s="279">
        <f>IF(I$89=0,0,I$89/NMM_fec!I$89)</f>
        <v>0.43373434521961013</v>
      </c>
      <c r="J203" s="279">
        <f>IF(J$89=0,0,J$89/NMM_fec!J$89)</f>
        <v>0.43621530701454092</v>
      </c>
      <c r="K203" s="279">
        <f>IF(K$89=0,0,K$89/NMM_fec!K$89)</f>
        <v>0.44097170463088259</v>
      </c>
      <c r="L203" s="279">
        <f>IF(L$89=0,0,L$89/NMM_fec!L$89)</f>
        <v>0.45078154899001793</v>
      </c>
      <c r="M203" s="279">
        <f>IF(M$89=0,0,M$89/NMM_fec!M$89)</f>
        <v>0.45814723516100969</v>
      </c>
      <c r="N203" s="279">
        <f>IF(N$89=0,0,N$89/NMM_fec!N$89)</f>
        <v>0.46203252346559143</v>
      </c>
      <c r="O203" s="279">
        <f>IF(O$89=0,0,O$89/NMM_fec!O$89)</f>
        <v>0.46147119692545652</v>
      </c>
      <c r="P203" s="279">
        <f>IF(P$89=0,0,P$89/NMM_fec!P$89)</f>
        <v>0.46537290753503369</v>
      </c>
      <c r="Q203" s="279">
        <f>IF(Q$89=0,0,Q$89/NMM_fec!Q$89)</f>
        <v>0.46660385712355501</v>
      </c>
      <c r="R203" s="279">
        <f>IF(R$89=0,0,R$89/NMM_fec!R$89)</f>
        <v>0.47153064600122191</v>
      </c>
      <c r="S203" s="279">
        <f>IF(S$89=0,0,S$89/NMM_fec!S$89)</f>
        <v>0.47438433676731517</v>
      </c>
      <c r="T203" s="279">
        <f>IF(T$89=0,0,T$89/NMM_fec!T$89)</f>
        <v>0.47481601983814359</v>
      </c>
      <c r="U203" s="279">
        <f>IF(U$89=0,0,U$89/NMM_fec!U$89)</f>
        <v>0.47692823688160946</v>
      </c>
      <c r="V203" s="279">
        <f>IF(V$89=0,0,V$89/NMM_fec!V$89)</f>
        <v>0.48465576637063873</v>
      </c>
      <c r="W203" s="279">
        <f>IF(W$89=0,0,W$89/NMM_fec!W$89)</f>
        <v>0.48074972884786205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0.36161177908483905</v>
      </c>
      <c r="C205" s="322">
        <f>IF(C$99=0,0,C$99/NMM_fec!C$99)</f>
        <v>0.35258572497406804</v>
      </c>
      <c r="D205" s="322">
        <f>IF(D$99=0,0,D$99/NMM_fec!D$99)</f>
        <v>0.35434690831010046</v>
      </c>
      <c r="E205" s="322">
        <f>IF(E$99=0,0,E$99/NMM_fec!E$99)</f>
        <v>0.35145274253950542</v>
      </c>
      <c r="F205" s="322">
        <f>IF(F$99=0,0,F$99/NMM_fec!F$99)</f>
        <v>0.35641382960955353</v>
      </c>
      <c r="G205" s="322">
        <f>IF(G$99=0,0,G$99/NMM_fec!G$99)</f>
        <v>0.36819814814067436</v>
      </c>
      <c r="H205" s="322">
        <f>IF(H$99=0,0,H$99/NMM_fec!H$99)</f>
        <v>0.37856491328674263</v>
      </c>
      <c r="I205" s="322">
        <f>IF(I$99=0,0,I$99/NMM_fec!I$99)</f>
        <v>0.37727979271198858</v>
      </c>
      <c r="J205" s="322">
        <f>IF(J$99=0,0,J$99/NMM_fec!J$99)</f>
        <v>0.38297028722451937</v>
      </c>
      <c r="K205" s="322">
        <f>IF(K$99=0,0,K$99/NMM_fec!K$99)</f>
        <v>0.38786490579126626</v>
      </c>
      <c r="L205" s="322">
        <f>IF(L$99=0,0,L$99/NMM_fec!L$99)</f>
        <v>0.38006886177301741</v>
      </c>
      <c r="M205" s="322">
        <f>IF(M$99=0,0,M$99/NMM_fec!M$99)</f>
        <v>0.39481338987989301</v>
      </c>
      <c r="N205" s="322">
        <f>IF(N$99=0,0,N$99/NMM_fec!N$99)</f>
        <v>0.39886938657092724</v>
      </c>
      <c r="O205" s="322">
        <f>IF(O$99=0,0,O$99/NMM_fec!O$99)</f>
        <v>0.39894152564209767</v>
      </c>
      <c r="P205" s="322">
        <f>IF(P$99=0,0,P$99/NMM_fec!P$99)</f>
        <v>0.40791911165685496</v>
      </c>
      <c r="Q205" s="322">
        <f>IF(Q$99=0,0,Q$99/NMM_fec!Q$99)</f>
        <v>0.41405302551886508</v>
      </c>
      <c r="R205" s="322">
        <f>IF(R$99=0,0,R$99/NMM_fec!R$99)</f>
        <v>0.42300804952229282</v>
      </c>
      <c r="S205" s="322">
        <f>IF(S$99=0,0,S$99/NMM_fec!S$99)</f>
        <v>0.42691452353016257</v>
      </c>
      <c r="T205" s="322">
        <f>IF(T$99=0,0,T$99/NMM_fec!T$99)</f>
        <v>0.42719142119984266</v>
      </c>
      <c r="U205" s="322">
        <f>IF(U$99=0,0,U$99/NMM_fec!U$99)</f>
        <v>0.43067576681240988</v>
      </c>
      <c r="V205" s="322">
        <f>IF(V$99=0,0,V$99/NMM_fec!V$99)</f>
        <v>0.4346868436968927</v>
      </c>
      <c r="W205" s="322">
        <f>IF(W$99=0,0,W$99/NMM_fec!W$99)</f>
        <v>0.43078510470341053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0.36319018160371341</v>
      </c>
      <c r="C206" s="275">
        <f>IF(C$100=0,0,C$100/NMM_fec!C$100)</f>
        <v>0.36387433637460148</v>
      </c>
      <c r="D206" s="275">
        <f>IF(D$100=0,0,D$100/NMM_fec!D$100)</f>
        <v>0.36406601685305712</v>
      </c>
      <c r="E206" s="275">
        <f>IF(E$100=0,0,E$100/NMM_fec!E$100)</f>
        <v>0.36463055883590739</v>
      </c>
      <c r="F206" s="275">
        <f>IF(F$100=0,0,F$100/NMM_fec!F$100)</f>
        <v>0.36796449805903081</v>
      </c>
      <c r="G206" s="275">
        <f>IF(G$100=0,0,G$100/NMM_fec!G$100)</f>
        <v>0.37194756486004954</v>
      </c>
      <c r="H206" s="275">
        <f>IF(H$100=0,0,H$100/NMM_fec!H$100)</f>
        <v>0.37688369597979338</v>
      </c>
      <c r="I206" s="275">
        <f>IF(I$100=0,0,I$100/NMM_fec!I$100)</f>
        <v>0.38070055160357991</v>
      </c>
      <c r="J206" s="275">
        <f>IF(J$100=0,0,J$100/NMM_fec!J$100)</f>
        <v>0.38396427460354005</v>
      </c>
      <c r="K206" s="275">
        <f>IF(K$100=0,0,K$100/NMM_fec!K$100)</f>
        <v>0.3839642746035401</v>
      </c>
      <c r="L206" s="275">
        <f>IF(L$100=0,0,L$100/NMM_fec!L$100)</f>
        <v>0.3839642746035401</v>
      </c>
      <c r="M206" s="275">
        <f>IF(M$100=0,0,M$100/NMM_fec!M$100)</f>
        <v>0.39271049593987412</v>
      </c>
      <c r="N206" s="275">
        <f>IF(N$100=0,0,N$100/NMM_fec!N$100)</f>
        <v>0.39339550540050594</v>
      </c>
      <c r="O206" s="275">
        <f>IF(O$100=0,0,O$100/NMM_fec!O$100)</f>
        <v>0.39339550540050594</v>
      </c>
      <c r="P206" s="275">
        <f>IF(P$100=0,0,P$100/NMM_fec!P$100)</f>
        <v>0.39928833324884871</v>
      </c>
      <c r="Q206" s="275">
        <f>IF(Q$100=0,0,Q$100/NMM_fec!Q$100)</f>
        <v>0.40439199222902883</v>
      </c>
      <c r="R206" s="275">
        <f>IF(R$100=0,0,R$100/NMM_fec!R$100)</f>
        <v>0.41257656544307608</v>
      </c>
      <c r="S206" s="275">
        <f>IF(S$100=0,0,S$100/NMM_fec!S$100)</f>
        <v>0.41397313441238959</v>
      </c>
      <c r="T206" s="275">
        <f>IF(T$100=0,0,T$100/NMM_fec!T$100)</f>
        <v>0.41397313441238953</v>
      </c>
      <c r="U206" s="275">
        <f>IF(U$100=0,0,U$100/NMM_fec!U$100)</f>
        <v>0.41568850427672116</v>
      </c>
      <c r="V206" s="275">
        <f>IF(V$100=0,0,V$100/NMM_fec!V$100)</f>
        <v>0.41799063026274452</v>
      </c>
      <c r="W206" s="275">
        <f>IF(W$100=0,0,W$100/NMM_fec!W$100)</f>
        <v>0.41799063026274458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9.4270207509913204E-2</v>
      </c>
      <c r="C207" s="276">
        <f>IF(C$101=0,0,C$101/NMM_fec!C$101)</f>
        <v>9.4447787784621429E-2</v>
      </c>
      <c r="D207" s="276">
        <f>IF(D$101=0,0,D$101/NMM_fec!D$101)</f>
        <v>9.4497540667256699E-2</v>
      </c>
      <c r="E207" s="276">
        <f>IF(E$101=0,0,E$101/NMM_fec!E$101)</f>
        <v>9.4644074060963423E-2</v>
      </c>
      <c r="F207" s="276">
        <f>IF(F$101=0,0,F$101/NMM_fec!F$101)</f>
        <v>9.5509436502760434E-2</v>
      </c>
      <c r="G207" s="276">
        <f>IF(G$101=0,0,G$101/NMM_fec!G$101)</f>
        <v>9.6543287506661135E-2</v>
      </c>
      <c r="H207" s="276">
        <f>IF(H$101=0,0,H$101/NMM_fec!H$101)</f>
        <v>9.7824517365077648E-2</v>
      </c>
      <c r="I207" s="276">
        <f>IF(I$101=0,0,I$101/NMM_fec!I$101)</f>
        <v>9.8815226337718123E-2</v>
      </c>
      <c r="J207" s="276">
        <f>IF(J$101=0,0,J$101/NMM_fec!J$101)</f>
        <v>9.9662363347597024E-2</v>
      </c>
      <c r="K207" s="276">
        <f>IF(K$101=0,0,K$101/NMM_fec!K$101)</f>
        <v>9.9662363347597024E-2</v>
      </c>
      <c r="L207" s="276">
        <f>IF(L$101=0,0,L$101/NMM_fec!L$101)</f>
        <v>9.9662363347597024E-2</v>
      </c>
      <c r="M207" s="276">
        <f>IF(M$101=0,0,M$101/NMM_fec!M$101)</f>
        <v>0.1019325461390566</v>
      </c>
      <c r="N207" s="276">
        <f>IF(N$101=0,0,N$101/NMM_fec!N$101)</f>
        <v>0.10211034825836188</v>
      </c>
      <c r="O207" s="276">
        <f>IF(O$101=0,0,O$101/NMM_fec!O$101)</f>
        <v>0.1021103482583619</v>
      </c>
      <c r="P207" s="276">
        <f>IF(P$101=0,0,P$101/NMM_fec!P$101)</f>
        <v>0.10363989980524156</v>
      </c>
      <c r="Q207" s="276">
        <f>IF(Q$101=0,0,Q$101/NMM_fec!Q$101)</f>
        <v>0.1049646134552553</v>
      </c>
      <c r="R207" s="276">
        <f>IF(R$101=0,0,R$101/NMM_fec!R$101)</f>
        <v>0.10708901398794979</v>
      </c>
      <c r="S207" s="276">
        <f>IF(S$101=0,0,S$101/NMM_fec!S$101)</f>
        <v>0.1074515095982599</v>
      </c>
      <c r="T207" s="276">
        <f>IF(T$101=0,0,T$101/NMM_fec!T$101)</f>
        <v>0.10745150959825989</v>
      </c>
      <c r="U207" s="276">
        <f>IF(U$101=0,0,U$101/NMM_fec!U$101)</f>
        <v>0.10789675366392479</v>
      </c>
      <c r="V207" s="276">
        <f>IF(V$101=0,0,V$101/NMM_fec!V$101)</f>
        <v>0.10849429705966876</v>
      </c>
      <c r="W207" s="276">
        <f>IF(W$101=0,0,W$101/NMM_fec!W$101)</f>
        <v>0.10849429705966872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0.51509710344831672</v>
      </c>
      <c r="C208" s="276">
        <f>IF(C$102=0,0,C$102/NMM_fec!C$102)</f>
        <v>0.51606741090332187</v>
      </c>
      <c r="D208" s="276">
        <f>IF(D$102=0,0,D$102/NMM_fec!D$102)</f>
        <v>0.51633926312907341</v>
      </c>
      <c r="E208" s="276">
        <f>IF(E$102=0,0,E$102/NMM_fec!E$102)</f>
        <v>0.51713992888181248</v>
      </c>
      <c r="F208" s="276">
        <f>IF(F$102=0,0,F$102/NMM_fec!F$102)</f>
        <v>0.52186831231255559</v>
      </c>
      <c r="G208" s="276">
        <f>IF(G$102=0,0,G$102/NMM_fec!G$102)</f>
        <v>0.52751732562835207</v>
      </c>
      <c r="H208" s="276">
        <f>IF(H$102=0,0,H$102/NMM_fec!H$102)</f>
        <v>0.5345180293114582</v>
      </c>
      <c r="I208" s="276">
        <f>IF(I$102=0,0,I$102/NMM_fec!I$102)</f>
        <v>0.53993131242228332</v>
      </c>
      <c r="J208" s="276">
        <f>IF(J$102=0,0,J$102/NMM_fec!J$102)</f>
        <v>0.54456011118637426</v>
      </c>
      <c r="K208" s="276">
        <f>IF(K$102=0,0,K$102/NMM_fec!K$102)</f>
        <v>0.54456011118637426</v>
      </c>
      <c r="L208" s="276">
        <f>IF(L$102=0,0,L$102/NMM_fec!L$102)</f>
        <v>0.54456011118637426</v>
      </c>
      <c r="M208" s="276">
        <f>IF(M$102=0,0,M$102/NMM_fec!M$102)</f>
        <v>0.55696450289258814</v>
      </c>
      <c r="N208" s="276">
        <f>IF(N$102=0,0,N$102/NMM_fec!N$102)</f>
        <v>0.55793602251750785</v>
      </c>
      <c r="O208" s="276">
        <f>IF(O$102=0,0,O$102/NMM_fec!O$102)</f>
        <v>0.55793602251750796</v>
      </c>
      <c r="P208" s="276">
        <f>IF(P$102=0,0,P$102/NMM_fec!P$102)</f>
        <v>0.56629356825951516</v>
      </c>
      <c r="Q208" s="276">
        <f>IF(Q$102=0,0,Q$102/NMM_fec!Q$102)</f>
        <v>0.57353186954307567</v>
      </c>
      <c r="R208" s="276">
        <f>IF(R$102=0,0,R$102/NMM_fec!R$102)</f>
        <v>0.58513969973523783</v>
      </c>
      <c r="S208" s="276">
        <f>IF(S$102=0,0,S$102/NMM_fec!S$102)</f>
        <v>0.58712039378286529</v>
      </c>
      <c r="T208" s="276">
        <f>IF(T$102=0,0,T$102/NMM_fec!T$102)</f>
        <v>0.58712039378286518</v>
      </c>
      <c r="U208" s="276">
        <f>IF(U$102=0,0,U$102/NMM_fec!U$102)</f>
        <v>0.58955322950699773</v>
      </c>
      <c r="V208" s="276">
        <f>IF(V$102=0,0,V$102/NMM_fec!V$102)</f>
        <v>0.592818236347044</v>
      </c>
      <c r="W208" s="276">
        <f>IF(W$102=0,0,W$102/NMM_fec!W$102)</f>
        <v>0.59281823634704456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0.35982710486137548</v>
      </c>
      <c r="C209" s="276">
        <f>IF(C$103=0,0,C$103/NMM_fec!C$103)</f>
        <v>0.36050492448028371</v>
      </c>
      <c r="D209" s="276">
        <f>IF(D$103=0,0,D$103/NMM_fec!D$103)</f>
        <v>0.36069483003146502</v>
      </c>
      <c r="E209" s="276">
        <f>IF(E$103=0,0,E$103/NMM_fec!E$103)</f>
        <v>0.36125414445556325</v>
      </c>
      <c r="F209" s="276">
        <f>IF(F$103=0,0,F$103/NMM_fec!F$103)</f>
        <v>0.36455721199208935</v>
      </c>
      <c r="G209" s="276">
        <f>IF(G$103=0,0,G$103/NMM_fec!G$103)</f>
        <v>0.36850339630013268</v>
      </c>
      <c r="H209" s="276">
        <f>IF(H$103=0,0,H$103/NMM_fec!H$103)</f>
        <v>0.37339381972014585</v>
      </c>
      <c r="I209" s="276">
        <f>IF(I$103=0,0,I$103/NMM_fec!I$103)</f>
        <v>0.3771753319370138</v>
      </c>
      <c r="J209" s="276">
        <f>IF(J$103=0,0,J$103/NMM_fec!J$103)</f>
        <v>0.38040883344016435</v>
      </c>
      <c r="K209" s="276">
        <f>IF(K$103=0,0,K$103/NMM_fec!K$103)</f>
        <v>0.38040883344016441</v>
      </c>
      <c r="L209" s="276">
        <f>IF(L$103=0,0,L$103/NMM_fec!L$103)</f>
        <v>0.38040883344016463</v>
      </c>
      <c r="M209" s="276">
        <f>IF(M$103=0,0,M$103/NMM_fec!M$103)</f>
        <v>0.3890740663163213</v>
      </c>
      <c r="N209" s="276">
        <f>IF(N$103=0,0,N$103/NMM_fec!N$103)</f>
        <v>0.38975273271069732</v>
      </c>
      <c r="O209" s="276">
        <f>IF(O$103=0,0,O$103/NMM_fec!O$103)</f>
        <v>0.38975273271069738</v>
      </c>
      <c r="P209" s="276">
        <f>IF(P$103=0,0,P$103/NMM_fec!P$103)</f>
        <v>0.39559099401708164</v>
      </c>
      <c r="Q209" s="276">
        <f>IF(Q$103=0,0,Q$103/NMM_fec!Q$103)</f>
        <v>0.40064739401922089</v>
      </c>
      <c r="R209" s="276">
        <f>IF(R$103=0,0,R$103/NMM_fec!R$103)</f>
        <v>0.40875617953520721</v>
      </c>
      <c r="S209" s="276">
        <f>IF(S$103=0,0,S$103/NMM_fec!S$103)</f>
        <v>0.41013981652326753</v>
      </c>
      <c r="T209" s="276">
        <f>IF(T$103=0,0,T$103/NMM_fec!T$103)</f>
        <v>0.41013981652326742</v>
      </c>
      <c r="U209" s="276">
        <f>IF(U$103=0,0,U$103/NMM_fec!U$103)</f>
        <v>0.41183930236653421</v>
      </c>
      <c r="V209" s="276">
        <f>IF(V$103=0,0,V$103/NMM_fec!V$103)</f>
        <v>0.4141201110737498</v>
      </c>
      <c r="W209" s="276">
        <f>IF(W$103=0,0,W$103/NMM_fec!W$103)</f>
        <v>0.41412011107374963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0.52689302258177118</v>
      </c>
      <c r="C210" s="277">
        <f>IF(C$104=0,0,C$104/NMM_fec!C$104)</f>
        <v>0.53297926899665382</v>
      </c>
      <c r="D210" s="277">
        <f>IF(D$104=0,0,D$104/NMM_fec!D$104)</f>
        <v>0.52830610729338678</v>
      </c>
      <c r="E210" s="277">
        <f>IF(E$104=0,0,E$104/NMM_fec!E$104)</f>
        <v>0.53487420540582176</v>
      </c>
      <c r="F210" s="277">
        <f>IF(F$104=0,0,F$104/NMM_fec!F$104)</f>
        <v>0.54302415217707756</v>
      </c>
      <c r="G210" s="277">
        <f>IF(G$104=0,0,G$104/NMM_fec!G$104)</f>
        <v>0.55822255808366228</v>
      </c>
      <c r="H210" s="277">
        <f>IF(H$104=0,0,H$104/NMM_fec!H$104)</f>
        <v>0.56347994069994967</v>
      </c>
      <c r="I210" s="277">
        <f>IF(I$104=0,0,I$104/NMM_fec!I$104)</f>
        <v>0.56676401874851956</v>
      </c>
      <c r="J210" s="277">
        <f>IF(J$104=0,0,J$104/NMM_fec!J$104)</f>
        <v>0.57011549083467672</v>
      </c>
      <c r="K210" s="277">
        <f>IF(K$104=0,0,K$104/NMM_fec!K$104)</f>
        <v>0.56777055565100776</v>
      </c>
      <c r="L210" s="277">
        <f>IF(L$104=0,0,L$104/NMM_fec!L$104)</f>
        <v>0.56009355710950559</v>
      </c>
      <c r="M210" s="277">
        <f>IF(M$104=0,0,M$104/NMM_fec!M$104)</f>
        <v>0.57541654866773073</v>
      </c>
      <c r="N210" s="277">
        <f>IF(N$104=0,0,N$104/NMM_fec!N$104)</f>
        <v>0.58011846364472153</v>
      </c>
      <c r="O210" s="277">
        <f>IF(O$104=0,0,O$104/NMM_fec!O$104)</f>
        <v>0.57674297455990109</v>
      </c>
      <c r="P210" s="277">
        <f>IF(P$104=0,0,P$104/NMM_fec!P$104)</f>
        <v>0.58977557095354916</v>
      </c>
      <c r="Q210" s="277">
        <f>IF(Q$104=0,0,Q$104/NMM_fec!Q$104)</f>
        <v>0.59877366125345388</v>
      </c>
      <c r="R210" s="277">
        <f>IF(R$104=0,0,R$104/NMM_fec!R$104)</f>
        <v>0.60679890038511541</v>
      </c>
      <c r="S210" s="277">
        <f>IF(S$104=0,0,S$104/NMM_fec!S$104)</f>
        <v>0.61178677953476779</v>
      </c>
      <c r="T210" s="277">
        <f>IF(T$104=0,0,T$104/NMM_fec!T$104)</f>
        <v>0.61317460236897225</v>
      </c>
      <c r="U210" s="277">
        <f>IF(U$104=0,0,U$104/NMM_fec!U$104)</f>
        <v>0.62039480152635573</v>
      </c>
      <c r="V210" s="277">
        <f>IF(V$104=0,0,V$104/NMM_fec!V$104)</f>
        <v>0.61808449729946158</v>
      </c>
      <c r="W210" s="277">
        <f>IF(W$104=0,0,W$104/NMM_fec!W$104)</f>
        <v>0.61598449442608461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0.34843306479169101</v>
      </c>
      <c r="C211" s="278">
        <f>IF(C$110=0,0,C$110/NMM_fec!C$110)</f>
        <v>0.3381536126865794</v>
      </c>
      <c r="D211" s="278">
        <f>IF(D$110=0,0,D$110/NMM_fec!D$110)</f>
        <v>0.3418606576421459</v>
      </c>
      <c r="E211" s="278">
        <f>IF(E$110=0,0,E$110/NMM_fec!E$110)</f>
        <v>0.3376836924969645</v>
      </c>
      <c r="F211" s="278">
        <f>IF(F$110=0,0,F$110/NMM_fec!F$110)</f>
        <v>0.34131820829775106</v>
      </c>
      <c r="G211" s="278">
        <f>IF(G$110=0,0,G$110/NMM_fec!G$110)</f>
        <v>0.3516672963379332</v>
      </c>
      <c r="H211" s="278">
        <f>IF(H$110=0,0,H$110/NMM_fec!H$110)</f>
        <v>0.3628491331103389</v>
      </c>
      <c r="I211" s="278">
        <f>IF(I$110=0,0,I$110/NMM_fec!I$110)</f>
        <v>0.36122607395129003</v>
      </c>
      <c r="J211" s="278">
        <f>IF(J$110=0,0,J$110/NMM_fec!J$110)</f>
        <v>0.36707249674576115</v>
      </c>
      <c r="K211" s="278">
        <f>IF(K$110=0,0,K$110/NMM_fec!K$110)</f>
        <v>0.3728022781854971</v>
      </c>
      <c r="L211" s="278">
        <f>IF(L$110=0,0,L$110/NMM_fec!L$110)</f>
        <v>0.36664676494172649</v>
      </c>
      <c r="M211" s="278">
        <f>IF(M$110=0,0,M$110/NMM_fec!M$110)</f>
        <v>0.38038059429120585</v>
      </c>
      <c r="N211" s="278">
        <f>IF(N$110=0,0,N$110/NMM_fec!N$110)</f>
        <v>0.38417617349001293</v>
      </c>
      <c r="O211" s="278">
        <f>IF(O$110=0,0,O$110/NMM_fec!O$110)</f>
        <v>0.38516699226802731</v>
      </c>
      <c r="P211" s="278">
        <f>IF(P$110=0,0,P$110/NMM_fec!P$110)</f>
        <v>0.39301698460756684</v>
      </c>
      <c r="Q211" s="278">
        <f>IF(Q$110=0,0,Q$110/NMM_fec!Q$110)</f>
        <v>0.39857987956118812</v>
      </c>
      <c r="R211" s="278">
        <f>IF(R$110=0,0,R$110/NMM_fec!R$110)</f>
        <v>0.4084023612138889</v>
      </c>
      <c r="S211" s="278">
        <f>IF(S$110=0,0,S$110/NMM_fec!S$110)</f>
        <v>0.41188068947948664</v>
      </c>
      <c r="T211" s="278">
        <f>IF(T$110=0,0,T$110/NMM_fec!T$110)</f>
        <v>0.4119242549449762</v>
      </c>
      <c r="U211" s="278">
        <f>IF(U$110=0,0,U$110/NMM_fec!U$110)</f>
        <v>0.41477239920952158</v>
      </c>
      <c r="V211" s="278">
        <f>IF(V$110=0,0,V$110/NMM_fec!V$110)</f>
        <v>0.41995180392162113</v>
      </c>
      <c r="W211" s="278">
        <f>IF(W$110=0,0,W$110/NMM_fec!W$110)</f>
        <v>0.41571927617268833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0.439189637171083</v>
      </c>
      <c r="C212" s="278">
        <f>IF(C$118=0,0,C$118/NMM_fec!C$118)</f>
        <v>0.4400169549258427</v>
      </c>
      <c r="D212" s="278">
        <f>IF(D$118=0,0,D$118/NMM_fec!D$118)</f>
        <v>0.44024874555248933</v>
      </c>
      <c r="E212" s="278">
        <f>IF(E$118=0,0,E$118/NMM_fec!E$118)</f>
        <v>0.44093142091425414</v>
      </c>
      <c r="F212" s="278">
        <f>IF(F$118=0,0,F$118/NMM_fec!F$118)</f>
        <v>0.44496300445345827</v>
      </c>
      <c r="G212" s="278">
        <f>IF(G$118=0,0,G$118/NMM_fec!G$118)</f>
        <v>0.44977954893008265</v>
      </c>
      <c r="H212" s="278">
        <f>IF(H$118=0,0,H$118/NMM_fec!H$118)</f>
        <v>0.4557485914464211</v>
      </c>
      <c r="I212" s="278">
        <f>IF(I$118=0,0,I$118/NMM_fec!I$118)</f>
        <v>0.46036414418284982</v>
      </c>
      <c r="J212" s="278">
        <f>IF(J$118=0,0,J$118/NMM_fec!J$118)</f>
        <v>0.46431081838491717</v>
      </c>
      <c r="K212" s="278">
        <f>IF(K$118=0,0,K$118/NMM_fec!K$118)</f>
        <v>0.46431081838491711</v>
      </c>
      <c r="L212" s="278">
        <f>IF(L$118=0,0,L$118/NMM_fec!L$118)</f>
        <v>0.46431081838491722</v>
      </c>
      <c r="M212" s="278">
        <f>IF(M$118=0,0,M$118/NMM_fec!M$118)</f>
        <v>0.47488723253345227</v>
      </c>
      <c r="N212" s="278">
        <f>IF(N$118=0,0,N$118/NMM_fec!N$118)</f>
        <v>0.47571558382627943</v>
      </c>
      <c r="O212" s="278">
        <f>IF(O$118=0,0,O$118/NMM_fec!O$118)</f>
        <v>0.47571558382627949</v>
      </c>
      <c r="P212" s="278">
        <f>IF(P$118=0,0,P$118/NMM_fec!P$118)</f>
        <v>0.48284151689307492</v>
      </c>
      <c r="Q212" s="278">
        <f>IF(Q$118=0,0,Q$118/NMM_fec!Q$118)</f>
        <v>0.48901314335569762</v>
      </c>
      <c r="R212" s="278">
        <f>IF(R$118=0,0,R$118/NMM_fec!R$118)</f>
        <v>0.49891038155857326</v>
      </c>
      <c r="S212" s="278">
        <f>IF(S$118=0,0,S$118/NMM_fec!S$118)</f>
        <v>0.50059918992946251</v>
      </c>
      <c r="T212" s="278">
        <f>IF(T$118=0,0,T$118/NMM_fec!T$118)</f>
        <v>0.50059918992946262</v>
      </c>
      <c r="U212" s="278">
        <f>IF(U$118=0,0,U$118/NMM_fec!U$118)</f>
        <v>0.50267350995926996</v>
      </c>
      <c r="V212" s="278">
        <f>IF(V$118=0,0,V$118/NMM_fec!V$118)</f>
        <v>0.50545736791506413</v>
      </c>
      <c r="W212" s="278">
        <f>IF(W$118=0,0,W$118/NMM_fec!W$118)</f>
        <v>0.50545736791506402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0.37227782606420329</v>
      </c>
      <c r="C213" s="278">
        <f>IF(C$119=0,0,C$119/NMM_fec!C$119)</f>
        <v>0.36272535745123202</v>
      </c>
      <c r="D213" s="278">
        <f>IF(D$119=0,0,D$119/NMM_fec!D$119)</f>
        <v>0.36457936117020295</v>
      </c>
      <c r="E213" s="278">
        <f>IF(E$119=0,0,E$119/NMM_fec!E$119)</f>
        <v>0.36150774178863915</v>
      </c>
      <c r="F213" s="278">
        <f>IF(F$119=0,0,F$119/NMM_fec!F$119)</f>
        <v>0.36664807818871076</v>
      </c>
      <c r="G213" s="278">
        <f>IF(G$119=0,0,G$119/NMM_fec!G$119)</f>
        <v>0.37891723090644747</v>
      </c>
      <c r="H213" s="278">
        <f>IF(H$119=0,0,H$119/NMM_fec!H$119)</f>
        <v>0.38972694172692168</v>
      </c>
      <c r="I213" s="278">
        <f>IF(I$119=0,0,I$119/NMM_fec!I$119)</f>
        <v>0.38829976999287857</v>
      </c>
      <c r="J213" s="278">
        <f>IF(J$119=0,0,J$119/NMM_fec!J$119)</f>
        <v>0.39422485890106101</v>
      </c>
      <c r="K213" s="278">
        <f>IF(K$119=0,0,K$119/NMM_fec!K$119)</f>
        <v>0.39939158794568286</v>
      </c>
      <c r="L213" s="278">
        <f>IF(L$119=0,0,L$119/NMM_fec!L$119)</f>
        <v>0.39120201569995494</v>
      </c>
      <c r="M213" s="278">
        <f>IF(M$119=0,0,M$119/NMM_fec!M$119)</f>
        <v>0.40652507186508396</v>
      </c>
      <c r="N213" s="278">
        <f>IF(N$119=0,0,N$119/NMM_fec!N$119)</f>
        <v>0.4107635700794543</v>
      </c>
      <c r="O213" s="278">
        <f>IF(O$119=0,0,O$119/NMM_fec!O$119)</f>
        <v>0.4108543344759924</v>
      </c>
      <c r="P213" s="278">
        <f>IF(P$119=0,0,P$119/NMM_fec!P$119)</f>
        <v>0.42015053500413363</v>
      </c>
      <c r="Q213" s="278">
        <f>IF(Q$119=0,0,Q$119/NMM_fec!Q$119)</f>
        <v>0.42648193493328057</v>
      </c>
      <c r="R213" s="278">
        <f>IF(R$119=0,0,R$119/NMM_fec!R$119)</f>
        <v>0.43574090966763712</v>
      </c>
      <c r="S213" s="278">
        <f>IF(S$119=0,0,S$119/NMM_fec!S$119)</f>
        <v>0.43980439363208029</v>
      </c>
      <c r="T213" s="278">
        <f>IF(T$119=0,0,T$119/NMM_fec!T$119)</f>
        <v>0.44008705905259349</v>
      </c>
      <c r="U213" s="278">
        <f>IF(U$119=0,0,U$119/NMM_fec!U$119)</f>
        <v>0.44368114584340318</v>
      </c>
      <c r="V213" s="278">
        <f>IF(V$119=0,0,V$119/NMM_fec!V$119)</f>
        <v>0.4478899571283364</v>
      </c>
      <c r="W213" s="278">
        <f>IF(W$119=0,0,W$119/NMM_fec!W$119)</f>
        <v>0.4437974283283197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0.45138934931472435</v>
      </c>
      <c r="C214" s="279">
        <f>IF(C$127=0,0,C$127/NMM_fec!C$127)</f>
        <v>0.45223964811822731</v>
      </c>
      <c r="D214" s="279">
        <f>IF(D$127=0,0,D$127/NMM_fec!D$127)</f>
        <v>0.45247787737339173</v>
      </c>
      <c r="E214" s="279">
        <f>IF(E$127=0,0,E$127/NMM_fec!E$127)</f>
        <v>0.45317951593965033</v>
      </c>
      <c r="F214" s="279">
        <f>IF(F$127=0,0,F$127/NMM_fec!F$127)</f>
        <v>0.45732308791049869</v>
      </c>
      <c r="G214" s="279">
        <f>IF(G$127=0,0,G$127/NMM_fec!G$127)</f>
        <v>0.4622734252892518</v>
      </c>
      <c r="H214" s="279">
        <f>IF(H$127=0,0,H$127/NMM_fec!H$127)</f>
        <v>0.46840827454215495</v>
      </c>
      <c r="I214" s="279">
        <f>IF(I$127=0,0,I$127/NMM_fec!I$127)</f>
        <v>0.47315203707681797</v>
      </c>
      <c r="J214" s="279">
        <f>IF(J$127=0,0,J$127/NMM_fec!J$127)</f>
        <v>0.4772083411178315</v>
      </c>
      <c r="K214" s="279">
        <f>IF(K$127=0,0,K$127/NMM_fec!K$127)</f>
        <v>0.47720834111783145</v>
      </c>
      <c r="L214" s="279">
        <f>IF(L$127=0,0,L$127/NMM_fec!L$127)</f>
        <v>0.47720834111783156</v>
      </c>
      <c r="M214" s="279">
        <f>IF(M$127=0,0,M$127/NMM_fec!M$127)</f>
        <v>0.48807854454827038</v>
      </c>
      <c r="N214" s="279">
        <f>IF(N$127=0,0,N$127/NMM_fec!N$127)</f>
        <v>0.488929905599232</v>
      </c>
      <c r="O214" s="279">
        <f>IF(O$127=0,0,O$127/NMM_fec!O$127)</f>
        <v>0.488929905599232</v>
      </c>
      <c r="P214" s="279">
        <f>IF(P$127=0,0,P$127/NMM_fec!P$127)</f>
        <v>0.49625378125121589</v>
      </c>
      <c r="Q214" s="279">
        <f>IF(Q$127=0,0,Q$127/NMM_fec!Q$127)</f>
        <v>0.50259684178224495</v>
      </c>
      <c r="R214" s="279">
        <f>IF(R$127=0,0,R$127/NMM_fec!R$127)</f>
        <v>0.51276900326853359</v>
      </c>
      <c r="S214" s="279">
        <f>IF(S$127=0,0,S$127/NMM_fec!S$127)</f>
        <v>0.51450472298305883</v>
      </c>
      <c r="T214" s="279">
        <f>IF(T$127=0,0,T$127/NMM_fec!T$127)</f>
        <v>0.51450472298305872</v>
      </c>
      <c r="U214" s="279">
        <f>IF(U$127=0,0,U$127/NMM_fec!U$127)</f>
        <v>0.51663666301369415</v>
      </c>
      <c r="V214" s="279">
        <f>IF(V$127=0,0,V$127/NMM_fec!V$127)</f>
        <v>0.51949785035714935</v>
      </c>
      <c r="W214" s="279">
        <f>IF(W$127=0,0,W$127/NMM_fec!W$127)</f>
        <v>0.51949785035714935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BG: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2248.0369302544855</v>
      </c>
      <c r="C5" s="225">
        <f t="shared" si="0"/>
        <v>2272.2519526018586</v>
      </c>
      <c r="D5" s="225">
        <f t="shared" si="0"/>
        <v>2309.1578500477672</v>
      </c>
      <c r="E5" s="225">
        <f t="shared" si="0"/>
        <v>2396.0724914217408</v>
      </c>
      <c r="F5" s="225">
        <f t="shared" si="0"/>
        <v>2912.953623622222</v>
      </c>
      <c r="G5" s="225">
        <f t="shared" si="0"/>
        <v>3328.6733931592744</v>
      </c>
      <c r="H5" s="225">
        <f t="shared" si="0"/>
        <v>3383.8236034952633</v>
      </c>
      <c r="I5" s="225">
        <f t="shared" si="0"/>
        <v>3956.8868822962668</v>
      </c>
      <c r="J5" s="225">
        <f t="shared" si="0"/>
        <v>3395.0268196952115</v>
      </c>
      <c r="K5" s="225">
        <f t="shared" si="0"/>
        <v>1981.7220062166657</v>
      </c>
      <c r="L5" s="225">
        <f t="shared" si="0"/>
        <v>1704.8567734424264</v>
      </c>
      <c r="M5" s="225">
        <f t="shared" si="0"/>
        <v>1614.0841492595673</v>
      </c>
      <c r="N5" s="225">
        <f t="shared" si="0"/>
        <v>1714.6708608455415</v>
      </c>
      <c r="O5" s="225">
        <f t="shared" si="0"/>
        <v>1639.1330719636508</v>
      </c>
      <c r="P5" s="225">
        <f t="shared" si="0"/>
        <v>1610.8450677270657</v>
      </c>
      <c r="Q5" s="225">
        <f t="shared" si="0"/>
        <v>1849.2015649480877</v>
      </c>
      <c r="R5" s="225">
        <f t="shared" si="0"/>
        <v>1980.574962043273</v>
      </c>
      <c r="S5" s="225">
        <f t="shared" si="0"/>
        <v>2062.5450160184537</v>
      </c>
      <c r="T5" s="225">
        <f t="shared" si="0"/>
        <v>2088.3447288328512</v>
      </c>
      <c r="U5" s="225">
        <f t="shared" si="0"/>
        <v>2033.7505060399042</v>
      </c>
      <c r="V5" s="225">
        <f t="shared" si="0"/>
        <v>1851.7559932374054</v>
      </c>
      <c r="W5" s="225">
        <f t="shared" si="0"/>
        <v>1908.338503865325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2.167470961675003</v>
      </c>
      <c r="C10" s="262">
        <v>1.865738517849042</v>
      </c>
      <c r="D10" s="262">
        <v>1.904817914145599</v>
      </c>
      <c r="E10" s="262">
        <v>1.7373524643159699</v>
      </c>
      <c r="F10" s="262">
        <v>2.483317731451371</v>
      </c>
      <c r="G10" s="262">
        <v>2.7602659620422672</v>
      </c>
      <c r="H10" s="262">
        <v>2.979730614565713</v>
      </c>
      <c r="I10" s="262">
        <v>3.3630989870200669</v>
      </c>
      <c r="J10" s="262">
        <v>2.5140225064777639</v>
      </c>
      <c r="K10" s="262">
        <v>1.8995701222172841</v>
      </c>
      <c r="L10" s="262">
        <v>1.52453884888723</v>
      </c>
      <c r="M10" s="262">
        <v>1.461657977470221</v>
      </c>
      <c r="N10" s="262">
        <v>1.291388973173113</v>
      </c>
      <c r="O10" s="262">
        <v>1.320871593835236</v>
      </c>
      <c r="P10" s="262">
        <v>1.2389822630326679</v>
      </c>
      <c r="Q10" s="262">
        <v>1.396445913816345</v>
      </c>
      <c r="R10" s="262">
        <v>1.4481870455627781</v>
      </c>
      <c r="S10" s="262">
        <v>1.5369563603185279</v>
      </c>
      <c r="T10" s="262">
        <v>1.575120786284123</v>
      </c>
      <c r="U10" s="262">
        <v>1.603132021347361</v>
      </c>
      <c r="V10" s="262">
        <v>1.513167066112709</v>
      </c>
      <c r="W10" s="262">
        <v>1.5968738006558789</v>
      </c>
      <c r="DA10" s="68" t="s">
        <v>1698</v>
      </c>
    </row>
    <row r="11" spans="1:105" ht="12" customHeight="1" x14ac:dyDescent="0.25">
      <c r="A11" s="37" t="s">
        <v>160</v>
      </c>
      <c r="B11" s="228">
        <v>7.9398635324413006E-2</v>
      </c>
      <c r="C11" s="228">
        <v>3.3329766355975073E-2</v>
      </c>
      <c r="D11" s="228">
        <v>3.2802478995851883E-2</v>
      </c>
      <c r="E11" s="228">
        <v>1.850347043188488E-2</v>
      </c>
      <c r="F11" s="228">
        <v>4.7060300550908277E-2</v>
      </c>
      <c r="G11" s="228">
        <v>4.8245178997281153E-2</v>
      </c>
      <c r="H11" s="228">
        <v>6.1735413734143693E-2</v>
      </c>
      <c r="I11" s="228">
        <v>4.2130174859799321E-2</v>
      </c>
      <c r="J11" s="228">
        <v>7.3386540970411515E-2</v>
      </c>
      <c r="K11" s="228">
        <v>3.8549622585861892E-2</v>
      </c>
      <c r="L11" s="228">
        <v>1.0068276899339E-2</v>
      </c>
      <c r="M11" s="228">
        <v>8.5749032759311044E-3</v>
      </c>
      <c r="N11" s="228">
        <v>8.1713198896237148E-3</v>
      </c>
      <c r="O11" s="228">
        <v>8.0914153775875058E-3</v>
      </c>
      <c r="P11" s="228">
        <v>2.0302746819956662E-2</v>
      </c>
      <c r="Q11" s="228">
        <v>2.89056780123297E-2</v>
      </c>
      <c r="R11" s="228">
        <v>2.8380314257185579E-2</v>
      </c>
      <c r="S11" s="228">
        <v>2.542550625919749E-2</v>
      </c>
      <c r="T11" s="228">
        <v>3.1141378339789211E-2</v>
      </c>
      <c r="U11" s="228">
        <v>3.0719751821029689E-2</v>
      </c>
      <c r="V11" s="228">
        <v>3.7977279103652832E-2</v>
      </c>
      <c r="W11" s="228">
        <v>2.3482313997043969E-2</v>
      </c>
      <c r="DA11" s="69" t="s">
        <v>1699</v>
      </c>
    </row>
    <row r="12" spans="1:105" ht="12" customHeight="1" x14ac:dyDescent="0.25">
      <c r="A12" s="37" t="s">
        <v>162</v>
      </c>
      <c r="B12" s="228">
        <v>2.08807232635059</v>
      </c>
      <c r="C12" s="228">
        <v>1.8324087514930669</v>
      </c>
      <c r="D12" s="228">
        <v>1.8720154351497471</v>
      </c>
      <c r="E12" s="228">
        <v>1.718848993884085</v>
      </c>
      <c r="F12" s="228">
        <v>2.4362574309004632</v>
      </c>
      <c r="G12" s="228">
        <v>2.7120207830449861</v>
      </c>
      <c r="H12" s="228">
        <v>2.917995200831569</v>
      </c>
      <c r="I12" s="228">
        <v>3.3209688121602681</v>
      </c>
      <c r="J12" s="228">
        <v>2.4406359655073531</v>
      </c>
      <c r="K12" s="228">
        <v>1.8610204996314219</v>
      </c>
      <c r="L12" s="228">
        <v>1.514470571987891</v>
      </c>
      <c r="M12" s="228">
        <v>1.4530830741942899</v>
      </c>
      <c r="N12" s="228">
        <v>1.2832176532834889</v>
      </c>
      <c r="O12" s="228">
        <v>1.3127801784576481</v>
      </c>
      <c r="P12" s="228">
        <v>1.2186795162127111</v>
      </c>
      <c r="Q12" s="228">
        <v>1.367540235804015</v>
      </c>
      <c r="R12" s="228">
        <v>1.419806731305592</v>
      </c>
      <c r="S12" s="228">
        <v>1.5115308540593311</v>
      </c>
      <c r="T12" s="228">
        <v>1.543979407944333</v>
      </c>
      <c r="U12" s="228">
        <v>1.572412269526331</v>
      </c>
      <c r="V12" s="228">
        <v>1.475189787009056</v>
      </c>
      <c r="W12" s="228">
        <v>1.573391486658835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139.68544110082041</v>
      </c>
      <c r="C17" s="263">
        <v>140.3566674662811</v>
      </c>
      <c r="D17" s="263">
        <v>151.0117957334638</v>
      </c>
      <c r="E17" s="263">
        <v>151.32088738819701</v>
      </c>
      <c r="F17" s="263">
        <v>211.08827003866119</v>
      </c>
      <c r="G17" s="263">
        <v>249.32184558117521</v>
      </c>
      <c r="H17" s="263">
        <v>263.17346771136738</v>
      </c>
      <c r="I17" s="263">
        <v>290.70314941101662</v>
      </c>
      <c r="J17" s="263">
        <v>210.23809079549341</v>
      </c>
      <c r="K17" s="263">
        <v>147.6175420214266</v>
      </c>
      <c r="L17" s="263">
        <v>120.0563874587112</v>
      </c>
      <c r="M17" s="263">
        <v>104.10004879017841</v>
      </c>
      <c r="N17" s="263">
        <v>96.240707609453651</v>
      </c>
      <c r="O17" s="263">
        <v>95.331656007470002</v>
      </c>
      <c r="P17" s="263">
        <v>88.565252998270253</v>
      </c>
      <c r="Q17" s="263">
        <v>96.32759149795028</v>
      </c>
      <c r="R17" s="263">
        <v>101.7117637199718</v>
      </c>
      <c r="S17" s="263">
        <v>107.0387424040844</v>
      </c>
      <c r="T17" s="263">
        <v>109.4318924439813</v>
      </c>
      <c r="U17" s="263">
        <v>115.5510588077326</v>
      </c>
      <c r="V17" s="263">
        <v>104.33989330518681</v>
      </c>
      <c r="W17" s="263">
        <v>105.66562290051201</v>
      </c>
      <c r="DA17" s="70" t="s">
        <v>1705</v>
      </c>
    </row>
    <row r="18" spans="1:105" ht="12" customHeight="1" x14ac:dyDescent="0.25">
      <c r="A18" s="18" t="s">
        <v>30</v>
      </c>
      <c r="B18" s="232">
        <v>35.336369397907788</v>
      </c>
      <c r="C18" s="232">
        <v>55.549785870699743</v>
      </c>
      <c r="D18" s="232">
        <v>37.081826168650373</v>
      </c>
      <c r="E18" s="232">
        <v>43.731364962367273</v>
      </c>
      <c r="F18" s="232">
        <v>73.113286314796099</v>
      </c>
      <c r="G18" s="232">
        <v>65.172275505421496</v>
      </c>
      <c r="H18" s="232">
        <v>44.598373178334661</v>
      </c>
      <c r="I18" s="232">
        <v>72.032697645863493</v>
      </c>
      <c r="J18" s="232">
        <v>53.966226368337303</v>
      </c>
      <c r="K18" s="232">
        <v>29.251801287314599</v>
      </c>
      <c r="L18" s="232">
        <v>27.14404925549448</v>
      </c>
      <c r="M18" s="232">
        <v>26.628017960604879</v>
      </c>
      <c r="N18" s="232">
        <v>18.62266204333017</v>
      </c>
      <c r="O18" s="232">
        <v>16.227373496994911</v>
      </c>
      <c r="P18" s="232">
        <v>15.85612017839442</v>
      </c>
      <c r="Q18" s="232">
        <v>17.88137025120713</v>
      </c>
      <c r="R18" s="232">
        <v>14.243295450405251</v>
      </c>
      <c r="S18" s="232">
        <v>13.23996378286988</v>
      </c>
      <c r="T18" s="232">
        <v>13.36643879009527</v>
      </c>
      <c r="U18" s="232">
        <v>12.61526683327102</v>
      </c>
      <c r="V18" s="232">
        <v>7.1626401048808521</v>
      </c>
      <c r="W18" s="232">
        <v>15.724666212382511</v>
      </c>
      <c r="DA18" s="71" t="s">
        <v>1706</v>
      </c>
    </row>
    <row r="19" spans="1:105" ht="12" customHeight="1" x14ac:dyDescent="0.25">
      <c r="A19" s="18" t="s">
        <v>33</v>
      </c>
      <c r="B19" s="232">
        <v>0.81778707183649579</v>
      </c>
      <c r="C19" s="232">
        <v>0.25045112789197771</v>
      </c>
      <c r="D19" s="232">
        <v>0.21354694910158581</v>
      </c>
      <c r="E19" s="232">
        <v>0.2056872557852997</v>
      </c>
      <c r="F19" s="232">
        <v>0.63893419701558218</v>
      </c>
      <c r="G19" s="232">
        <v>0.36051119651556451</v>
      </c>
      <c r="H19" s="232">
        <v>0.33951162615076491</v>
      </c>
      <c r="I19" s="232">
        <v>0</v>
      </c>
      <c r="J19" s="232">
        <v>0.2408801404705031</v>
      </c>
      <c r="K19" s="232">
        <v>0.24081380070308181</v>
      </c>
      <c r="L19" s="232">
        <v>0.15630385363638061</v>
      </c>
      <c r="M19" s="232">
        <v>0.18438867672950279</v>
      </c>
      <c r="N19" s="232">
        <v>0.17237820040963131</v>
      </c>
      <c r="O19" s="232">
        <v>0.16219569245881521</v>
      </c>
      <c r="P19" s="232">
        <v>0.15593097480240059</v>
      </c>
      <c r="Q19" s="232">
        <v>0.1743089402857477</v>
      </c>
      <c r="R19" s="232">
        <v>0.1638002308755232</v>
      </c>
      <c r="S19" s="232">
        <v>0.19948529944253071</v>
      </c>
      <c r="T19" s="232">
        <v>0.25608351990767769</v>
      </c>
      <c r="U19" s="232">
        <v>0.29927424707660572</v>
      </c>
      <c r="V19" s="232">
        <v>0.26967935727609749</v>
      </c>
      <c r="W19" s="232">
        <v>0.3064263836459058</v>
      </c>
      <c r="DA19" s="71" t="s">
        <v>1707</v>
      </c>
    </row>
    <row r="20" spans="1:105" ht="12" customHeight="1" x14ac:dyDescent="0.25">
      <c r="A20" s="18" t="s">
        <v>160</v>
      </c>
      <c r="B20" s="297">
        <v>1.724982674880482</v>
      </c>
      <c r="C20" s="297">
        <v>0.5256759168269719</v>
      </c>
      <c r="D20" s="297">
        <v>0.44755954789550878</v>
      </c>
      <c r="E20" s="297">
        <v>0.21484020679165211</v>
      </c>
      <c r="F20" s="297">
        <v>0.60613394744387283</v>
      </c>
      <c r="G20" s="297">
        <v>0.68625459140185052</v>
      </c>
      <c r="H20" s="297">
        <v>0.94514933621691777</v>
      </c>
      <c r="I20" s="297">
        <v>0.6260800056745901</v>
      </c>
      <c r="J20" s="297">
        <v>1.282457351138949</v>
      </c>
      <c r="K20" s="297">
        <v>0.77051872353983319</v>
      </c>
      <c r="L20" s="297">
        <v>0.16607692832450521</v>
      </c>
      <c r="M20" s="297">
        <v>0.19669747801490389</v>
      </c>
      <c r="N20" s="297">
        <v>0.1839081901883933</v>
      </c>
      <c r="O20" s="297">
        <v>0.17297800133791469</v>
      </c>
      <c r="P20" s="297">
        <v>0.49943999753087281</v>
      </c>
      <c r="Q20" s="297">
        <v>0.74483130059105185</v>
      </c>
      <c r="R20" s="297">
        <v>0.6998039311610067</v>
      </c>
      <c r="S20" s="297">
        <v>0.65348660096186517</v>
      </c>
      <c r="T20" s="297">
        <v>0.79409235326069161</v>
      </c>
      <c r="U20" s="297">
        <v>0.7814470587714063</v>
      </c>
      <c r="V20" s="297">
        <v>1.0122089128795051</v>
      </c>
      <c r="W20" s="297">
        <v>0.65106758935971254</v>
      </c>
      <c r="DA20" s="122" t="s">
        <v>1708</v>
      </c>
    </row>
    <row r="21" spans="1:105" ht="12" customHeight="1" x14ac:dyDescent="0.25">
      <c r="A21" s="18" t="s">
        <v>70</v>
      </c>
      <c r="B21" s="297">
        <v>12.851672587902559</v>
      </c>
      <c r="C21" s="297">
        <v>12.59483989440921</v>
      </c>
      <c r="D21" s="297">
        <v>5.3694799928932619</v>
      </c>
      <c r="E21" s="297">
        <v>4.0943850752768141</v>
      </c>
      <c r="F21" s="297">
        <v>7.2717709138820146</v>
      </c>
      <c r="G21" s="297">
        <v>4.1030274771698689</v>
      </c>
      <c r="H21" s="297">
        <v>5.7052143653771497</v>
      </c>
      <c r="I21" s="297">
        <v>5.3364862375726476</v>
      </c>
      <c r="J21" s="297">
        <v>2.3123294658852962</v>
      </c>
      <c r="K21" s="297">
        <v>2.8253969749584238</v>
      </c>
      <c r="L21" s="297">
        <v>1.500439204696844</v>
      </c>
      <c r="M21" s="297">
        <v>1.589106088320891</v>
      </c>
      <c r="N21" s="297">
        <v>1.287027514568581</v>
      </c>
      <c r="O21" s="297">
        <v>0.5189941183760991</v>
      </c>
      <c r="P21" s="297">
        <v>0.16631608720773461</v>
      </c>
      <c r="Q21" s="297">
        <v>0.37183607619191139</v>
      </c>
      <c r="R21" s="297">
        <v>0.17470944126055171</v>
      </c>
      <c r="S21" s="297">
        <v>1.971877045009476E-2</v>
      </c>
      <c r="T21" s="297">
        <v>0.11209996254551979</v>
      </c>
      <c r="U21" s="297">
        <v>0.31839283245888972</v>
      </c>
      <c r="V21" s="297">
        <v>0.21333151078697499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43.590013564315043</v>
      </c>
      <c r="C22" s="297">
        <v>42.535227500264959</v>
      </c>
      <c r="D22" s="297">
        <v>82.357460407584824</v>
      </c>
      <c r="E22" s="297">
        <v>83.117387557761333</v>
      </c>
      <c r="F22" s="297">
        <v>98.079289955836387</v>
      </c>
      <c r="G22" s="297">
        <v>140.42314069855371</v>
      </c>
      <c r="H22" s="297">
        <v>166.91165082155831</v>
      </c>
      <c r="I22" s="297">
        <v>163.35627044597589</v>
      </c>
      <c r="J22" s="297">
        <v>108.44682979211311</v>
      </c>
      <c r="K22" s="297">
        <v>74.184445278178103</v>
      </c>
      <c r="L22" s="297">
        <v>64.412878435164032</v>
      </c>
      <c r="M22" s="297">
        <v>36.926514299650691</v>
      </c>
      <c r="N22" s="297">
        <v>42.996903212741557</v>
      </c>
      <c r="O22" s="297">
        <v>42.865730690132082</v>
      </c>
      <c r="P22" s="297">
        <v>35.228847268638873</v>
      </c>
      <c r="Q22" s="297">
        <v>31.778377600326859</v>
      </c>
      <c r="R22" s="297">
        <v>33.78227616341335</v>
      </c>
      <c r="S22" s="297">
        <v>31.972596483044931</v>
      </c>
      <c r="T22" s="297">
        <v>29.648062574267129</v>
      </c>
      <c r="U22" s="297">
        <v>25.030973417391611</v>
      </c>
      <c r="V22" s="297">
        <v>22.022739738342811</v>
      </c>
      <c r="W22" s="297">
        <v>7.7964771743554913</v>
      </c>
      <c r="DA22" s="122" t="s">
        <v>1710</v>
      </c>
    </row>
    <row r="23" spans="1:105" ht="12" customHeight="1" x14ac:dyDescent="0.25">
      <c r="A23" s="18" t="s">
        <v>162</v>
      </c>
      <c r="B23" s="297">
        <v>45.364615803977983</v>
      </c>
      <c r="C23" s="297">
        <v>28.90068715618828</v>
      </c>
      <c r="D23" s="297">
        <v>25.54192266733823</v>
      </c>
      <c r="E23" s="297">
        <v>19.95722233021468</v>
      </c>
      <c r="F23" s="297">
        <v>31.378854709687271</v>
      </c>
      <c r="G23" s="297">
        <v>38.576636112112809</v>
      </c>
      <c r="H23" s="297">
        <v>44.673568383729602</v>
      </c>
      <c r="I23" s="297">
        <v>49.351615075929949</v>
      </c>
      <c r="J23" s="297">
        <v>42.651029657890383</v>
      </c>
      <c r="K23" s="297">
        <v>37.19754030441193</v>
      </c>
      <c r="L23" s="297">
        <v>24.98129750981699</v>
      </c>
      <c r="M23" s="297">
        <v>33.331895048008548</v>
      </c>
      <c r="N23" s="297">
        <v>28.880797646025218</v>
      </c>
      <c r="O23" s="297">
        <v>28.06456977782058</v>
      </c>
      <c r="P23" s="297">
        <v>29.979061452409979</v>
      </c>
      <c r="Q23" s="297">
        <v>35.238293736269419</v>
      </c>
      <c r="R23" s="297">
        <v>35.009701550607303</v>
      </c>
      <c r="S23" s="297">
        <v>38.849380224667122</v>
      </c>
      <c r="T23" s="297">
        <v>39.370840560195468</v>
      </c>
      <c r="U23" s="297">
        <v>39.998921552362859</v>
      </c>
      <c r="V23" s="297">
        <v>39.31825254052395</v>
      </c>
      <c r="W23" s="297">
        <v>43.623648098182109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1.338338019657858</v>
      </c>
      <c r="K24" s="297">
        <v>3.147025652320663</v>
      </c>
      <c r="L24" s="297">
        <v>1.6953422715779629</v>
      </c>
      <c r="M24" s="297">
        <v>5.2434292388489547</v>
      </c>
      <c r="N24" s="297">
        <v>4.0970308021901003</v>
      </c>
      <c r="O24" s="297">
        <v>7.3198142303495901</v>
      </c>
      <c r="P24" s="297">
        <v>6.6795370392859734</v>
      </c>
      <c r="Q24" s="297">
        <v>10.138573593078171</v>
      </c>
      <c r="R24" s="297">
        <v>17.63817695224877</v>
      </c>
      <c r="S24" s="297">
        <v>22.10411124264796</v>
      </c>
      <c r="T24" s="297">
        <v>25.884274683709531</v>
      </c>
      <c r="U24" s="297">
        <v>36.506782866400187</v>
      </c>
      <c r="V24" s="297">
        <v>34.341041140496621</v>
      </c>
      <c r="W24" s="297">
        <v>37.563337442586302</v>
      </c>
      <c r="DA24" s="122" t="s">
        <v>1712</v>
      </c>
    </row>
    <row r="25" spans="1:105" ht="12" customHeight="1" x14ac:dyDescent="0.25">
      <c r="A25" s="57" t="s">
        <v>1463</v>
      </c>
      <c r="B25" s="263">
        <v>638.9071241108735</v>
      </c>
      <c r="C25" s="263">
        <v>641.97724583153592</v>
      </c>
      <c r="D25" s="263">
        <v>690.71272824523021</v>
      </c>
      <c r="E25" s="263">
        <v>692.12648231047831</v>
      </c>
      <c r="F25" s="263">
        <v>965.49646463584463</v>
      </c>
      <c r="G25" s="263">
        <v>1140.3729843492511</v>
      </c>
      <c r="H25" s="263">
        <v>1203.7289074127291</v>
      </c>
      <c r="I25" s="263">
        <v>1329.646895885955</v>
      </c>
      <c r="J25" s="263">
        <v>961.60783049508905</v>
      </c>
      <c r="K25" s="263">
        <v>675.18775398470518</v>
      </c>
      <c r="L25" s="263">
        <v>549.1258118089977</v>
      </c>
      <c r="M25" s="263">
        <v>476.14312750266907</v>
      </c>
      <c r="N25" s="263">
        <v>440.19529334321157</v>
      </c>
      <c r="O25" s="263">
        <v>436.03738296891157</v>
      </c>
      <c r="P25" s="263">
        <v>405.08853781286791</v>
      </c>
      <c r="Q25" s="263">
        <v>440.59269148931378</v>
      </c>
      <c r="R25" s="263">
        <v>465.21935238525168</v>
      </c>
      <c r="S25" s="263">
        <v>489.58441580520969</v>
      </c>
      <c r="T25" s="263">
        <v>500.53044280349081</v>
      </c>
      <c r="U25" s="263">
        <v>528.51889279949648</v>
      </c>
      <c r="V25" s="263">
        <v>477.24015213251022</v>
      </c>
      <c r="W25" s="263">
        <v>483.30390563769163</v>
      </c>
      <c r="DA25" s="70" t="s">
        <v>1713</v>
      </c>
    </row>
    <row r="26" spans="1:105" ht="12" customHeight="1" x14ac:dyDescent="0.25">
      <c r="A26" s="18" t="s">
        <v>30</v>
      </c>
      <c r="B26" s="232">
        <v>161.62499091255791</v>
      </c>
      <c r="C26" s="232">
        <v>254.0791198848508</v>
      </c>
      <c r="D26" s="232">
        <v>169.60853420000839</v>
      </c>
      <c r="E26" s="232">
        <v>200.0228542170168</v>
      </c>
      <c r="F26" s="232">
        <v>334.41280011397652</v>
      </c>
      <c r="G26" s="232">
        <v>298.09141730723888</v>
      </c>
      <c r="H26" s="232">
        <v>203.98846238261251</v>
      </c>
      <c r="I26" s="232">
        <v>329.4702964903081</v>
      </c>
      <c r="J26" s="232">
        <v>246.8360783800272</v>
      </c>
      <c r="K26" s="232">
        <v>133.7947898382028</v>
      </c>
      <c r="L26" s="232">
        <v>124.1541445542246</v>
      </c>
      <c r="M26" s="232">
        <v>121.7938694391455</v>
      </c>
      <c r="N26" s="232">
        <v>85.178178596329971</v>
      </c>
      <c r="O26" s="232">
        <v>74.22237028521036</v>
      </c>
      <c r="P26" s="232">
        <v>72.524295036749407</v>
      </c>
      <c r="Q26" s="232">
        <v>81.787584678310324</v>
      </c>
      <c r="R26" s="232">
        <v>65.147397340512583</v>
      </c>
      <c r="S26" s="232">
        <v>60.558259451964048</v>
      </c>
      <c r="T26" s="232">
        <v>61.136743383442287</v>
      </c>
      <c r="U26" s="232">
        <v>57.700958588225681</v>
      </c>
      <c r="V26" s="232">
        <v>32.761193681935943</v>
      </c>
      <c r="W26" s="232">
        <v>71.923037849774389</v>
      </c>
      <c r="DA26" s="71" t="s">
        <v>1714</v>
      </c>
    </row>
    <row r="27" spans="1:105" ht="12" customHeight="1" x14ac:dyDescent="0.25">
      <c r="A27" s="18" t="s">
        <v>33</v>
      </c>
      <c r="B27" s="297">
        <v>3.7404756149568361</v>
      </c>
      <c r="C27" s="297">
        <v>1.1455382077814</v>
      </c>
      <c r="D27" s="297">
        <v>0.97674221477863077</v>
      </c>
      <c r="E27" s="297">
        <v>0.94079276998661832</v>
      </c>
      <c r="F27" s="297">
        <v>2.9224205979825508</v>
      </c>
      <c r="G27" s="297">
        <v>1.648941865095894</v>
      </c>
      <c r="H27" s="297">
        <v>1.5528919474838341</v>
      </c>
      <c r="I27" s="297">
        <v>0</v>
      </c>
      <c r="J27" s="297">
        <v>1.101761476289804</v>
      </c>
      <c r="K27" s="297">
        <v>1.101458044882184</v>
      </c>
      <c r="L27" s="297">
        <v>0.71491806753281151</v>
      </c>
      <c r="M27" s="297">
        <v>0.84337521676884608</v>
      </c>
      <c r="N27" s="297">
        <v>0.78844050901220675</v>
      </c>
      <c r="O27" s="297">
        <v>0.74186674427464561</v>
      </c>
      <c r="P27" s="297">
        <v>0.71321255734089395</v>
      </c>
      <c r="Q27" s="297">
        <v>0.7972715185428656</v>
      </c>
      <c r="R27" s="297">
        <v>0.74920574121853156</v>
      </c>
      <c r="S27" s="297">
        <v>0.91242564697370765</v>
      </c>
      <c r="T27" s="297">
        <v>1.1713002009873961</v>
      </c>
      <c r="U27" s="297">
        <v>1.368850232445866</v>
      </c>
      <c r="V27" s="297">
        <v>1.233486190339476</v>
      </c>
      <c r="W27" s="297">
        <v>1.4015633840150521</v>
      </c>
      <c r="DA27" s="122" t="s">
        <v>1715</v>
      </c>
    </row>
    <row r="28" spans="1:105" ht="12" customHeight="1" x14ac:dyDescent="0.25">
      <c r="A28" s="18" t="s">
        <v>160</v>
      </c>
      <c r="B28" s="297">
        <v>7.889896837233799</v>
      </c>
      <c r="C28" s="297">
        <v>2.404388643422446</v>
      </c>
      <c r="D28" s="297">
        <v>2.047092247844883</v>
      </c>
      <c r="E28" s="297">
        <v>0.9826574450630674</v>
      </c>
      <c r="F28" s="297">
        <v>2.7723955634561959</v>
      </c>
      <c r="G28" s="297">
        <v>3.138859310928316</v>
      </c>
      <c r="H28" s="297">
        <v>4.3230177712064064</v>
      </c>
      <c r="I28" s="297">
        <v>2.863626822785061</v>
      </c>
      <c r="J28" s="297">
        <v>5.8658306231043733</v>
      </c>
      <c r="K28" s="297">
        <v>3.5242749555774919</v>
      </c>
      <c r="L28" s="297">
        <v>0.7596191258070496</v>
      </c>
      <c r="M28" s="297">
        <v>0.89967443283984461</v>
      </c>
      <c r="N28" s="297">
        <v>0.84117751977383348</v>
      </c>
      <c r="O28" s="297">
        <v>0.79118393798453546</v>
      </c>
      <c r="P28" s="297">
        <v>2.2843881937422461</v>
      </c>
      <c r="Q28" s="297">
        <v>3.406783272888958</v>
      </c>
      <c r="R28" s="297">
        <v>3.2008326249036481</v>
      </c>
      <c r="S28" s="297">
        <v>2.988981826418009</v>
      </c>
      <c r="T28" s="297">
        <v>3.6320983611601658</v>
      </c>
      <c r="U28" s="297">
        <v>3.574260059100804</v>
      </c>
      <c r="V28" s="297">
        <v>4.6297415137234346</v>
      </c>
      <c r="W28" s="297">
        <v>2.9779175112414089</v>
      </c>
      <c r="DA28" s="122" t="s">
        <v>1716</v>
      </c>
    </row>
    <row r="29" spans="1:105" ht="12" customHeight="1" x14ac:dyDescent="0.25">
      <c r="A29" s="18" t="s">
        <v>70</v>
      </c>
      <c r="B29" s="297">
        <v>58.782254674808392</v>
      </c>
      <c r="C29" s="297">
        <v>57.607527829373971</v>
      </c>
      <c r="D29" s="297">
        <v>24.55946012121775</v>
      </c>
      <c r="E29" s="297">
        <v>18.727304526743751</v>
      </c>
      <c r="F29" s="297">
        <v>33.26034699942808</v>
      </c>
      <c r="G29" s="297">
        <v>18.766834001651009</v>
      </c>
      <c r="H29" s="297">
        <v>26.09507529126277</v>
      </c>
      <c r="I29" s="297">
        <v>24.40855001090571</v>
      </c>
      <c r="J29" s="297">
        <v>10.5763618413124</v>
      </c>
      <c r="K29" s="297">
        <v>12.92308089888436</v>
      </c>
      <c r="L29" s="297">
        <v>6.862857643726457</v>
      </c>
      <c r="M29" s="297">
        <v>7.2684110297749376</v>
      </c>
      <c r="N29" s="297">
        <v>5.886734089854615</v>
      </c>
      <c r="O29" s="297">
        <v>2.3738267709861169</v>
      </c>
      <c r="P29" s="297">
        <v>0.76071301442626116</v>
      </c>
      <c r="Q29" s="297">
        <v>1.7007407229288589</v>
      </c>
      <c r="R29" s="297">
        <v>0.79910336962196948</v>
      </c>
      <c r="S29" s="297">
        <v>9.0191667936097689E-2</v>
      </c>
      <c r="T29" s="297">
        <v>0.51273392644549587</v>
      </c>
      <c r="U29" s="297">
        <v>1.4562967143941661</v>
      </c>
      <c r="V29" s="297">
        <v>0.97575682164870636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199.37632717377679</v>
      </c>
      <c r="C30" s="297">
        <v>194.55184206334889</v>
      </c>
      <c r="D30" s="297">
        <v>376.69472039041398</v>
      </c>
      <c r="E30" s="297">
        <v>380.17055055729998</v>
      </c>
      <c r="F30" s="297">
        <v>448.60478362445389</v>
      </c>
      <c r="G30" s="297">
        <v>642.28128769392981</v>
      </c>
      <c r="H30" s="297">
        <v>763.43706234946956</v>
      </c>
      <c r="I30" s="297">
        <v>747.17511097513795</v>
      </c>
      <c r="J30" s="297">
        <v>496.02486555066957</v>
      </c>
      <c r="K30" s="297">
        <v>339.31217321518619</v>
      </c>
      <c r="L30" s="297">
        <v>294.61801167245818</v>
      </c>
      <c r="M30" s="297">
        <v>168.89815337018911</v>
      </c>
      <c r="N30" s="297">
        <v>196.66350022475581</v>
      </c>
      <c r="O30" s="297">
        <v>196.0635303315276</v>
      </c>
      <c r="P30" s="297">
        <v>161.13319553396951</v>
      </c>
      <c r="Q30" s="297">
        <v>145.3510951572963</v>
      </c>
      <c r="R30" s="297">
        <v>154.51672514608961</v>
      </c>
      <c r="S30" s="297">
        <v>146.23943274514741</v>
      </c>
      <c r="T30" s="297">
        <v>135.6072490125315</v>
      </c>
      <c r="U30" s="297">
        <v>114.48914871707041</v>
      </c>
      <c r="V30" s="297">
        <v>100.7297911677942</v>
      </c>
      <c r="W30" s="297">
        <v>35.660300532453157</v>
      </c>
      <c r="DA30" s="122" t="s">
        <v>1718</v>
      </c>
    </row>
    <row r="31" spans="1:105" ht="12" customHeight="1" x14ac:dyDescent="0.25">
      <c r="A31" s="18" t="s">
        <v>162</v>
      </c>
      <c r="B31" s="297">
        <v>207.49317889753971</v>
      </c>
      <c r="C31" s="297">
        <v>132.1888292027584</v>
      </c>
      <c r="D31" s="297">
        <v>116.8261790709666</v>
      </c>
      <c r="E31" s="297">
        <v>91.282322794368</v>
      </c>
      <c r="F31" s="297">
        <v>143.52371773654721</v>
      </c>
      <c r="G31" s="297">
        <v>176.44564417040681</v>
      </c>
      <c r="H31" s="297">
        <v>204.33239767069401</v>
      </c>
      <c r="I31" s="297">
        <v>225.7293115868184</v>
      </c>
      <c r="J31" s="297">
        <v>195.08150945682399</v>
      </c>
      <c r="K31" s="297">
        <v>170.13779899035279</v>
      </c>
      <c r="L31" s="297">
        <v>114.2619361242906</v>
      </c>
      <c r="M31" s="297">
        <v>152.4567273329356</v>
      </c>
      <c r="N31" s="297">
        <v>132.09785658858971</v>
      </c>
      <c r="O31" s="297">
        <v>128.3645126138417</v>
      </c>
      <c r="P31" s="297">
        <v>137.1212045089066</v>
      </c>
      <c r="Q31" s="297">
        <v>161.17640272449179</v>
      </c>
      <c r="R31" s="297">
        <v>160.13084511458899</v>
      </c>
      <c r="S31" s="297">
        <v>177.69314824239149</v>
      </c>
      <c r="T31" s="297">
        <v>180.078255241981</v>
      </c>
      <c r="U31" s="297">
        <v>182.95103437523889</v>
      </c>
      <c r="V31" s="297">
        <v>179.83772294207739</v>
      </c>
      <c r="W31" s="297">
        <v>199.5301681405553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6.1214231668616019</v>
      </c>
      <c r="K32" s="297">
        <v>14.39417804161935</v>
      </c>
      <c r="L32" s="297">
        <v>7.7543246209580126</v>
      </c>
      <c r="M32" s="297">
        <v>23.98291668101535</v>
      </c>
      <c r="N32" s="297">
        <v>18.739405814895409</v>
      </c>
      <c r="O32" s="297">
        <v>33.480092285086677</v>
      </c>
      <c r="P32" s="297">
        <v>30.551528967732899</v>
      </c>
      <c r="Q32" s="297">
        <v>46.372813414854718</v>
      </c>
      <c r="R32" s="297">
        <v>80.675243048316347</v>
      </c>
      <c r="S32" s="297">
        <v>101.101976224379</v>
      </c>
      <c r="T32" s="297">
        <v>118.392062676943</v>
      </c>
      <c r="U32" s="297">
        <v>166.9783441130206</v>
      </c>
      <c r="V32" s="297">
        <v>157.07245981499091</v>
      </c>
      <c r="W32" s="297">
        <v>171.81091821965231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1.9338404709313659</v>
      </c>
      <c r="C33" s="263">
        <f t="shared" si="1"/>
        <v>1.7693474244964651</v>
      </c>
      <c r="D33" s="263">
        <f t="shared" si="1"/>
        <v>2.0165090933765808</v>
      </c>
      <c r="E33" s="263">
        <f t="shared" si="1"/>
        <v>2.1512579040537729</v>
      </c>
      <c r="F33" s="263">
        <f t="shared" si="1"/>
        <v>3.044328386437134</v>
      </c>
      <c r="G33" s="263">
        <f t="shared" si="1"/>
        <v>3.5009920615647561</v>
      </c>
      <c r="H33" s="263">
        <f t="shared" si="1"/>
        <v>3.7385048562302221</v>
      </c>
      <c r="I33" s="263">
        <f t="shared" si="1"/>
        <v>4.175064517498063</v>
      </c>
      <c r="J33" s="263">
        <f t="shared" si="1"/>
        <v>3.0490892795555342</v>
      </c>
      <c r="K33" s="263">
        <f t="shared" si="1"/>
        <v>2.1329174897106369</v>
      </c>
      <c r="L33" s="263">
        <f t="shared" si="1"/>
        <v>1.7380564322500891</v>
      </c>
      <c r="M33" s="263">
        <f t="shared" si="1"/>
        <v>1.502848937136597</v>
      </c>
      <c r="N33" s="263">
        <f t="shared" si="1"/>
        <v>1.3891296374341899</v>
      </c>
      <c r="O33" s="263">
        <f t="shared" si="1"/>
        <v>1.364731346496171</v>
      </c>
      <c r="P33" s="263">
        <f t="shared" si="1"/>
        <v>1.2798626399638839</v>
      </c>
      <c r="Q33" s="263">
        <f t="shared" si="1"/>
        <v>1.3940005058002241</v>
      </c>
      <c r="R33" s="263">
        <f t="shared" si="1"/>
        <v>1.4721203208716971</v>
      </c>
      <c r="S33" s="263">
        <f t="shared" si="1"/>
        <v>1.5555610208162749</v>
      </c>
      <c r="T33" s="263">
        <f t="shared" si="1"/>
        <v>1.585066828143908</v>
      </c>
      <c r="U33" s="263">
        <f t="shared" si="1"/>
        <v>1.6709369722937339</v>
      </c>
      <c r="V33" s="263">
        <f t="shared" si="1"/>
        <v>1.517754315964724</v>
      </c>
      <c r="W33" s="263">
        <f t="shared" si="1"/>
        <v>1.5368369755766591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1.9338404709313659</v>
      </c>
      <c r="C35" s="264">
        <v>1.7693474244964651</v>
      </c>
      <c r="D35" s="264">
        <v>2.0165090933765808</v>
      </c>
      <c r="E35" s="264">
        <v>2.1512579040537729</v>
      </c>
      <c r="F35" s="264">
        <v>3.044328386437134</v>
      </c>
      <c r="G35" s="264">
        <v>3.5009920615647561</v>
      </c>
      <c r="H35" s="264">
        <v>3.7385048562302221</v>
      </c>
      <c r="I35" s="264">
        <v>4.175064517498063</v>
      </c>
      <c r="J35" s="264">
        <v>3.0490892795555342</v>
      </c>
      <c r="K35" s="264">
        <v>2.1329174897106369</v>
      </c>
      <c r="L35" s="264">
        <v>1.7380564322500891</v>
      </c>
      <c r="M35" s="264">
        <v>1.502848937136597</v>
      </c>
      <c r="N35" s="264">
        <v>1.3891296374341899</v>
      </c>
      <c r="O35" s="264">
        <v>1.364731346496171</v>
      </c>
      <c r="P35" s="264">
        <v>1.2798626399638839</v>
      </c>
      <c r="Q35" s="264">
        <v>1.3940005058002241</v>
      </c>
      <c r="R35" s="264">
        <v>1.4721203208716971</v>
      </c>
      <c r="S35" s="264">
        <v>1.5555610208162749</v>
      </c>
      <c r="T35" s="264">
        <v>1.585066828143908</v>
      </c>
      <c r="U35" s="264">
        <v>1.6709369722937339</v>
      </c>
      <c r="V35" s="264">
        <v>1.517754315964724</v>
      </c>
      <c r="W35" s="264">
        <v>1.5368369755766591</v>
      </c>
      <c r="DA35" s="72" t="s">
        <v>1722</v>
      </c>
    </row>
    <row r="36" spans="1:105" ht="12" customHeight="1" x14ac:dyDescent="0.25">
      <c r="A36" s="64" t="s">
        <v>30</v>
      </c>
      <c r="B36" s="231">
        <v>0.48920560867995388</v>
      </c>
      <c r="C36" s="231">
        <v>0.70026506282834655</v>
      </c>
      <c r="D36" s="231">
        <v>0.49516555514691518</v>
      </c>
      <c r="E36" s="231">
        <v>0.62170825293277254</v>
      </c>
      <c r="F36" s="231">
        <v>1.054444441242866</v>
      </c>
      <c r="G36" s="231">
        <v>0.91515293674618736</v>
      </c>
      <c r="H36" s="231">
        <v>0.63354120062753605</v>
      </c>
      <c r="I36" s="231">
        <v>1.034530106227717</v>
      </c>
      <c r="J36" s="231">
        <v>0.78267378501751306</v>
      </c>
      <c r="K36" s="231">
        <v>0.42265761722409179</v>
      </c>
      <c r="L36" s="231">
        <v>0.39296442617058142</v>
      </c>
      <c r="M36" s="231">
        <v>0.38441757669881982</v>
      </c>
      <c r="N36" s="231">
        <v>0.26879781347087228</v>
      </c>
      <c r="O36" s="231">
        <v>0.2323048419605217</v>
      </c>
      <c r="P36" s="231">
        <v>0.22913789713332439</v>
      </c>
      <c r="Q36" s="231">
        <v>0.25876946352504021</v>
      </c>
      <c r="R36" s="231">
        <v>0.2061496517398782</v>
      </c>
      <c r="S36" s="231">
        <v>0.1924123089927644</v>
      </c>
      <c r="T36" s="231">
        <v>0.1936062537476593</v>
      </c>
      <c r="U36" s="231">
        <v>0.1824242545638432</v>
      </c>
      <c r="V36" s="231">
        <v>0.1041895634403963</v>
      </c>
      <c r="W36" s="231">
        <v>0.22870492597714409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1.132165044301517E-2</v>
      </c>
      <c r="C38" s="231">
        <v>3.157207036169926E-3</v>
      </c>
      <c r="D38" s="231">
        <v>2.8515611157039541E-3</v>
      </c>
      <c r="E38" s="231">
        <v>2.924159000178912E-3</v>
      </c>
      <c r="F38" s="231">
        <v>9.2147494158898516E-3</v>
      </c>
      <c r="G38" s="231">
        <v>5.0623194857398407E-3</v>
      </c>
      <c r="H38" s="231">
        <v>4.8229248721353129E-3</v>
      </c>
      <c r="I38" s="231">
        <v>0</v>
      </c>
      <c r="J38" s="231">
        <v>3.4934918367427719E-3</v>
      </c>
      <c r="K38" s="231">
        <v>3.4795049439906049E-3</v>
      </c>
      <c r="L38" s="231">
        <v>2.262811033620484E-3</v>
      </c>
      <c r="M38" s="231">
        <v>2.6619423339703731E-3</v>
      </c>
      <c r="N38" s="231">
        <v>2.4880912971702602E-3</v>
      </c>
      <c r="O38" s="231">
        <v>2.3219311930116168E-3</v>
      </c>
      <c r="P38" s="231">
        <v>2.253369378018262E-3</v>
      </c>
      <c r="Q38" s="231">
        <v>2.5225041667215741E-3</v>
      </c>
      <c r="R38" s="231">
        <v>2.370754764406716E-3</v>
      </c>
      <c r="S38" s="231">
        <v>2.8990583135515479E-3</v>
      </c>
      <c r="T38" s="231">
        <v>3.7092431061427249E-3</v>
      </c>
      <c r="U38" s="231">
        <v>4.3276834453567651E-3</v>
      </c>
      <c r="V38" s="231">
        <v>3.922823720311803E-3</v>
      </c>
      <c r="W38" s="231">
        <v>4.4567701751274591E-3</v>
      </c>
      <c r="DA38" s="73" t="s">
        <v>1725</v>
      </c>
    </row>
    <row r="39" spans="1:105" ht="12" customHeight="1" x14ac:dyDescent="0.25">
      <c r="A39" s="64" t="s">
        <v>160</v>
      </c>
      <c r="B39" s="231">
        <v>2.388109513812264E-2</v>
      </c>
      <c r="C39" s="231">
        <v>6.626712833439608E-3</v>
      </c>
      <c r="D39" s="231">
        <v>5.9764066361526732E-3</v>
      </c>
      <c r="E39" s="231">
        <v>3.0542822008664621E-3</v>
      </c>
      <c r="F39" s="231">
        <v>8.7417021412350901E-3</v>
      </c>
      <c r="G39" s="231">
        <v>9.6364274502693144E-3</v>
      </c>
      <c r="H39" s="231">
        <v>1.342629792447384E-2</v>
      </c>
      <c r="I39" s="231">
        <v>8.9917306437957301E-3</v>
      </c>
      <c r="J39" s="231">
        <v>1.8599517081082512E-2</v>
      </c>
      <c r="K39" s="231">
        <v>1.113318132169603E-2</v>
      </c>
      <c r="L39" s="231">
        <v>2.404295844917153E-3</v>
      </c>
      <c r="M39" s="231">
        <v>2.8396393585555868E-3</v>
      </c>
      <c r="N39" s="231">
        <v>2.6545141230080271E-3</v>
      </c>
      <c r="O39" s="231">
        <v>2.4762865827234869E-3</v>
      </c>
      <c r="P39" s="231">
        <v>7.2174421920965211E-3</v>
      </c>
      <c r="Q39" s="231">
        <v>1.077879342370828E-2</v>
      </c>
      <c r="R39" s="231">
        <v>1.0128578544014871E-2</v>
      </c>
      <c r="S39" s="231">
        <v>9.4969191645062519E-3</v>
      </c>
      <c r="T39" s="231">
        <v>1.1502034914369999E-2</v>
      </c>
      <c r="U39" s="231">
        <v>1.1300188815785711E-2</v>
      </c>
      <c r="V39" s="231">
        <v>1.472384528597615E-2</v>
      </c>
      <c r="W39" s="231">
        <v>9.4693497985589258E-3</v>
      </c>
      <c r="DA39" s="73" t="s">
        <v>1726</v>
      </c>
    </row>
    <row r="40" spans="1:105" ht="12" customHeight="1" x14ac:dyDescent="0.25">
      <c r="A40" s="64" t="s">
        <v>70</v>
      </c>
      <c r="B40" s="231">
        <v>0.17792179609976011</v>
      </c>
      <c r="C40" s="231">
        <v>0.158771563413415</v>
      </c>
      <c r="D40" s="231">
        <v>7.1700393865149648E-2</v>
      </c>
      <c r="E40" s="231">
        <v>5.8207947411998001E-2</v>
      </c>
      <c r="F40" s="231">
        <v>0.1048739402182052</v>
      </c>
      <c r="G40" s="231">
        <v>5.7614953845979283E-2</v>
      </c>
      <c r="H40" s="231">
        <v>8.10452960789695E-2</v>
      </c>
      <c r="I40" s="231">
        <v>7.6642356244668725E-2</v>
      </c>
      <c r="J40" s="231">
        <v>3.353578297136231E-2</v>
      </c>
      <c r="K40" s="231">
        <v>4.0824000594655817E-2</v>
      </c>
      <c r="L40" s="231">
        <v>2.1721859753779681E-2</v>
      </c>
      <c r="M40" s="231">
        <v>2.294126106169191E-2</v>
      </c>
      <c r="N40" s="231">
        <v>1.8576838316023161E-2</v>
      </c>
      <c r="O40" s="231">
        <v>7.4297203222768657E-3</v>
      </c>
      <c r="P40" s="231">
        <v>2.4034453607478792E-3</v>
      </c>
      <c r="Q40" s="231">
        <v>5.3810094306917704E-3</v>
      </c>
      <c r="R40" s="231">
        <v>2.5286486962893609E-3</v>
      </c>
      <c r="S40" s="231">
        <v>2.8656680750969641E-4</v>
      </c>
      <c r="T40" s="231">
        <v>1.623712503720394E-3</v>
      </c>
      <c r="U40" s="231">
        <v>4.6041495504953447E-3</v>
      </c>
      <c r="V40" s="231">
        <v>3.1031737811074689E-3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0.60347113983251477</v>
      </c>
      <c r="C41" s="231">
        <v>0.53620249459146729</v>
      </c>
      <c r="D41" s="231">
        <v>1.0997456656460041</v>
      </c>
      <c r="E41" s="231">
        <v>1.18164081663905</v>
      </c>
      <c r="F41" s="231">
        <v>1.4145057253985009</v>
      </c>
      <c r="G41" s="231">
        <v>1.9718300243592699</v>
      </c>
      <c r="H41" s="231">
        <v>2.371059752277779</v>
      </c>
      <c r="I41" s="231">
        <v>2.3461148248019819</v>
      </c>
      <c r="J41" s="231">
        <v>1.572807595758493</v>
      </c>
      <c r="K41" s="231">
        <v>1.0718868410323541</v>
      </c>
      <c r="L41" s="231">
        <v>0.93250530066533877</v>
      </c>
      <c r="M41" s="231">
        <v>0.53309266818158518</v>
      </c>
      <c r="N41" s="231">
        <v>0.62061339795096815</v>
      </c>
      <c r="O41" s="231">
        <v>0.61364932503325298</v>
      </c>
      <c r="P41" s="231">
        <v>0.50909452569401259</v>
      </c>
      <c r="Q41" s="231">
        <v>0.45987939446517528</v>
      </c>
      <c r="R41" s="231">
        <v>0.48894614945798293</v>
      </c>
      <c r="S41" s="231">
        <v>0.4646478808164175</v>
      </c>
      <c r="T41" s="231">
        <v>0.42943752004711272</v>
      </c>
      <c r="U41" s="231">
        <v>0.36196274934368972</v>
      </c>
      <c r="V41" s="231">
        <v>0.32034830809603709</v>
      </c>
      <c r="W41" s="231">
        <v>0.1133946317817134</v>
      </c>
      <c r="DA41" s="73" t="s">
        <v>1728</v>
      </c>
    </row>
    <row r="42" spans="1:105" ht="12" customHeight="1" x14ac:dyDescent="0.25">
      <c r="A42" s="64" t="s">
        <v>162</v>
      </c>
      <c r="B42" s="231">
        <v>0.62803918073799958</v>
      </c>
      <c r="C42" s="231">
        <v>0.36432438379362619</v>
      </c>
      <c r="D42" s="231">
        <v>0.34106951096665539</v>
      </c>
      <c r="E42" s="231">
        <v>0.28372244586890749</v>
      </c>
      <c r="F42" s="231">
        <v>0.4525478280204363</v>
      </c>
      <c r="G42" s="231">
        <v>0.54169539967731017</v>
      </c>
      <c r="H42" s="231">
        <v>0.63460938444932802</v>
      </c>
      <c r="I42" s="231">
        <v>0.7087854995799</v>
      </c>
      <c r="J42" s="231">
        <v>0.61856915081282837</v>
      </c>
      <c r="K42" s="231">
        <v>0.53746514948731827</v>
      </c>
      <c r="L42" s="231">
        <v>0.36165426714861643</v>
      </c>
      <c r="M42" s="231">
        <v>0.48119865098828268</v>
      </c>
      <c r="N42" s="231">
        <v>0.41686281158319682</v>
      </c>
      <c r="O42" s="231">
        <v>0.40176159426748748</v>
      </c>
      <c r="P42" s="231">
        <v>0.43322950519737502</v>
      </c>
      <c r="Q42" s="231">
        <v>0.50994941872850275</v>
      </c>
      <c r="R42" s="231">
        <v>0.50671123177251953</v>
      </c>
      <c r="S42" s="231">
        <v>0.56458605737558454</v>
      </c>
      <c r="T42" s="231">
        <v>0.5702671494971554</v>
      </c>
      <c r="U42" s="231">
        <v>0.57840817352378238</v>
      </c>
      <c r="V42" s="231">
        <v>0.57193318489434075</v>
      </c>
      <c r="W42" s="231">
        <v>0.63447726485229305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1.9409956077511292E-2</v>
      </c>
      <c r="K44" s="231">
        <v>4.5471195106530589E-2</v>
      </c>
      <c r="L44" s="231">
        <v>2.4543471633235048E-2</v>
      </c>
      <c r="M44" s="231">
        <v>7.5697198513691541E-2</v>
      </c>
      <c r="N44" s="231">
        <v>5.9136170692951032E-2</v>
      </c>
      <c r="O44" s="231">
        <v>0.1047876471368972</v>
      </c>
      <c r="P44" s="231">
        <v>9.6526455008309614E-2</v>
      </c>
      <c r="Q44" s="231">
        <v>0.14671992206038381</v>
      </c>
      <c r="R44" s="231">
        <v>0.2552853058966052</v>
      </c>
      <c r="S44" s="231">
        <v>0.32123222934594142</v>
      </c>
      <c r="T44" s="231">
        <v>0.37492091432774688</v>
      </c>
      <c r="U44" s="231">
        <v>0.52790977305078046</v>
      </c>
      <c r="V44" s="231">
        <v>0.49953341674655438</v>
      </c>
      <c r="W44" s="231">
        <v>0.54633403299182248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1465.3430536101851</v>
      </c>
      <c r="C46" s="281">
        <v>1486.2829533616959</v>
      </c>
      <c r="D46" s="281">
        <v>1463.511999061551</v>
      </c>
      <c r="E46" s="281">
        <v>1548.7365113546959</v>
      </c>
      <c r="F46" s="281">
        <v>1730.8412428298279</v>
      </c>
      <c r="G46" s="281">
        <v>1932.717305205241</v>
      </c>
      <c r="H46" s="281">
        <v>1910.2029929003711</v>
      </c>
      <c r="I46" s="281">
        <v>2328.998673494777</v>
      </c>
      <c r="J46" s="281">
        <v>2217.6177866185958</v>
      </c>
      <c r="K46" s="281">
        <v>1154.8842225986059</v>
      </c>
      <c r="L46" s="281">
        <v>1032.41197889358</v>
      </c>
      <c r="M46" s="281">
        <v>1030.8764660521131</v>
      </c>
      <c r="N46" s="281">
        <v>1175.554341282269</v>
      </c>
      <c r="O46" s="281">
        <v>1105.0784300469379</v>
      </c>
      <c r="P46" s="281">
        <v>1114.672432012931</v>
      </c>
      <c r="Q46" s="281">
        <v>1309.4908355412069</v>
      </c>
      <c r="R46" s="281">
        <v>1410.7235385716151</v>
      </c>
      <c r="S46" s="281">
        <v>1462.829340428025</v>
      </c>
      <c r="T46" s="281">
        <v>1475.2222059709511</v>
      </c>
      <c r="U46" s="281">
        <v>1386.406485439034</v>
      </c>
      <c r="V46" s="281">
        <v>1267.145026417631</v>
      </c>
      <c r="W46" s="281">
        <v>1316.235264550889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687.10575672317577</v>
      </c>
      <c r="C48" s="225">
        <f t="shared" si="2"/>
        <v>754.57474164381051</v>
      </c>
      <c r="D48" s="225">
        <f t="shared" si="2"/>
        <v>1012.979162379336</v>
      </c>
      <c r="E48" s="225">
        <f t="shared" si="2"/>
        <v>1033.476500663048</v>
      </c>
      <c r="F48" s="225">
        <f t="shared" si="2"/>
        <v>806.24056178605736</v>
      </c>
      <c r="G48" s="225">
        <f t="shared" si="2"/>
        <v>634.75518291945571</v>
      </c>
      <c r="H48" s="225">
        <f t="shared" si="2"/>
        <v>832.96073213787247</v>
      </c>
      <c r="I48" s="225">
        <f t="shared" si="2"/>
        <v>1061.71358586109</v>
      </c>
      <c r="J48" s="225">
        <f t="shared" si="2"/>
        <v>1283.1138886501581</v>
      </c>
      <c r="K48" s="225">
        <f t="shared" si="2"/>
        <v>1083.6256243492005</v>
      </c>
      <c r="L48" s="225">
        <f t="shared" si="2"/>
        <v>1681.473511606323</v>
      </c>
      <c r="M48" s="225">
        <f t="shared" si="2"/>
        <v>1481.4287719292124</v>
      </c>
      <c r="N48" s="225">
        <f t="shared" si="2"/>
        <v>1430.4090963395506</v>
      </c>
      <c r="O48" s="225">
        <f t="shared" si="2"/>
        <v>1419.3083253828993</v>
      </c>
      <c r="P48" s="225">
        <f t="shared" si="2"/>
        <v>1505.2470125242685</v>
      </c>
      <c r="Q48" s="225">
        <f t="shared" si="2"/>
        <v>1629.3577552893867</v>
      </c>
      <c r="R48" s="225">
        <f t="shared" si="2"/>
        <v>1662.1595843922009</v>
      </c>
      <c r="S48" s="225">
        <f t="shared" si="2"/>
        <v>1624.6644220351118</v>
      </c>
      <c r="T48" s="225">
        <f t="shared" si="2"/>
        <v>1541.064059535564</v>
      </c>
      <c r="U48" s="225">
        <f t="shared" si="2"/>
        <v>1443.03429488347</v>
      </c>
      <c r="V48" s="225">
        <f t="shared" si="2"/>
        <v>1426.9235750647463</v>
      </c>
      <c r="W48" s="225">
        <f t="shared" si="2"/>
        <v>1623.0870062323675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3.3547690139503579</v>
      </c>
      <c r="C53" s="262">
        <v>3.2425412150047639</v>
      </c>
      <c r="D53" s="262">
        <v>3.9971554214688449</v>
      </c>
      <c r="E53" s="262">
        <v>3.92619094698638</v>
      </c>
      <c r="F53" s="262">
        <v>2.7365358529747859</v>
      </c>
      <c r="G53" s="262">
        <v>1.844789355919551</v>
      </c>
      <c r="H53" s="262">
        <v>2.1614940770796589</v>
      </c>
      <c r="I53" s="262">
        <v>2.920410552353641</v>
      </c>
      <c r="J53" s="262">
        <v>3.6173885972763649</v>
      </c>
      <c r="K53" s="262">
        <v>2.8312144593693711</v>
      </c>
      <c r="L53" s="262">
        <v>4.9136494745440036</v>
      </c>
      <c r="M53" s="262">
        <v>3.5213792538346662</v>
      </c>
      <c r="N53" s="262">
        <v>3.3176870791384592</v>
      </c>
      <c r="O53" s="262">
        <v>3.6068292013114949</v>
      </c>
      <c r="P53" s="262">
        <v>3.8401606589679358</v>
      </c>
      <c r="Q53" s="262">
        <v>3.66437871340989</v>
      </c>
      <c r="R53" s="262">
        <v>3.7297775648378608</v>
      </c>
      <c r="S53" s="262">
        <v>3.7789840534744381</v>
      </c>
      <c r="T53" s="262">
        <v>3.5805280202271228</v>
      </c>
      <c r="U53" s="262">
        <v>3.072795173696619</v>
      </c>
      <c r="V53" s="262">
        <v>3.5189827212780331</v>
      </c>
      <c r="W53" s="262">
        <v>4.1704239544773003</v>
      </c>
      <c r="DA53" s="68" t="s">
        <v>1738</v>
      </c>
    </row>
    <row r="54" spans="1:105" ht="12" customHeight="1" x14ac:dyDescent="0.25">
      <c r="A54" s="37" t="s">
        <v>160</v>
      </c>
      <c r="B54" s="228">
        <v>0.12289164941358249</v>
      </c>
      <c r="C54" s="228">
        <v>5.7925127268274881E-2</v>
      </c>
      <c r="D54" s="228">
        <v>6.8834194482415512E-2</v>
      </c>
      <c r="E54" s="228">
        <v>4.1815440211263988E-2</v>
      </c>
      <c r="F54" s="228">
        <v>5.1858929720629443E-2</v>
      </c>
      <c r="G54" s="228">
        <v>3.2244064127344728E-2</v>
      </c>
      <c r="H54" s="228">
        <v>4.478281710437855E-2</v>
      </c>
      <c r="I54" s="228">
        <v>3.6584533404436452E-2</v>
      </c>
      <c r="J54" s="228">
        <v>0.10559477324324</v>
      </c>
      <c r="K54" s="228">
        <v>5.7456288447476418E-2</v>
      </c>
      <c r="L54" s="228">
        <v>3.2450457744720981E-2</v>
      </c>
      <c r="M54" s="228">
        <v>2.0658380390578001E-2</v>
      </c>
      <c r="N54" s="228">
        <v>2.099280927782677E-2</v>
      </c>
      <c r="O54" s="228">
        <v>2.2094769393204101E-2</v>
      </c>
      <c r="P54" s="228">
        <v>6.2927300844603129E-2</v>
      </c>
      <c r="Q54" s="228">
        <v>7.5850665003980675E-2</v>
      </c>
      <c r="R54" s="228">
        <v>7.3092947298367669E-2</v>
      </c>
      <c r="S54" s="228">
        <v>6.2514841140388078E-2</v>
      </c>
      <c r="T54" s="228">
        <v>7.0789858596911601E-2</v>
      </c>
      <c r="U54" s="228">
        <v>5.8881928547271332E-2</v>
      </c>
      <c r="V54" s="228">
        <v>8.8318991312855644E-2</v>
      </c>
      <c r="W54" s="228">
        <v>6.1326827930677279E-2</v>
      </c>
      <c r="DA54" s="69" t="s">
        <v>1739</v>
      </c>
    </row>
    <row r="55" spans="1:105" ht="12" customHeight="1" x14ac:dyDescent="0.25">
      <c r="A55" s="37" t="s">
        <v>162</v>
      </c>
      <c r="B55" s="228">
        <v>3.2318773645367762</v>
      </c>
      <c r="C55" s="228">
        <v>3.1846160877364889</v>
      </c>
      <c r="D55" s="228">
        <v>3.9283212269864292</v>
      </c>
      <c r="E55" s="228">
        <v>3.884375506775116</v>
      </c>
      <c r="F55" s="228">
        <v>2.6846769232541559</v>
      </c>
      <c r="G55" s="228">
        <v>1.812545291792206</v>
      </c>
      <c r="H55" s="228">
        <v>2.1167112599752809</v>
      </c>
      <c r="I55" s="228">
        <v>2.883826018949204</v>
      </c>
      <c r="J55" s="228">
        <v>3.5117938240331248</v>
      </c>
      <c r="K55" s="228">
        <v>2.7737581709218939</v>
      </c>
      <c r="L55" s="228">
        <v>4.8811990167992816</v>
      </c>
      <c r="M55" s="228">
        <v>3.500720873444088</v>
      </c>
      <c r="N55" s="228">
        <v>3.2966942698606321</v>
      </c>
      <c r="O55" s="228">
        <v>3.584734431918291</v>
      </c>
      <c r="P55" s="228">
        <v>3.7772333581233331</v>
      </c>
      <c r="Q55" s="228">
        <v>3.5885280484059101</v>
      </c>
      <c r="R55" s="228">
        <v>3.656684617539494</v>
      </c>
      <c r="S55" s="228">
        <v>3.716469212334049</v>
      </c>
      <c r="T55" s="228">
        <v>3.509738161630211</v>
      </c>
      <c r="U55" s="228">
        <v>3.0139132451493471</v>
      </c>
      <c r="V55" s="228">
        <v>3.4306637299651772</v>
      </c>
      <c r="W55" s="228">
        <v>4.1090971265466232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92.792764085246816</v>
      </c>
      <c r="C60" s="263">
        <f t="shared" si="3"/>
        <v>105.08784061828467</v>
      </c>
      <c r="D60" s="263">
        <f t="shared" si="3"/>
        <v>125.23389520592561</v>
      </c>
      <c r="E60" s="263">
        <f t="shared" si="3"/>
        <v>138.90630597346737</v>
      </c>
      <c r="F60" s="263">
        <f t="shared" si="3"/>
        <v>98.997965558931014</v>
      </c>
      <c r="G60" s="263">
        <f t="shared" si="3"/>
        <v>67.754604683061686</v>
      </c>
      <c r="H60" s="263">
        <f t="shared" si="3"/>
        <v>73.183094534501294</v>
      </c>
      <c r="I60" s="263">
        <f t="shared" si="3"/>
        <v>101.920208936013</v>
      </c>
      <c r="J60" s="263">
        <f t="shared" si="3"/>
        <v>122.17215682651455</v>
      </c>
      <c r="K60" s="263">
        <f t="shared" si="3"/>
        <v>87.172745772813002</v>
      </c>
      <c r="L60" s="263">
        <f t="shared" si="3"/>
        <v>152.26171203856521</v>
      </c>
      <c r="M60" s="263">
        <f t="shared" si="3"/>
        <v>103.13337935731677</v>
      </c>
      <c r="N60" s="263">
        <f t="shared" si="3"/>
        <v>97.696713526569624</v>
      </c>
      <c r="O60" s="263">
        <f t="shared" si="3"/>
        <v>102.33335310461322</v>
      </c>
      <c r="P60" s="263">
        <f t="shared" si="3"/>
        <v>109.59819674046418</v>
      </c>
      <c r="Q60" s="263">
        <f t="shared" si="3"/>
        <v>103.72408374186571</v>
      </c>
      <c r="R60" s="263">
        <f t="shared" si="3"/>
        <v>102.36563713318094</v>
      </c>
      <c r="S60" s="263">
        <f t="shared" si="3"/>
        <v>102.90237822062223</v>
      </c>
      <c r="T60" s="263">
        <f t="shared" si="3"/>
        <v>97.947342079215431</v>
      </c>
      <c r="U60" s="263">
        <f t="shared" si="3"/>
        <v>86.179238273635036</v>
      </c>
      <c r="V60" s="263">
        <f t="shared" si="3"/>
        <v>92.120770853026698</v>
      </c>
      <c r="W60" s="263">
        <f t="shared" si="3"/>
        <v>112.34852817653722</v>
      </c>
      <c r="DA60" s="70"/>
    </row>
    <row r="61" spans="1:105" ht="12" customHeight="1" x14ac:dyDescent="0.25">
      <c r="A61" s="60" t="s">
        <v>1501</v>
      </c>
      <c r="B61" s="264">
        <v>76.713698916911468</v>
      </c>
      <c r="C61" s="264">
        <v>88.5690343044771</v>
      </c>
      <c r="D61" s="264">
        <v>102.50237040441991</v>
      </c>
      <c r="E61" s="264">
        <v>112.7902989286232</v>
      </c>
      <c r="F61" s="264">
        <v>80.97645604093691</v>
      </c>
      <c r="G61" s="264">
        <v>55.185110667005908</v>
      </c>
      <c r="H61" s="264">
        <v>58.614897344901848</v>
      </c>
      <c r="I61" s="264">
        <v>82.444276233028816</v>
      </c>
      <c r="J61" s="264">
        <v>98.603927230375319</v>
      </c>
      <c r="K61" s="264">
        <v>70.095323853364704</v>
      </c>
      <c r="L61" s="264">
        <v>122.1690668270011</v>
      </c>
      <c r="M61" s="264">
        <v>83.683666954190969</v>
      </c>
      <c r="N61" s="264">
        <v>78.525396886250363</v>
      </c>
      <c r="O61" s="264">
        <v>82.314326397958695</v>
      </c>
      <c r="P61" s="264">
        <v>88.288440484058412</v>
      </c>
      <c r="Q61" s="264">
        <v>84.073747831157178</v>
      </c>
      <c r="R61" s="264">
        <v>81.998387001282822</v>
      </c>
      <c r="S61" s="264">
        <v>82.356183947753749</v>
      </c>
      <c r="T61" s="264">
        <v>78.591520657610175</v>
      </c>
      <c r="U61" s="264">
        <v>68.9742172707534</v>
      </c>
      <c r="V61" s="264">
        <v>73.159713759465063</v>
      </c>
      <c r="W61" s="264">
        <v>90.787561562122278</v>
      </c>
      <c r="DA61" s="72" t="s">
        <v>1745</v>
      </c>
    </row>
    <row r="62" spans="1:105" ht="12" customHeight="1" x14ac:dyDescent="0.25">
      <c r="A62" s="59" t="s">
        <v>30</v>
      </c>
      <c r="B62" s="232">
        <v>28.209288124329049</v>
      </c>
      <c r="C62" s="232">
        <v>50.295629384494859</v>
      </c>
      <c r="D62" s="232">
        <v>55.363948440682833</v>
      </c>
      <c r="E62" s="232">
        <v>72.319950426664377</v>
      </c>
      <c r="F62" s="232">
        <v>52.389242084473203</v>
      </c>
      <c r="G62" s="232">
        <v>33.026464732191968</v>
      </c>
      <c r="H62" s="232">
        <v>27.15644842430207</v>
      </c>
      <c r="I62" s="232">
        <v>46.633915733075042</v>
      </c>
      <c r="J62" s="232">
        <v>52.972892173419019</v>
      </c>
      <c r="K62" s="232">
        <v>29.172415710589402</v>
      </c>
      <c r="L62" s="232">
        <v>61.469431995645508</v>
      </c>
      <c r="M62" s="232">
        <v>35.981372510344187</v>
      </c>
      <c r="N62" s="232">
        <v>29.75479001115972</v>
      </c>
      <c r="O62" s="232">
        <v>29.587162359111851</v>
      </c>
      <c r="P62" s="232">
        <v>30.004416540879738</v>
      </c>
      <c r="Q62" s="232">
        <v>27.629776179089731</v>
      </c>
      <c r="R62" s="232">
        <v>23.22324151989503</v>
      </c>
      <c r="S62" s="232">
        <v>20.58819868581276</v>
      </c>
      <c r="T62" s="232">
        <v>19.489748044585362</v>
      </c>
      <c r="U62" s="232">
        <v>16.10951589380949</v>
      </c>
      <c r="V62" s="232">
        <v>10.92245022227708</v>
      </c>
      <c r="W62" s="232">
        <v>23.672746331292249</v>
      </c>
      <c r="DA62" s="71" t="s">
        <v>1746</v>
      </c>
    </row>
    <row r="63" spans="1:105" ht="12" customHeight="1" x14ac:dyDescent="0.25">
      <c r="A63" s="59" t="s">
        <v>33</v>
      </c>
      <c r="B63" s="297">
        <v>0.65284553922376043</v>
      </c>
      <c r="C63" s="297">
        <v>0.22676229817886351</v>
      </c>
      <c r="D63" s="297">
        <v>0.31883009822532749</v>
      </c>
      <c r="E63" s="297">
        <v>0.34015156294779142</v>
      </c>
      <c r="F63" s="297">
        <v>0.4578275715767377</v>
      </c>
      <c r="G63" s="297">
        <v>0.18269133960638151</v>
      </c>
      <c r="H63" s="297">
        <v>0.20673242784319981</v>
      </c>
      <c r="I63" s="297">
        <v>0</v>
      </c>
      <c r="J63" s="297">
        <v>0.23644635852004861</v>
      </c>
      <c r="K63" s="297">
        <v>0.24016026342978941</v>
      </c>
      <c r="L63" s="297">
        <v>0.35396005258183788</v>
      </c>
      <c r="M63" s="297">
        <v>0.24915702227290229</v>
      </c>
      <c r="N63" s="297">
        <v>0.27542126596917982</v>
      </c>
      <c r="O63" s="297">
        <v>0.29572932967964499</v>
      </c>
      <c r="P63" s="297">
        <v>0.2950670067430331</v>
      </c>
      <c r="Q63" s="297">
        <v>0.26933713347747501</v>
      </c>
      <c r="R63" s="297">
        <v>0.26707108168065219</v>
      </c>
      <c r="S63" s="297">
        <v>0.3102004693649878</v>
      </c>
      <c r="T63" s="297">
        <v>0.37339813242324538</v>
      </c>
      <c r="U63" s="297">
        <v>0.38216894684885311</v>
      </c>
      <c r="V63" s="297">
        <v>0.41123933531389512</v>
      </c>
      <c r="W63" s="297">
        <v>0.46131052648688903</v>
      </c>
      <c r="DA63" s="122" t="s">
        <v>1747</v>
      </c>
    </row>
    <row r="64" spans="1:105" ht="12" customHeight="1" x14ac:dyDescent="0.25">
      <c r="A64" s="59" t="s">
        <v>160</v>
      </c>
      <c r="B64" s="297">
        <v>1.3770665779846769</v>
      </c>
      <c r="C64" s="297">
        <v>0.47595504959506107</v>
      </c>
      <c r="D64" s="297">
        <v>0.66821584301505044</v>
      </c>
      <c r="E64" s="297">
        <v>0.35528808941127399</v>
      </c>
      <c r="F64" s="297">
        <v>0.43432459008244723</v>
      </c>
      <c r="G64" s="297">
        <v>0.34776387481441579</v>
      </c>
      <c r="H64" s="297">
        <v>0.57551200577663042</v>
      </c>
      <c r="I64" s="297">
        <v>0.40532373742729882</v>
      </c>
      <c r="J64" s="297">
        <v>1.258851684666815</v>
      </c>
      <c r="K64" s="297">
        <v>0.76842763613482246</v>
      </c>
      <c r="L64" s="297">
        <v>0.37609180397513592</v>
      </c>
      <c r="M64" s="297">
        <v>0.26578941169298798</v>
      </c>
      <c r="N64" s="297">
        <v>0.29384357443934589</v>
      </c>
      <c r="O64" s="297">
        <v>0.31538857542702903</v>
      </c>
      <c r="P64" s="297">
        <v>0.94508653784747387</v>
      </c>
      <c r="Q64" s="297">
        <v>1.150891784991801</v>
      </c>
      <c r="R64" s="297">
        <v>1.1410081161703109</v>
      </c>
      <c r="S64" s="297">
        <v>1.0161743793080851</v>
      </c>
      <c r="T64" s="297">
        <v>1.157874594140303</v>
      </c>
      <c r="U64" s="297">
        <v>0.99789675318223214</v>
      </c>
      <c r="V64" s="297">
        <v>1.5435372018674809</v>
      </c>
      <c r="W64" s="297">
        <v>0.98015167249157176</v>
      </c>
      <c r="DA64" s="122" t="s">
        <v>1748</v>
      </c>
    </row>
    <row r="65" spans="1:105" ht="12" customHeight="1" x14ac:dyDescent="0.25">
      <c r="A65" s="59" t="s">
        <v>70</v>
      </c>
      <c r="B65" s="297">
        <v>10.2595864003264</v>
      </c>
      <c r="C65" s="297">
        <v>11.403561499962199</v>
      </c>
      <c r="D65" s="297">
        <v>8.0167468594398006</v>
      </c>
      <c r="E65" s="297">
        <v>6.7710149437710303</v>
      </c>
      <c r="F65" s="297">
        <v>5.210579170931064</v>
      </c>
      <c r="G65" s="297">
        <v>2.07923524564817</v>
      </c>
      <c r="H65" s="297">
        <v>3.4739688607793551</v>
      </c>
      <c r="I65" s="297">
        <v>3.454837284272783</v>
      </c>
      <c r="J65" s="297">
        <v>2.2697673657913651</v>
      </c>
      <c r="K65" s="297">
        <v>2.817729215761934</v>
      </c>
      <c r="L65" s="297">
        <v>3.3978403438847171</v>
      </c>
      <c r="M65" s="297">
        <v>2.147295311536999</v>
      </c>
      <c r="N65" s="297">
        <v>2.056378048716653</v>
      </c>
      <c r="O65" s="297">
        <v>0.94627533202840319</v>
      </c>
      <c r="P65" s="297">
        <v>0.31471867656690872</v>
      </c>
      <c r="Q65" s="297">
        <v>0.57455035135240295</v>
      </c>
      <c r="R65" s="297">
        <v>0.28485820323865202</v>
      </c>
      <c r="S65" s="297">
        <v>3.0662769968581131E-2</v>
      </c>
      <c r="T65" s="297">
        <v>0.16345416008926811</v>
      </c>
      <c r="U65" s="297">
        <v>0.40658310781378582</v>
      </c>
      <c r="V65" s="297">
        <v>0.32531340026788358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36.214912275047581</v>
      </c>
      <c r="C66" s="297">
        <v>26.167126072246109</v>
      </c>
      <c r="D66" s="297">
        <v>38.134629163056921</v>
      </c>
      <c r="E66" s="297">
        <v>33.003893905828711</v>
      </c>
      <c r="F66" s="297">
        <v>22.484482623873461</v>
      </c>
      <c r="G66" s="297">
        <v>19.548955474744972</v>
      </c>
      <c r="H66" s="297">
        <v>27.202235626200601</v>
      </c>
      <c r="I66" s="297">
        <v>31.95019947825369</v>
      </c>
      <c r="J66" s="297">
        <v>41.865969647978083</v>
      </c>
      <c r="K66" s="297">
        <v>37.09659102744876</v>
      </c>
      <c r="L66" s="297">
        <v>56.571742630913889</v>
      </c>
      <c r="M66" s="297">
        <v>45.040052698343892</v>
      </c>
      <c r="N66" s="297">
        <v>46.144963985965461</v>
      </c>
      <c r="O66" s="297">
        <v>51.169770801711763</v>
      </c>
      <c r="P66" s="297">
        <v>56.729151722021257</v>
      </c>
      <c r="Q66" s="297">
        <v>54.449192382245784</v>
      </c>
      <c r="R66" s="297">
        <v>57.08220808029818</v>
      </c>
      <c r="S66" s="297">
        <v>60.41094764329933</v>
      </c>
      <c r="T66" s="297">
        <v>57.407045726371997</v>
      </c>
      <c r="U66" s="297">
        <v>51.078052569099043</v>
      </c>
      <c r="V66" s="297">
        <v>59.957173599738731</v>
      </c>
      <c r="W66" s="297">
        <v>65.673353031851562</v>
      </c>
      <c r="DA66" s="122" t="s">
        <v>1750</v>
      </c>
    </row>
    <row r="67" spans="1:105" ht="12" customHeight="1" x14ac:dyDescent="0.25">
      <c r="A67" s="60" t="s">
        <v>1508</v>
      </c>
      <c r="B67" s="264">
        <v>16.079065168335351</v>
      </c>
      <c r="C67" s="264">
        <v>16.51880631380758</v>
      </c>
      <c r="D67" s="264">
        <v>22.731524801505699</v>
      </c>
      <c r="E67" s="264">
        <v>26.116007044844171</v>
      </c>
      <c r="F67" s="264">
        <v>18.021509517994112</v>
      </c>
      <c r="G67" s="264">
        <v>12.56949401605578</v>
      </c>
      <c r="H67" s="264">
        <v>14.56819718959944</v>
      </c>
      <c r="I67" s="264">
        <v>19.475932702984181</v>
      </c>
      <c r="J67" s="264">
        <v>23.568229596139229</v>
      </c>
      <c r="K67" s="264">
        <v>17.077421919448302</v>
      </c>
      <c r="L67" s="264">
        <v>30.092645211564101</v>
      </c>
      <c r="M67" s="264">
        <v>19.449712403125801</v>
      </c>
      <c r="N67" s="264">
        <v>19.171316640319269</v>
      </c>
      <c r="O67" s="264">
        <v>20.019026706654529</v>
      </c>
      <c r="P67" s="264">
        <v>21.30975625640577</v>
      </c>
      <c r="Q67" s="264">
        <v>19.650335910708542</v>
      </c>
      <c r="R67" s="264">
        <v>20.367250131898111</v>
      </c>
      <c r="S67" s="264">
        <v>20.54619427286848</v>
      </c>
      <c r="T67" s="264">
        <v>19.35582142160526</v>
      </c>
      <c r="U67" s="264">
        <v>17.20502100288164</v>
      </c>
      <c r="V67" s="264">
        <v>18.961057093561632</v>
      </c>
      <c r="W67" s="264">
        <v>21.560966614414941</v>
      </c>
      <c r="DA67" s="72" t="s">
        <v>1751</v>
      </c>
    </row>
    <row r="68" spans="1:105" ht="12" customHeight="1" x14ac:dyDescent="0.25">
      <c r="A68" s="147" t="s">
        <v>30</v>
      </c>
      <c r="B68" s="231">
        <v>4.0675376179772327</v>
      </c>
      <c r="C68" s="231">
        <v>6.5377453749535581</v>
      </c>
      <c r="D68" s="231">
        <v>5.5818583385735403</v>
      </c>
      <c r="E68" s="231">
        <v>7.5474619211552234</v>
      </c>
      <c r="F68" s="231">
        <v>6.2419943323833351</v>
      </c>
      <c r="G68" s="231">
        <v>3.2856428006482958</v>
      </c>
      <c r="H68" s="231">
        <v>2.468781904374544</v>
      </c>
      <c r="I68" s="231">
        <v>4.8258987720209401</v>
      </c>
      <c r="J68" s="231">
        <v>6.0497524909670659</v>
      </c>
      <c r="K68" s="231">
        <v>3.384051418596465</v>
      </c>
      <c r="L68" s="231">
        <v>6.8037716371545471</v>
      </c>
      <c r="M68" s="231">
        <v>4.9750917239521693</v>
      </c>
      <c r="N68" s="231">
        <v>3.709666726133547</v>
      </c>
      <c r="O68" s="231">
        <v>3.4076427182775859</v>
      </c>
      <c r="P68" s="231">
        <v>3.8151537395874842</v>
      </c>
      <c r="Q68" s="231">
        <v>3.6477080607527448</v>
      </c>
      <c r="R68" s="231">
        <v>2.8521456174883708</v>
      </c>
      <c r="S68" s="231">
        <v>2.54142436597057</v>
      </c>
      <c r="T68" s="231">
        <v>2.364195633337336</v>
      </c>
      <c r="U68" s="231">
        <v>1.878355188285471</v>
      </c>
      <c r="V68" s="231">
        <v>1.3016232206797631</v>
      </c>
      <c r="W68" s="231">
        <v>3.2086027027656421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9.41347324263411E-2</v>
      </c>
      <c r="C70" s="231">
        <v>2.947600386505422E-2</v>
      </c>
      <c r="D70" s="231">
        <v>3.2144825152310173E-2</v>
      </c>
      <c r="E70" s="231">
        <v>3.5498931534434973E-2</v>
      </c>
      <c r="F70" s="231">
        <v>5.4548548390582409E-2</v>
      </c>
      <c r="G70" s="231">
        <v>1.8175075339910932E-2</v>
      </c>
      <c r="H70" s="231">
        <v>1.879396263209351E-2</v>
      </c>
      <c r="I70" s="231">
        <v>0</v>
      </c>
      <c r="J70" s="231">
        <v>2.7003282013635839E-2</v>
      </c>
      <c r="K70" s="231">
        <v>2.7859012027415659E-2</v>
      </c>
      <c r="L70" s="231">
        <v>3.9178227100140482E-2</v>
      </c>
      <c r="M70" s="231">
        <v>3.4450576867742333E-2</v>
      </c>
      <c r="N70" s="231">
        <v>3.4338037863894881E-2</v>
      </c>
      <c r="O70" s="231">
        <v>3.406003876385949E-2</v>
      </c>
      <c r="P70" s="231">
        <v>3.751867638121921E-2</v>
      </c>
      <c r="Q70" s="231">
        <v>3.5558132157051413E-2</v>
      </c>
      <c r="R70" s="231">
        <v>3.2800141811417279E-2</v>
      </c>
      <c r="S70" s="231">
        <v>3.829140388677793E-2</v>
      </c>
      <c r="T70" s="231">
        <v>4.5294902332850252E-2</v>
      </c>
      <c r="U70" s="231">
        <v>4.456055842069033E-2</v>
      </c>
      <c r="V70" s="231">
        <v>4.900719684762124E-2</v>
      </c>
      <c r="W70" s="231">
        <v>6.2526002745338177E-2</v>
      </c>
      <c r="DA70" s="73" t="s">
        <v>1754</v>
      </c>
    </row>
    <row r="71" spans="1:105" ht="12" customHeight="1" x14ac:dyDescent="0.25">
      <c r="A71" s="147" t="s">
        <v>160</v>
      </c>
      <c r="B71" s="231">
        <v>0.19856120025875609</v>
      </c>
      <c r="C71" s="231">
        <v>6.1867660515551079E-2</v>
      </c>
      <c r="D71" s="231">
        <v>6.7370306496414775E-2</v>
      </c>
      <c r="E71" s="231">
        <v>3.7078611227627532E-2</v>
      </c>
      <c r="F71" s="231">
        <v>5.1748250630120042E-2</v>
      </c>
      <c r="G71" s="231">
        <v>3.4597341279939783E-2</v>
      </c>
      <c r="H71" s="231">
        <v>5.2319567102897348E-2</v>
      </c>
      <c r="I71" s="231">
        <v>4.1944822689080168E-2</v>
      </c>
      <c r="J71" s="231">
        <v>0.1437667607450856</v>
      </c>
      <c r="K71" s="231">
        <v>8.9138954344697888E-2</v>
      </c>
      <c r="L71" s="231">
        <v>4.1627889924761047E-2</v>
      </c>
      <c r="M71" s="231">
        <v>3.6750313013983793E-2</v>
      </c>
      <c r="N71" s="231">
        <v>3.663483191704435E-2</v>
      </c>
      <c r="O71" s="231">
        <v>3.6324253385214403E-2</v>
      </c>
      <c r="P71" s="231">
        <v>0.12017065668282639</v>
      </c>
      <c r="Q71" s="231">
        <v>0.15194177520503591</v>
      </c>
      <c r="R71" s="231">
        <v>0.14013208686934939</v>
      </c>
      <c r="S71" s="231">
        <v>0.12543741038540671</v>
      </c>
      <c r="T71" s="231">
        <v>0.14045548732371929</v>
      </c>
      <c r="U71" s="231">
        <v>0.11635387159171939</v>
      </c>
      <c r="V71" s="231">
        <v>0.18394259740695129</v>
      </c>
      <c r="W71" s="231">
        <v>0.13284970241579261</v>
      </c>
      <c r="DA71" s="73" t="s">
        <v>1755</v>
      </c>
    </row>
    <row r="72" spans="1:105" ht="12" customHeight="1" x14ac:dyDescent="0.25">
      <c r="A72" s="147" t="s">
        <v>70</v>
      </c>
      <c r="B72" s="231">
        <v>1.479344443017838</v>
      </c>
      <c r="C72" s="231">
        <v>1.482307356856732</v>
      </c>
      <c r="D72" s="231">
        <v>0.80825783864640466</v>
      </c>
      <c r="E72" s="231">
        <v>0.70663734079168805</v>
      </c>
      <c r="F72" s="231">
        <v>0.62082222149622879</v>
      </c>
      <c r="G72" s="231">
        <v>0.20685303047465131</v>
      </c>
      <c r="H72" s="231">
        <v>0.3158171247525029</v>
      </c>
      <c r="I72" s="231">
        <v>0.35752294752891822</v>
      </c>
      <c r="J72" s="231">
        <v>0.25921806818020648</v>
      </c>
      <c r="K72" s="231">
        <v>0.32686153400585938</v>
      </c>
      <c r="L72" s="231">
        <v>0.37609148171305667</v>
      </c>
      <c r="M72" s="231">
        <v>0.29690338049883458</v>
      </c>
      <c r="N72" s="231">
        <v>0.25637812334802179</v>
      </c>
      <c r="O72" s="231">
        <v>0.10898538378011211</v>
      </c>
      <c r="P72" s="231">
        <v>4.0017446571119379E-2</v>
      </c>
      <c r="Q72" s="231">
        <v>7.5852657450138236E-2</v>
      </c>
      <c r="R72" s="231">
        <v>3.4984654285953661E-2</v>
      </c>
      <c r="S72" s="231">
        <v>3.7850378226630369E-3</v>
      </c>
      <c r="T72" s="231">
        <v>1.9827737672639099E-2</v>
      </c>
      <c r="U72" s="231">
        <v>4.7407227818976883E-2</v>
      </c>
      <c r="V72" s="231">
        <v>3.876744385827844E-2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5.0176071555185668</v>
      </c>
      <c r="C73" s="231">
        <v>5.0060406625101486</v>
      </c>
      <c r="D73" s="231">
        <v>12.397115369373649</v>
      </c>
      <c r="E73" s="231">
        <v>14.344974553571459</v>
      </c>
      <c r="F73" s="231">
        <v>8.3734489705822224</v>
      </c>
      <c r="G73" s="231">
        <v>7.0793949989093834</v>
      </c>
      <c r="H73" s="231">
        <v>9.239540230084522</v>
      </c>
      <c r="I73" s="231">
        <v>10.94420798764054</v>
      </c>
      <c r="J73" s="231">
        <v>12.15716797010003</v>
      </c>
      <c r="K73" s="231">
        <v>8.582171566654214</v>
      </c>
      <c r="L73" s="231">
        <v>16.14536251535656</v>
      </c>
      <c r="M73" s="231">
        <v>6.899229073616727</v>
      </c>
      <c r="N73" s="231">
        <v>8.5650580354176267</v>
      </c>
      <c r="O73" s="231">
        <v>9.0015241885525761</v>
      </c>
      <c r="P73" s="231">
        <v>8.4764410767674594</v>
      </c>
      <c r="Q73" s="231">
        <v>6.4826264711190911</v>
      </c>
      <c r="R73" s="231">
        <v>6.7647245852447613</v>
      </c>
      <c r="S73" s="231">
        <v>6.1371720555977474</v>
      </c>
      <c r="T73" s="231">
        <v>5.244016089531268</v>
      </c>
      <c r="U73" s="231">
        <v>3.7269967736546201</v>
      </c>
      <c r="V73" s="231">
        <v>4.0020591578907476</v>
      </c>
      <c r="W73" s="231">
        <v>1.5908635131465469</v>
      </c>
      <c r="DA73" s="73" t="s">
        <v>1757</v>
      </c>
    </row>
    <row r="74" spans="1:105" ht="12" customHeight="1" x14ac:dyDescent="0.25">
      <c r="A74" s="147" t="s">
        <v>162</v>
      </c>
      <c r="B74" s="231">
        <v>5.2218800191366119</v>
      </c>
      <c r="C74" s="231">
        <v>3.4013692551065371</v>
      </c>
      <c r="D74" s="231">
        <v>3.844778123263378</v>
      </c>
      <c r="E74" s="231">
        <v>3.444355686563739</v>
      </c>
      <c r="F74" s="231">
        <v>2.6789471945116232</v>
      </c>
      <c r="G74" s="231">
        <v>1.9448307694036051</v>
      </c>
      <c r="H74" s="231">
        <v>2.4729444006528811</v>
      </c>
      <c r="I74" s="231">
        <v>3.306358173104702</v>
      </c>
      <c r="J74" s="231">
        <v>4.7812898970182776</v>
      </c>
      <c r="K74" s="231">
        <v>4.3032696618937152</v>
      </c>
      <c r="L74" s="231">
        <v>6.2616686941874633</v>
      </c>
      <c r="M74" s="231">
        <v>6.2276221775998302</v>
      </c>
      <c r="N74" s="231">
        <v>5.7531052114017207</v>
      </c>
      <c r="O74" s="231">
        <v>5.8933768217446714</v>
      </c>
      <c r="P74" s="231">
        <v>7.2132859187919189</v>
      </c>
      <c r="Q74" s="231">
        <v>7.1884316639708041</v>
      </c>
      <c r="R74" s="231">
        <v>7.0105101164842711</v>
      </c>
      <c r="S74" s="231">
        <v>7.4571776120389783</v>
      </c>
      <c r="T74" s="231">
        <v>6.9637373720073077</v>
      </c>
      <c r="U74" s="231">
        <v>5.9556553830120826</v>
      </c>
      <c r="V74" s="231">
        <v>7.1450679852563077</v>
      </c>
      <c r="W74" s="231">
        <v>8.9013625664183049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0.15003112711492919</v>
      </c>
      <c r="K76" s="231">
        <v>0.36406977192592849</v>
      </c>
      <c r="L76" s="231">
        <v>0.42494476612756837</v>
      </c>
      <c r="M76" s="231">
        <v>0.97966515757651473</v>
      </c>
      <c r="N76" s="231">
        <v>0.8161356742374184</v>
      </c>
      <c r="O76" s="231">
        <v>1.5371133021505059</v>
      </c>
      <c r="P76" s="231">
        <v>1.6071687416237419</v>
      </c>
      <c r="Q76" s="231">
        <v>2.0682171500536741</v>
      </c>
      <c r="R76" s="231">
        <v>3.5319529297139858</v>
      </c>
      <c r="S76" s="231">
        <v>4.2429063871663324</v>
      </c>
      <c r="T76" s="231">
        <v>4.5782941994001423</v>
      </c>
      <c r="U76" s="231">
        <v>5.435692000098082</v>
      </c>
      <c r="V76" s="231">
        <v>6.2405894916219609</v>
      </c>
      <c r="W76" s="231">
        <v>7.6647621269233186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411.76264425019173</v>
      </c>
      <c r="C79" s="263">
        <f t="shared" si="4"/>
        <v>464.57329414366268</v>
      </c>
      <c r="D79" s="263">
        <f t="shared" si="4"/>
        <v>603.52450123119513</v>
      </c>
      <c r="E79" s="263">
        <f t="shared" si="4"/>
        <v>651.28162834144814</v>
      </c>
      <c r="F79" s="263">
        <f t="shared" si="4"/>
        <v>443.01600766413691</v>
      </c>
      <c r="G79" s="263">
        <f t="shared" si="4"/>
        <v>317.35303250535691</v>
      </c>
      <c r="H79" s="263">
        <f t="shared" si="4"/>
        <v>363.58471321273151</v>
      </c>
      <c r="I79" s="263">
        <f t="shared" si="4"/>
        <v>480.77343301163688</v>
      </c>
      <c r="J79" s="263">
        <f t="shared" si="4"/>
        <v>576.134488025314</v>
      </c>
      <c r="K79" s="263">
        <f t="shared" si="4"/>
        <v>419.02686969566201</v>
      </c>
      <c r="L79" s="263">
        <f t="shared" si="4"/>
        <v>736.94896419483132</v>
      </c>
      <c r="M79" s="263">
        <f t="shared" si="4"/>
        <v>477.64412301145347</v>
      </c>
      <c r="N79" s="263">
        <f t="shared" si="4"/>
        <v>470.89450279924051</v>
      </c>
      <c r="O79" s="263">
        <f t="shared" si="4"/>
        <v>495.77951607701829</v>
      </c>
      <c r="P79" s="263">
        <f t="shared" si="4"/>
        <v>522.79826537546762</v>
      </c>
      <c r="Q79" s="263">
        <f t="shared" si="4"/>
        <v>481.40810646838531</v>
      </c>
      <c r="R79" s="263">
        <f t="shared" si="4"/>
        <v>498.90278077519463</v>
      </c>
      <c r="S79" s="263">
        <f t="shared" si="4"/>
        <v>501.23453492031911</v>
      </c>
      <c r="T79" s="263">
        <f t="shared" si="4"/>
        <v>473.76567151247332</v>
      </c>
      <c r="U79" s="263">
        <f t="shared" si="4"/>
        <v>421.81762086224728</v>
      </c>
      <c r="V79" s="263">
        <f t="shared" si="4"/>
        <v>462.13313406394172</v>
      </c>
      <c r="W79" s="263">
        <f t="shared" si="4"/>
        <v>525.56906386218498</v>
      </c>
      <c r="DA79" s="70"/>
    </row>
    <row r="80" spans="1:105" ht="12" customHeight="1" x14ac:dyDescent="0.25">
      <c r="A80" s="60" t="s">
        <v>1523</v>
      </c>
      <c r="B80" s="264">
        <v>411.76264425019173</v>
      </c>
      <c r="C80" s="264">
        <v>464.57329414366268</v>
      </c>
      <c r="D80" s="264">
        <v>603.52450123119513</v>
      </c>
      <c r="E80" s="264">
        <v>651.28162834144814</v>
      </c>
      <c r="F80" s="264">
        <v>443.01600766413691</v>
      </c>
      <c r="G80" s="264">
        <v>317.35303250535691</v>
      </c>
      <c r="H80" s="264">
        <v>363.58471321273151</v>
      </c>
      <c r="I80" s="264">
        <v>480.77343301163688</v>
      </c>
      <c r="J80" s="264">
        <v>576.134488025314</v>
      </c>
      <c r="K80" s="264">
        <v>419.02686969566201</v>
      </c>
      <c r="L80" s="264">
        <v>736.94896419483132</v>
      </c>
      <c r="M80" s="264">
        <v>477.64412301145347</v>
      </c>
      <c r="N80" s="264">
        <v>470.89450279924051</v>
      </c>
      <c r="O80" s="264">
        <v>495.77951607701829</v>
      </c>
      <c r="P80" s="264">
        <v>522.79826537546762</v>
      </c>
      <c r="Q80" s="264">
        <v>481.40810646838531</v>
      </c>
      <c r="R80" s="264">
        <v>498.90278077519463</v>
      </c>
      <c r="S80" s="264">
        <v>501.23453492031911</v>
      </c>
      <c r="T80" s="264">
        <v>473.76567151247332</v>
      </c>
      <c r="U80" s="264">
        <v>421.81762086224728</v>
      </c>
      <c r="V80" s="264">
        <v>462.13313406394172</v>
      </c>
      <c r="W80" s="264">
        <v>525.56906386218498</v>
      </c>
      <c r="DA80" s="72" t="s">
        <v>1763</v>
      </c>
    </row>
    <row r="81" spans="1:105" ht="12" customHeight="1" x14ac:dyDescent="0.25">
      <c r="A81" s="59" t="s">
        <v>30</v>
      </c>
      <c r="B81" s="232">
        <v>104.16401871818699</v>
      </c>
      <c r="C81" s="232">
        <v>183.86691189519621</v>
      </c>
      <c r="D81" s="232">
        <v>148.19895713760661</v>
      </c>
      <c r="E81" s="232">
        <v>188.21879169409519</v>
      </c>
      <c r="F81" s="232">
        <v>153.44460497238231</v>
      </c>
      <c r="G81" s="232">
        <v>82.955503633098886</v>
      </c>
      <c r="H81" s="232">
        <v>61.614443366240543</v>
      </c>
      <c r="I81" s="232">
        <v>119.12979754934381</v>
      </c>
      <c r="J81" s="232">
        <v>147.88853952076829</v>
      </c>
      <c r="K81" s="232">
        <v>83.034106641633599</v>
      </c>
      <c r="L81" s="232">
        <v>166.61986426811049</v>
      </c>
      <c r="M81" s="232">
        <v>122.1778129226615</v>
      </c>
      <c r="N81" s="232">
        <v>91.118502778244775</v>
      </c>
      <c r="O81" s="232">
        <v>84.391688096876919</v>
      </c>
      <c r="P81" s="232">
        <v>93.598243602504667</v>
      </c>
      <c r="Q81" s="232">
        <v>89.364183821381118</v>
      </c>
      <c r="R81" s="232">
        <v>69.864285582283586</v>
      </c>
      <c r="S81" s="232">
        <v>61.999299879810877</v>
      </c>
      <c r="T81" s="232">
        <v>57.86758967328948</v>
      </c>
      <c r="U81" s="232">
        <v>46.051865703862298</v>
      </c>
      <c r="V81" s="232">
        <v>31.724139396605281</v>
      </c>
      <c r="W81" s="232">
        <v>78.212741986752235</v>
      </c>
      <c r="DA81" s="71" t="s">
        <v>1764</v>
      </c>
    </row>
    <row r="82" spans="1:105" ht="12" customHeight="1" x14ac:dyDescent="0.25">
      <c r="A82" s="59" t="s">
        <v>33</v>
      </c>
      <c r="B82" s="297">
        <v>2.4106604416273649</v>
      </c>
      <c r="C82" s="297">
        <v>0.82898025157746169</v>
      </c>
      <c r="D82" s="297">
        <v>0.85344866816531961</v>
      </c>
      <c r="E82" s="297">
        <v>0.88527323087442289</v>
      </c>
      <c r="F82" s="297">
        <v>1.340946501054235</v>
      </c>
      <c r="G82" s="297">
        <v>0.4588820574452997</v>
      </c>
      <c r="H82" s="297">
        <v>0.46904894440877593</v>
      </c>
      <c r="I82" s="297">
        <v>0</v>
      </c>
      <c r="J82" s="297">
        <v>0.6601056729555016</v>
      </c>
      <c r="K82" s="297">
        <v>0.68357358960414516</v>
      </c>
      <c r="L82" s="297">
        <v>0.95944885128753132</v>
      </c>
      <c r="M82" s="297">
        <v>0.84603387619175874</v>
      </c>
      <c r="N82" s="297">
        <v>0.84342633165913794</v>
      </c>
      <c r="O82" s="297">
        <v>0.84351101496345837</v>
      </c>
      <c r="P82" s="297">
        <v>0.92045627811386654</v>
      </c>
      <c r="Q82" s="297">
        <v>0.87112877607095773</v>
      </c>
      <c r="R82" s="297">
        <v>0.80345072867290246</v>
      </c>
      <c r="S82" s="297">
        <v>0.93413766869613468</v>
      </c>
      <c r="T82" s="297">
        <v>1.108667483151174</v>
      </c>
      <c r="U82" s="297">
        <v>1.092496703965697</v>
      </c>
      <c r="V82" s="297">
        <v>1.1944402339556259</v>
      </c>
      <c r="W82" s="297">
        <v>1.524130773800352</v>
      </c>
      <c r="DA82" s="122" t="s">
        <v>1765</v>
      </c>
    </row>
    <row r="83" spans="1:105" ht="12" customHeight="1" x14ac:dyDescent="0.25">
      <c r="A83" s="59" t="s">
        <v>160</v>
      </c>
      <c r="B83" s="297">
        <v>5.0848780080230167</v>
      </c>
      <c r="C83" s="297">
        <v>1.739960037103089</v>
      </c>
      <c r="D83" s="297">
        <v>1.7886890994372819</v>
      </c>
      <c r="E83" s="297">
        <v>0.9246673220566537</v>
      </c>
      <c r="F83" s="297">
        <v>1.2721078317478609</v>
      </c>
      <c r="G83" s="297">
        <v>0.8735093996454254</v>
      </c>
      <c r="H83" s="297">
        <v>1.3057617598766329</v>
      </c>
      <c r="I83" s="297">
        <v>1.035429558565047</v>
      </c>
      <c r="J83" s="297">
        <v>3.514434071471205</v>
      </c>
      <c r="K83" s="297">
        <v>2.1871929605759819</v>
      </c>
      <c r="L83" s="297">
        <v>1.01943947253531</v>
      </c>
      <c r="M83" s="297">
        <v>0.90251057013776881</v>
      </c>
      <c r="N83" s="297">
        <v>0.89984122031709624</v>
      </c>
      <c r="O83" s="297">
        <v>0.89958523104393839</v>
      </c>
      <c r="P83" s="297">
        <v>2.9481806411524372</v>
      </c>
      <c r="Q83" s="297">
        <v>3.7223792319519649</v>
      </c>
      <c r="R83" s="297">
        <v>3.4325835526248412</v>
      </c>
      <c r="S83" s="297">
        <v>3.0601074447720902</v>
      </c>
      <c r="T83" s="297">
        <v>3.437879840907049</v>
      </c>
      <c r="U83" s="297">
        <v>2.8526622132405501</v>
      </c>
      <c r="V83" s="297">
        <v>4.4831872299145559</v>
      </c>
      <c r="W83" s="297">
        <v>3.2383378250934971</v>
      </c>
      <c r="DA83" s="122" t="s">
        <v>1766</v>
      </c>
    </row>
    <row r="84" spans="1:105" ht="12" customHeight="1" x14ac:dyDescent="0.25">
      <c r="A84" s="59" t="s">
        <v>70</v>
      </c>
      <c r="B84" s="297">
        <v>37.883967334956431</v>
      </c>
      <c r="C84" s="297">
        <v>41.688267216542393</v>
      </c>
      <c r="D84" s="297">
        <v>21.459335138968068</v>
      </c>
      <c r="E84" s="297">
        <v>17.622139447559171</v>
      </c>
      <c r="F84" s="297">
        <v>15.26143976795194</v>
      </c>
      <c r="G84" s="297">
        <v>5.2225997657662777</v>
      </c>
      <c r="H84" s="297">
        <v>7.8819827351585596</v>
      </c>
      <c r="I84" s="297">
        <v>8.8256381599418887</v>
      </c>
      <c r="J84" s="297">
        <v>6.336685935136118</v>
      </c>
      <c r="K84" s="297">
        <v>8.0201663965694259</v>
      </c>
      <c r="L84" s="297">
        <v>9.2102314682668158</v>
      </c>
      <c r="M84" s="297">
        <v>7.2913239979173392</v>
      </c>
      <c r="N84" s="297">
        <v>6.2972747875160264</v>
      </c>
      <c r="O84" s="297">
        <v>2.6990683224380279</v>
      </c>
      <c r="P84" s="297">
        <v>0.98175931251432047</v>
      </c>
      <c r="Q84" s="297">
        <v>1.858293128402273</v>
      </c>
      <c r="R84" s="297">
        <v>0.85696111132772279</v>
      </c>
      <c r="S84" s="297">
        <v>9.2337863036931908E-2</v>
      </c>
      <c r="T84" s="297">
        <v>0.48531660054300968</v>
      </c>
      <c r="U84" s="297">
        <v>1.162288848524281</v>
      </c>
      <c r="V84" s="297">
        <v>0.94486927819850008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128.4939869659664</v>
      </c>
      <c r="C85" s="297">
        <v>140.78939827846409</v>
      </c>
      <c r="D85" s="297">
        <v>329.14478616547638</v>
      </c>
      <c r="E85" s="297">
        <v>357.73532951359329</v>
      </c>
      <c r="F85" s="297">
        <v>205.8413547224099</v>
      </c>
      <c r="G85" s="297">
        <v>178.7396905824009</v>
      </c>
      <c r="H85" s="297">
        <v>230.59514784513581</v>
      </c>
      <c r="I85" s="297">
        <v>270.16341276457098</v>
      </c>
      <c r="J85" s="297">
        <v>297.18667308972141</v>
      </c>
      <c r="K85" s="297">
        <v>210.57982309793559</v>
      </c>
      <c r="L85" s="297">
        <v>395.3892420753279</v>
      </c>
      <c r="M85" s="297">
        <v>169.4305885876841</v>
      </c>
      <c r="N85" s="297">
        <v>210.3788081279875</v>
      </c>
      <c r="O85" s="297">
        <v>222.9264874636838</v>
      </c>
      <c r="P85" s="297">
        <v>207.9549215941538</v>
      </c>
      <c r="Q85" s="297">
        <v>158.8160603759747</v>
      </c>
      <c r="R85" s="297">
        <v>165.70424995523979</v>
      </c>
      <c r="S85" s="297">
        <v>149.7193368348332</v>
      </c>
      <c r="T85" s="297">
        <v>128.3559478031674</v>
      </c>
      <c r="U85" s="297">
        <v>91.375239342105601</v>
      </c>
      <c r="V85" s="297">
        <v>97.541193627509173</v>
      </c>
      <c r="W85" s="297">
        <v>38.778810908131717</v>
      </c>
      <c r="DA85" s="122" t="s">
        <v>1768</v>
      </c>
    </row>
    <row r="86" spans="1:105" ht="12" customHeight="1" x14ac:dyDescent="0.25">
      <c r="A86" s="59" t="s">
        <v>162</v>
      </c>
      <c r="B86" s="297">
        <v>133.7251327814314</v>
      </c>
      <c r="C86" s="297">
        <v>95.659776464779426</v>
      </c>
      <c r="D86" s="297">
        <v>102.07928502154159</v>
      </c>
      <c r="E86" s="297">
        <v>85.895427133269294</v>
      </c>
      <c r="F86" s="297">
        <v>65.85555386859059</v>
      </c>
      <c r="G86" s="297">
        <v>49.102847067000098</v>
      </c>
      <c r="H86" s="297">
        <v>61.718328561911093</v>
      </c>
      <c r="I86" s="297">
        <v>81.619154979215153</v>
      </c>
      <c r="J86" s="297">
        <v>116.8804808049935</v>
      </c>
      <c r="K86" s="297">
        <v>105.58886607035861</v>
      </c>
      <c r="L86" s="297">
        <v>153.3441219896271</v>
      </c>
      <c r="M86" s="297">
        <v>152.9373325329118</v>
      </c>
      <c r="N86" s="297">
        <v>141.31035801564099</v>
      </c>
      <c r="O86" s="297">
        <v>145.95192621291861</v>
      </c>
      <c r="P86" s="297">
        <v>176.9655795508267</v>
      </c>
      <c r="Q86" s="297">
        <v>176.10738521491211</v>
      </c>
      <c r="R86" s="297">
        <v>171.72485088151089</v>
      </c>
      <c r="S86" s="297">
        <v>181.92152291309651</v>
      </c>
      <c r="T86" s="297">
        <v>170.44896418619331</v>
      </c>
      <c r="U86" s="297">
        <v>146.01553720375159</v>
      </c>
      <c r="V86" s="297">
        <v>174.144966962187</v>
      </c>
      <c r="W86" s="297">
        <v>216.97917699119401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3.6675689302678962</v>
      </c>
      <c r="K87" s="297">
        <v>8.9331409389845344</v>
      </c>
      <c r="L87" s="297">
        <v>10.40661606967617</v>
      </c>
      <c r="M87" s="297">
        <v>24.05852052394923</v>
      </c>
      <c r="N87" s="297">
        <v>20.046291537874879</v>
      </c>
      <c r="O87" s="297">
        <v>38.067249735093547</v>
      </c>
      <c r="P87" s="297">
        <v>39.429124396201921</v>
      </c>
      <c r="Q87" s="297">
        <v>50.668675919692141</v>
      </c>
      <c r="R87" s="297">
        <v>86.516398963534769</v>
      </c>
      <c r="S87" s="297">
        <v>103.50779231607341</v>
      </c>
      <c r="T87" s="297">
        <v>112.0613059252219</v>
      </c>
      <c r="U87" s="297">
        <v>133.2675308467972</v>
      </c>
      <c r="V87" s="297">
        <v>152.1003373355716</v>
      </c>
      <c r="W87" s="297">
        <v>186.8358653772132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40.871191808135997</v>
      </c>
      <c r="C89" s="263">
        <f t="shared" si="5"/>
        <v>47.18742598033753</v>
      </c>
      <c r="D89" s="263">
        <f t="shared" si="5"/>
        <v>54.610768359966272</v>
      </c>
      <c r="E89" s="263">
        <f t="shared" si="5"/>
        <v>60.091926301216461</v>
      </c>
      <c r="F89" s="263">
        <f t="shared" si="5"/>
        <v>43.142285061457578</v>
      </c>
      <c r="G89" s="263">
        <f t="shared" si="5"/>
        <v>29.401283928015499</v>
      </c>
      <c r="H89" s="263">
        <f t="shared" si="5"/>
        <v>31.228590799570519</v>
      </c>
      <c r="I89" s="263">
        <f t="shared" si="5"/>
        <v>43.924303937588419</v>
      </c>
      <c r="J89" s="263">
        <f t="shared" si="5"/>
        <v>52.533772712916701</v>
      </c>
      <c r="K89" s="263">
        <f t="shared" si="5"/>
        <v>37.345082645111752</v>
      </c>
      <c r="L89" s="263">
        <f t="shared" si="5"/>
        <v>65.088705587192067</v>
      </c>
      <c r="M89" s="263">
        <f t="shared" si="5"/>
        <v>44.584621150876593</v>
      </c>
      <c r="N89" s="263">
        <f t="shared" si="5"/>
        <v>41.836420395059669</v>
      </c>
      <c r="O89" s="263">
        <f t="shared" si="5"/>
        <v>43.855069828041202</v>
      </c>
      <c r="P89" s="263">
        <f t="shared" si="5"/>
        <v>47.037932421606513</v>
      </c>
      <c r="Q89" s="263">
        <f t="shared" si="5"/>
        <v>44.792446748758913</v>
      </c>
      <c r="R89" s="263">
        <f t="shared" si="5"/>
        <v>43.686745006482653</v>
      </c>
      <c r="S89" s="263">
        <f t="shared" si="5"/>
        <v>43.877370511888358</v>
      </c>
      <c r="T89" s="263">
        <f t="shared" si="5"/>
        <v>41.871649531191558</v>
      </c>
      <c r="U89" s="263">
        <f t="shared" si="5"/>
        <v>36.747784342172409</v>
      </c>
      <c r="V89" s="263">
        <f t="shared" si="5"/>
        <v>38.977715009284367</v>
      </c>
      <c r="W89" s="263">
        <f t="shared" si="5"/>
        <v>48.369403311100882</v>
      </c>
      <c r="DA89" s="70"/>
    </row>
    <row r="90" spans="1:105" ht="12" customHeight="1" x14ac:dyDescent="0.25">
      <c r="A90" s="60" t="s">
        <v>1535</v>
      </c>
      <c r="B90" s="264">
        <v>40.871191808135997</v>
      </c>
      <c r="C90" s="264">
        <v>47.18742598033753</v>
      </c>
      <c r="D90" s="264">
        <v>54.610768359966272</v>
      </c>
      <c r="E90" s="264">
        <v>60.091926301216461</v>
      </c>
      <c r="F90" s="264">
        <v>43.142285061457578</v>
      </c>
      <c r="G90" s="264">
        <v>29.401283928015499</v>
      </c>
      <c r="H90" s="264">
        <v>31.228590799570519</v>
      </c>
      <c r="I90" s="264">
        <v>43.924303937588419</v>
      </c>
      <c r="J90" s="264">
        <v>52.533772712916701</v>
      </c>
      <c r="K90" s="264">
        <v>37.345082645111752</v>
      </c>
      <c r="L90" s="264">
        <v>65.088705587192067</v>
      </c>
      <c r="M90" s="264">
        <v>44.584621150876593</v>
      </c>
      <c r="N90" s="264">
        <v>41.836420395059669</v>
      </c>
      <c r="O90" s="264">
        <v>43.855069828041202</v>
      </c>
      <c r="P90" s="264">
        <v>47.037932421606513</v>
      </c>
      <c r="Q90" s="264">
        <v>44.792446748758913</v>
      </c>
      <c r="R90" s="264">
        <v>43.686745006482653</v>
      </c>
      <c r="S90" s="264">
        <v>43.877370511888358</v>
      </c>
      <c r="T90" s="264">
        <v>41.871649531191558</v>
      </c>
      <c r="U90" s="264">
        <v>36.747784342172409</v>
      </c>
      <c r="V90" s="264">
        <v>38.977715009284367</v>
      </c>
      <c r="W90" s="264">
        <v>48.369403311100882</v>
      </c>
      <c r="DA90" s="72" t="s">
        <v>1772</v>
      </c>
    </row>
    <row r="91" spans="1:105" ht="12" customHeight="1" x14ac:dyDescent="0.25">
      <c r="A91" s="59" t="s">
        <v>30</v>
      </c>
      <c r="B91" s="232">
        <v>15.0292221855862</v>
      </c>
      <c r="C91" s="232">
        <v>26.79628729558555</v>
      </c>
      <c r="D91" s="232">
        <v>29.496564341470819</v>
      </c>
      <c r="E91" s="232">
        <v>38.530309542817292</v>
      </c>
      <c r="F91" s="232">
        <v>27.911713190059022</v>
      </c>
      <c r="G91" s="232">
        <v>17.595696647036359</v>
      </c>
      <c r="H91" s="232">
        <v>14.468294816282439</v>
      </c>
      <c r="I91" s="232">
        <v>24.84541537692413</v>
      </c>
      <c r="J91" s="232">
        <v>28.22266775320654</v>
      </c>
      <c r="K91" s="232">
        <v>15.542353123991189</v>
      </c>
      <c r="L91" s="232">
        <v>32.749417390918673</v>
      </c>
      <c r="M91" s="232">
        <v>19.16999959789549</v>
      </c>
      <c r="N91" s="232">
        <v>15.852627978141021</v>
      </c>
      <c r="O91" s="232">
        <v>15.763320044669889</v>
      </c>
      <c r="P91" s="232">
        <v>15.985622918036141</v>
      </c>
      <c r="Q91" s="232">
        <v>14.72047232469582</v>
      </c>
      <c r="R91" s="232">
        <v>12.37277789973774</v>
      </c>
      <c r="S91" s="232">
        <v>10.968891206553019</v>
      </c>
      <c r="T91" s="232">
        <v>10.3836634378073</v>
      </c>
      <c r="U91" s="232">
        <v>8.5827580122975338</v>
      </c>
      <c r="V91" s="232">
        <v>5.8192156596830786</v>
      </c>
      <c r="W91" s="232">
        <v>12.612263123689649</v>
      </c>
      <c r="DA91" s="71" t="s">
        <v>1773</v>
      </c>
    </row>
    <row r="92" spans="1:105" ht="12" customHeight="1" x14ac:dyDescent="0.25">
      <c r="A92" s="59" t="s">
        <v>33</v>
      </c>
      <c r="B92" s="297">
        <v>0.34782021505181437</v>
      </c>
      <c r="C92" s="297">
        <v>0.1208134337748499</v>
      </c>
      <c r="D92" s="297">
        <v>0.16986491699335241</v>
      </c>
      <c r="E92" s="297">
        <v>0.18122447449879969</v>
      </c>
      <c r="F92" s="297">
        <v>0.2439193880252451</v>
      </c>
      <c r="G92" s="297">
        <v>9.7333499598618312E-2</v>
      </c>
      <c r="H92" s="297">
        <v>0.11014200632526649</v>
      </c>
      <c r="I92" s="297">
        <v>0</v>
      </c>
      <c r="J92" s="297">
        <v>0.12597286544447681</v>
      </c>
      <c r="K92" s="297">
        <v>0.1279515435953974</v>
      </c>
      <c r="L92" s="297">
        <v>0.18858130171977691</v>
      </c>
      <c r="M92" s="297">
        <v>0.13274479775364981</v>
      </c>
      <c r="N92" s="297">
        <v>0.14673774760435171</v>
      </c>
      <c r="O92" s="297">
        <v>0.15755738971366071</v>
      </c>
      <c r="P92" s="297">
        <v>0.15720452017193109</v>
      </c>
      <c r="Q92" s="297">
        <v>0.1434962698817886</v>
      </c>
      <c r="R92" s="297">
        <v>0.14228897263315221</v>
      </c>
      <c r="S92" s="297">
        <v>0.1652672607551102</v>
      </c>
      <c r="T92" s="297">
        <v>0.19893743759637561</v>
      </c>
      <c r="U92" s="297">
        <v>0.2036103140677713</v>
      </c>
      <c r="V92" s="297">
        <v>0.21909830955836351</v>
      </c>
      <c r="W92" s="297">
        <v>0.24577502163699499</v>
      </c>
      <c r="DA92" s="122" t="s">
        <v>1774</v>
      </c>
    </row>
    <row r="93" spans="1:105" ht="12" customHeight="1" x14ac:dyDescent="0.25">
      <c r="A93" s="59" t="s">
        <v>160</v>
      </c>
      <c r="B93" s="297">
        <v>0.73366755919753757</v>
      </c>
      <c r="C93" s="297">
        <v>0.25357726714651041</v>
      </c>
      <c r="D93" s="297">
        <v>0.3560091388460318</v>
      </c>
      <c r="E93" s="297">
        <v>0.1892888474221805</v>
      </c>
      <c r="F93" s="297">
        <v>0.23139757147515749</v>
      </c>
      <c r="G93" s="297">
        <v>0.1852801290011479</v>
      </c>
      <c r="H93" s="297">
        <v>0.30661879049083829</v>
      </c>
      <c r="I93" s="297">
        <v>0.21594662297178971</v>
      </c>
      <c r="J93" s="297">
        <v>0.67068554102362832</v>
      </c>
      <c r="K93" s="297">
        <v>0.40939954337432288</v>
      </c>
      <c r="L93" s="297">
        <v>0.20037256024356651</v>
      </c>
      <c r="M93" s="297">
        <v>0.14160613005561859</v>
      </c>
      <c r="N93" s="297">
        <v>0.1565527052150949</v>
      </c>
      <c r="O93" s="297">
        <v>0.16803135740246791</v>
      </c>
      <c r="P93" s="297">
        <v>0.50351910687409218</v>
      </c>
      <c r="Q93" s="297">
        <v>0.61316713388771715</v>
      </c>
      <c r="R93" s="297">
        <v>0.60790135567763859</v>
      </c>
      <c r="S93" s="297">
        <v>0.54139297874552761</v>
      </c>
      <c r="T93" s="297">
        <v>0.6168874046620042</v>
      </c>
      <c r="U93" s="297">
        <v>0.53165510436671248</v>
      </c>
      <c r="V93" s="297">
        <v>0.82235905622081829</v>
      </c>
      <c r="W93" s="297">
        <v>0.52220095723525506</v>
      </c>
      <c r="DA93" s="122" t="s">
        <v>1775</v>
      </c>
    </row>
    <row r="94" spans="1:105" ht="12" customHeight="1" x14ac:dyDescent="0.25">
      <c r="A94" s="59" t="s">
        <v>70</v>
      </c>
      <c r="B94" s="297">
        <v>5.4660579474084647</v>
      </c>
      <c r="C94" s="297">
        <v>6.0755400396692876</v>
      </c>
      <c r="D94" s="297">
        <v>4.2711276238200639</v>
      </c>
      <c r="E94" s="297">
        <v>3.6074319764238849</v>
      </c>
      <c r="F94" s="297">
        <v>2.776069772848019</v>
      </c>
      <c r="G94" s="297">
        <v>1.107765936709241</v>
      </c>
      <c r="H94" s="297">
        <v>1.850846063337251</v>
      </c>
      <c r="I94" s="297">
        <v>1.840653224978106</v>
      </c>
      <c r="J94" s="297">
        <v>1.209276813357461</v>
      </c>
      <c r="K94" s="297">
        <v>1.5012175513206381</v>
      </c>
      <c r="L94" s="297">
        <v>1.810286642269056</v>
      </c>
      <c r="M94" s="297">
        <v>1.144026683442749</v>
      </c>
      <c r="N94" s="297">
        <v>1.095588178457795</v>
      </c>
      <c r="O94" s="297">
        <v>0.50415246748210785</v>
      </c>
      <c r="P94" s="297">
        <v>0.1676744515930676</v>
      </c>
      <c r="Q94" s="297">
        <v>0.30610644441731222</v>
      </c>
      <c r="R94" s="297">
        <v>0.15176551811558331</v>
      </c>
      <c r="S94" s="297">
        <v>1.6336377602023819E-2</v>
      </c>
      <c r="T94" s="297">
        <v>8.7084398525509227E-2</v>
      </c>
      <c r="U94" s="297">
        <v>0.21661758486451951</v>
      </c>
      <c r="V94" s="297">
        <v>0.1733190625380536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19.294423900891989</v>
      </c>
      <c r="C95" s="297">
        <v>13.94120794416134</v>
      </c>
      <c r="D95" s="297">
        <v>20.317202338836019</v>
      </c>
      <c r="E95" s="297">
        <v>17.583671460054308</v>
      </c>
      <c r="F95" s="297">
        <v>11.97918513905014</v>
      </c>
      <c r="G95" s="297">
        <v>10.41520771567013</v>
      </c>
      <c r="H95" s="297">
        <v>14.492689123134721</v>
      </c>
      <c r="I95" s="297">
        <v>17.022288712714399</v>
      </c>
      <c r="J95" s="297">
        <v>22.30516973988459</v>
      </c>
      <c r="K95" s="297">
        <v>19.7641608828302</v>
      </c>
      <c r="L95" s="297">
        <v>30.140047692041001</v>
      </c>
      <c r="M95" s="297">
        <v>23.996243941729091</v>
      </c>
      <c r="N95" s="297">
        <v>24.584913785641401</v>
      </c>
      <c r="O95" s="297">
        <v>27.262008568773069</v>
      </c>
      <c r="P95" s="297">
        <v>30.223911424931281</v>
      </c>
      <c r="Q95" s="297">
        <v>29.009204575876279</v>
      </c>
      <c r="R95" s="297">
        <v>30.412011260318529</v>
      </c>
      <c r="S95" s="297">
        <v>32.185482688232668</v>
      </c>
      <c r="T95" s="297">
        <v>30.58507685260037</v>
      </c>
      <c r="U95" s="297">
        <v>27.213143326575871</v>
      </c>
      <c r="V95" s="297">
        <v>31.94372292128406</v>
      </c>
      <c r="W95" s="297">
        <v>34.98916420853898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138.32438756565091</v>
      </c>
      <c r="C97" s="281">
        <v>134.4836396865208</v>
      </c>
      <c r="D97" s="281">
        <v>225.61284216078019</v>
      </c>
      <c r="E97" s="281">
        <v>179.27044909992961</v>
      </c>
      <c r="F97" s="281">
        <v>218.3477676485571</v>
      </c>
      <c r="G97" s="281">
        <v>218.40147244710201</v>
      </c>
      <c r="H97" s="281">
        <v>362.80283951398951</v>
      </c>
      <c r="I97" s="281">
        <v>432.17522942349808</v>
      </c>
      <c r="J97" s="281">
        <v>528.65608248813635</v>
      </c>
      <c r="K97" s="281">
        <v>537.24971177624434</v>
      </c>
      <c r="L97" s="281">
        <v>722.26048031119046</v>
      </c>
      <c r="M97" s="281">
        <v>852.54526915573092</v>
      </c>
      <c r="N97" s="281">
        <v>816.66377253954215</v>
      </c>
      <c r="O97" s="281">
        <v>773.73355717191509</v>
      </c>
      <c r="P97" s="281">
        <v>821.9724573277623</v>
      </c>
      <c r="Q97" s="281">
        <v>995.76873961696674</v>
      </c>
      <c r="R97" s="281">
        <v>1013.474643912505</v>
      </c>
      <c r="S97" s="281">
        <v>972.87115432880773</v>
      </c>
      <c r="T97" s="281">
        <v>923.89886839245639</v>
      </c>
      <c r="U97" s="281">
        <v>895.21685623171879</v>
      </c>
      <c r="V97" s="281">
        <v>830.17297241721565</v>
      </c>
      <c r="W97" s="281">
        <v>932.62958692806706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128.84730301121476</v>
      </c>
      <c r="C99" s="225">
        <f t="shared" si="6"/>
        <v>182.88825224512655</v>
      </c>
      <c r="D99" s="225">
        <f t="shared" si="6"/>
        <v>166.57584151308239</v>
      </c>
      <c r="E99" s="225">
        <f t="shared" si="6"/>
        <v>161.66054458864193</v>
      </c>
      <c r="F99" s="225">
        <f t="shared" si="6"/>
        <v>204.88152310884956</v>
      </c>
      <c r="G99" s="225">
        <f t="shared" si="6"/>
        <v>204.90914427620436</v>
      </c>
      <c r="H99" s="225">
        <f t="shared" si="6"/>
        <v>227.25574544394561</v>
      </c>
      <c r="I99" s="225">
        <f t="shared" si="6"/>
        <v>264.25899782654608</v>
      </c>
      <c r="J99" s="225">
        <f t="shared" si="6"/>
        <v>281.10751630584963</v>
      </c>
      <c r="K99" s="225">
        <f t="shared" si="6"/>
        <v>194.50931525123477</v>
      </c>
      <c r="L99" s="225">
        <f t="shared" si="6"/>
        <v>226.72331864467071</v>
      </c>
      <c r="M99" s="225">
        <f t="shared" si="6"/>
        <v>276.66950394710841</v>
      </c>
      <c r="N99" s="225">
        <f t="shared" si="6"/>
        <v>248.26229105963813</v>
      </c>
      <c r="O99" s="225">
        <f t="shared" si="6"/>
        <v>249.15784101633488</v>
      </c>
      <c r="P99" s="225">
        <f t="shared" si="6"/>
        <v>255.85995046066409</v>
      </c>
      <c r="Q99" s="225">
        <f t="shared" si="6"/>
        <v>271.95394371837619</v>
      </c>
      <c r="R99" s="225">
        <f t="shared" si="6"/>
        <v>313.52024158548471</v>
      </c>
      <c r="S99" s="225">
        <f t="shared" si="6"/>
        <v>288.60553633475308</v>
      </c>
      <c r="T99" s="225">
        <f t="shared" si="6"/>
        <v>285.82794970565942</v>
      </c>
      <c r="U99" s="225">
        <f t="shared" si="6"/>
        <v>281.57514587556039</v>
      </c>
      <c r="V99" s="225">
        <f t="shared" si="6"/>
        <v>288.5286879740155</v>
      </c>
      <c r="W99" s="225">
        <f t="shared" si="6"/>
        <v>321.01908389262752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0.78433057599267486</v>
      </c>
      <c r="C104" s="262">
        <v>0.94231732034089521</v>
      </c>
      <c r="D104" s="262">
        <v>0.90836519487315381</v>
      </c>
      <c r="E104" s="262">
        <v>0.7879570343561999</v>
      </c>
      <c r="F104" s="262">
        <v>0.96138241790055257</v>
      </c>
      <c r="G104" s="262">
        <v>0.92133733582706467</v>
      </c>
      <c r="H104" s="262">
        <v>1.080440779647817</v>
      </c>
      <c r="I104" s="262">
        <v>1.2230588813513641</v>
      </c>
      <c r="J104" s="262">
        <v>1.3469668755861071</v>
      </c>
      <c r="K104" s="262">
        <v>0.97726024118160237</v>
      </c>
      <c r="L104" s="262">
        <v>1.1764263560180961</v>
      </c>
      <c r="M104" s="262">
        <v>1.4967587585249269</v>
      </c>
      <c r="N104" s="262">
        <v>1.3375861419431401</v>
      </c>
      <c r="O104" s="262">
        <v>1.40934334636029</v>
      </c>
      <c r="P104" s="262">
        <v>1.4035332271943191</v>
      </c>
      <c r="Q104" s="262">
        <v>1.4389251491898669</v>
      </c>
      <c r="R104" s="262">
        <v>1.7987051244871231</v>
      </c>
      <c r="S104" s="262">
        <v>1.60343833939564</v>
      </c>
      <c r="T104" s="262">
        <v>1.6203605537034069</v>
      </c>
      <c r="U104" s="262">
        <v>1.5777597010643809</v>
      </c>
      <c r="V104" s="262">
        <v>1.6873893575608909</v>
      </c>
      <c r="W104" s="262">
        <v>1.7489140416278941</v>
      </c>
      <c r="DA104" s="68" t="s">
        <v>1784</v>
      </c>
    </row>
    <row r="105" spans="1:105" ht="12" customHeight="1" x14ac:dyDescent="0.25">
      <c r="A105" s="37" t="s">
        <v>160</v>
      </c>
      <c r="B105" s="228">
        <v>2.873153941998087E-2</v>
      </c>
      <c r="C105" s="228">
        <v>1.6833664428153129E-2</v>
      </c>
      <c r="D105" s="228">
        <v>1.564277089380205E-2</v>
      </c>
      <c r="E105" s="228">
        <v>8.3920447843875232E-3</v>
      </c>
      <c r="F105" s="228">
        <v>1.821875024599319E-2</v>
      </c>
      <c r="G105" s="228">
        <v>1.6103551358857861E-2</v>
      </c>
      <c r="H105" s="228">
        <v>2.238506334121089E-2</v>
      </c>
      <c r="I105" s="228">
        <v>1.5321489118826239E-2</v>
      </c>
      <c r="J105" s="228">
        <v>3.9319154679915078E-2</v>
      </c>
      <c r="K105" s="228">
        <v>1.983238893110463E-2</v>
      </c>
      <c r="L105" s="228">
        <v>7.7692912271248426E-3</v>
      </c>
      <c r="M105" s="228">
        <v>8.7808240912607485E-3</v>
      </c>
      <c r="N105" s="228">
        <v>8.4636344841081956E-3</v>
      </c>
      <c r="O105" s="228">
        <v>8.6333769900594579E-3</v>
      </c>
      <c r="P105" s="228">
        <v>2.299918297084743E-2</v>
      </c>
      <c r="Q105" s="228">
        <v>2.978497529679185E-2</v>
      </c>
      <c r="R105" s="228">
        <v>3.5249463696947418E-2</v>
      </c>
      <c r="S105" s="228">
        <v>2.652530194552305E-2</v>
      </c>
      <c r="T105" s="228">
        <v>3.2035804167621487E-2</v>
      </c>
      <c r="U105" s="228">
        <v>3.0233558936203071E-2</v>
      </c>
      <c r="V105" s="228">
        <v>4.2349888537588747E-2</v>
      </c>
      <c r="W105" s="228">
        <v>2.571809285272102E-2</v>
      </c>
      <c r="DA105" s="69" t="s">
        <v>1785</v>
      </c>
    </row>
    <row r="106" spans="1:105" ht="12" customHeight="1" x14ac:dyDescent="0.25">
      <c r="A106" s="37" t="s">
        <v>162</v>
      </c>
      <c r="B106" s="228">
        <v>0.75559903657269401</v>
      </c>
      <c r="C106" s="228">
        <v>0.92548365591274206</v>
      </c>
      <c r="D106" s="228">
        <v>0.89272242397935175</v>
      </c>
      <c r="E106" s="228">
        <v>0.77956498957181242</v>
      </c>
      <c r="F106" s="228">
        <v>0.94316366765455939</v>
      </c>
      <c r="G106" s="228">
        <v>0.90523378446820679</v>
      </c>
      <c r="H106" s="228">
        <v>1.058055716306606</v>
      </c>
      <c r="I106" s="228">
        <v>1.2077373922325381</v>
      </c>
      <c r="J106" s="228">
        <v>1.3076477209061921</v>
      </c>
      <c r="K106" s="228">
        <v>0.95742785225049776</v>
      </c>
      <c r="L106" s="228">
        <v>1.168657064790972</v>
      </c>
      <c r="M106" s="228">
        <v>1.4879779344336661</v>
      </c>
      <c r="N106" s="228">
        <v>1.329122507459032</v>
      </c>
      <c r="O106" s="228">
        <v>1.400709969370231</v>
      </c>
      <c r="P106" s="228">
        <v>1.3805340442234719</v>
      </c>
      <c r="Q106" s="228">
        <v>1.4091401738930751</v>
      </c>
      <c r="R106" s="228">
        <v>1.7634556607901759</v>
      </c>
      <c r="S106" s="228">
        <v>1.576913037450117</v>
      </c>
      <c r="T106" s="228">
        <v>1.5883247495357851</v>
      </c>
      <c r="U106" s="228">
        <v>1.5475261421281781</v>
      </c>
      <c r="V106" s="228">
        <v>1.645039469023303</v>
      </c>
      <c r="W106" s="228">
        <v>1.7231959487751729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95.308767981121576</v>
      </c>
      <c r="C110" s="263">
        <f t="shared" si="7"/>
        <v>136.77823256998039</v>
      </c>
      <c r="D110" s="263">
        <f t="shared" si="7"/>
        <v>123.7846428871099</v>
      </c>
      <c r="E110" s="263">
        <f t="shared" si="7"/>
        <v>120.2891003008333</v>
      </c>
      <c r="F110" s="263">
        <f t="shared" si="7"/>
        <v>151.1740360279064</v>
      </c>
      <c r="G110" s="263">
        <f t="shared" si="7"/>
        <v>146.4593875103898</v>
      </c>
      <c r="H110" s="263">
        <f t="shared" si="7"/>
        <v>155.69631570148979</v>
      </c>
      <c r="I110" s="263">
        <f t="shared" si="7"/>
        <v>183.47942720847109</v>
      </c>
      <c r="J110" s="263">
        <f t="shared" si="7"/>
        <v>195.1099296271808</v>
      </c>
      <c r="K110" s="263">
        <f t="shared" si="7"/>
        <v>128.57304178282271</v>
      </c>
      <c r="L110" s="263">
        <f t="shared" si="7"/>
        <v>155.4337194476534</v>
      </c>
      <c r="M110" s="263">
        <f t="shared" si="7"/>
        <v>189.0179804152726</v>
      </c>
      <c r="N110" s="263">
        <f t="shared" si="7"/>
        <v>168.23636980468771</v>
      </c>
      <c r="O110" s="263">
        <f t="shared" si="7"/>
        <v>170.91889256487059</v>
      </c>
      <c r="P110" s="263">
        <f t="shared" si="7"/>
        <v>171.47490040896631</v>
      </c>
      <c r="Q110" s="263">
        <f t="shared" si="7"/>
        <v>175.43719242965659</v>
      </c>
      <c r="R110" s="263">
        <f t="shared" si="7"/>
        <v>210.13856314842999</v>
      </c>
      <c r="S110" s="263">
        <f t="shared" si="7"/>
        <v>185.69355415336059</v>
      </c>
      <c r="T110" s="263">
        <f t="shared" si="7"/>
        <v>189.00081922046309</v>
      </c>
      <c r="U110" s="263">
        <f t="shared" si="7"/>
        <v>188.19905447544659</v>
      </c>
      <c r="V110" s="263">
        <f t="shared" si="7"/>
        <v>186.42046124251851</v>
      </c>
      <c r="W110" s="263">
        <f t="shared" si="7"/>
        <v>202.3196285986856</v>
      </c>
      <c r="DA110" s="70"/>
    </row>
    <row r="111" spans="1:105" ht="12" customHeight="1" x14ac:dyDescent="0.25">
      <c r="A111" s="60" t="s">
        <v>1556</v>
      </c>
      <c r="B111" s="264">
        <v>95.308767981121576</v>
      </c>
      <c r="C111" s="264">
        <v>136.77823256998039</v>
      </c>
      <c r="D111" s="264">
        <v>123.7846428871099</v>
      </c>
      <c r="E111" s="264">
        <v>120.2891003008333</v>
      </c>
      <c r="F111" s="264">
        <v>151.1740360279064</v>
      </c>
      <c r="G111" s="264">
        <v>146.4593875103898</v>
      </c>
      <c r="H111" s="264">
        <v>155.69631570148979</v>
      </c>
      <c r="I111" s="264">
        <v>183.47942720847109</v>
      </c>
      <c r="J111" s="264">
        <v>195.1099296271808</v>
      </c>
      <c r="K111" s="264">
        <v>128.57304178282271</v>
      </c>
      <c r="L111" s="264">
        <v>155.4337194476534</v>
      </c>
      <c r="M111" s="264">
        <v>189.0179804152726</v>
      </c>
      <c r="N111" s="264">
        <v>168.23636980468771</v>
      </c>
      <c r="O111" s="264">
        <v>170.91889256487059</v>
      </c>
      <c r="P111" s="264">
        <v>171.47490040896631</v>
      </c>
      <c r="Q111" s="264">
        <v>175.43719242965659</v>
      </c>
      <c r="R111" s="264">
        <v>210.13856314842999</v>
      </c>
      <c r="S111" s="264">
        <v>185.69355415336059</v>
      </c>
      <c r="T111" s="264">
        <v>189.00081922046309</v>
      </c>
      <c r="U111" s="264">
        <v>188.19905447544659</v>
      </c>
      <c r="V111" s="264">
        <v>186.42046124251851</v>
      </c>
      <c r="W111" s="264">
        <v>202.3196285986856</v>
      </c>
      <c r="DA111" s="72" t="s">
        <v>1790</v>
      </c>
    </row>
    <row r="112" spans="1:105" ht="12" customHeight="1" x14ac:dyDescent="0.25">
      <c r="A112" s="59" t="s">
        <v>30</v>
      </c>
      <c r="B112" s="232">
        <v>35.047097646357763</v>
      </c>
      <c r="C112" s="232">
        <v>77.672149721725376</v>
      </c>
      <c r="D112" s="232">
        <v>66.859005889436276</v>
      </c>
      <c r="E112" s="232">
        <v>77.128102800130705</v>
      </c>
      <c r="F112" s="232">
        <v>97.804887464438181</v>
      </c>
      <c r="G112" s="232">
        <v>87.651102586304944</v>
      </c>
      <c r="H112" s="232">
        <v>72.134545290116634</v>
      </c>
      <c r="I112" s="232">
        <v>103.7836043706436</v>
      </c>
      <c r="J112" s="232">
        <v>104.8187182236299</v>
      </c>
      <c r="K112" s="232">
        <v>53.509792349485522</v>
      </c>
      <c r="L112" s="232">
        <v>78.206559938346956</v>
      </c>
      <c r="M112" s="232">
        <v>81.271849239085697</v>
      </c>
      <c r="N112" s="232">
        <v>63.748010889134477</v>
      </c>
      <c r="O112" s="232">
        <v>61.435296209650232</v>
      </c>
      <c r="P112" s="232">
        <v>58.274948679215697</v>
      </c>
      <c r="Q112" s="232">
        <v>57.655219201765291</v>
      </c>
      <c r="R112" s="232">
        <v>59.514568311732233</v>
      </c>
      <c r="S112" s="232">
        <v>46.421478076369688</v>
      </c>
      <c r="T112" s="232">
        <v>46.869920775230149</v>
      </c>
      <c r="U112" s="232">
        <v>43.955492055401287</v>
      </c>
      <c r="V112" s="232">
        <v>27.831823058109102</v>
      </c>
      <c r="W112" s="232">
        <v>52.75459725152669</v>
      </c>
      <c r="DA112" s="71" t="s">
        <v>1791</v>
      </c>
    </row>
    <row r="113" spans="1:105" ht="12" customHeight="1" x14ac:dyDescent="0.25">
      <c r="A113" s="59" t="s">
        <v>33</v>
      </c>
      <c r="B113" s="297">
        <v>0.81109247636175197</v>
      </c>
      <c r="C113" s="297">
        <v>0.35019176399492458</v>
      </c>
      <c r="D113" s="297">
        <v>0.38502787491422302</v>
      </c>
      <c r="E113" s="297">
        <v>0.36276635368087112</v>
      </c>
      <c r="F113" s="297">
        <v>0.85471314977184609</v>
      </c>
      <c r="G113" s="297">
        <v>0.48485653791033639</v>
      </c>
      <c r="H113" s="297">
        <v>0.54913475599577888</v>
      </c>
      <c r="I113" s="297">
        <v>0</v>
      </c>
      <c r="J113" s="297">
        <v>0.46786201794646548</v>
      </c>
      <c r="K113" s="297">
        <v>0.44051634099197912</v>
      </c>
      <c r="L113" s="297">
        <v>0.45033762586228121</v>
      </c>
      <c r="M113" s="297">
        <v>0.5627759737403395</v>
      </c>
      <c r="N113" s="297">
        <v>0.59007500491575982</v>
      </c>
      <c r="O113" s="297">
        <v>0.61405750055496933</v>
      </c>
      <c r="P113" s="297">
        <v>0.57308278771068821</v>
      </c>
      <c r="Q113" s="297">
        <v>0.56202740728573419</v>
      </c>
      <c r="R113" s="297">
        <v>0.68442728467318792</v>
      </c>
      <c r="S113" s="297">
        <v>0.69942808050659244</v>
      </c>
      <c r="T113" s="297">
        <v>0.89796650240219855</v>
      </c>
      <c r="U113" s="297">
        <v>1.042764054349459</v>
      </c>
      <c r="V113" s="297">
        <v>1.0478912864850389</v>
      </c>
      <c r="W113" s="297">
        <v>1.0280282098294711</v>
      </c>
      <c r="DA113" s="122" t="s">
        <v>1792</v>
      </c>
    </row>
    <row r="114" spans="1:105" ht="12" customHeight="1" x14ac:dyDescent="0.25">
      <c r="A114" s="59" t="s">
        <v>160</v>
      </c>
      <c r="B114" s="297">
        <v>1.7108615648666821</v>
      </c>
      <c r="C114" s="297">
        <v>0.73502314863874552</v>
      </c>
      <c r="D114" s="297">
        <v>0.80695557744448465</v>
      </c>
      <c r="E114" s="297">
        <v>0.3789092238325345</v>
      </c>
      <c r="F114" s="297">
        <v>0.81083569767163455</v>
      </c>
      <c r="G114" s="297">
        <v>0.92295337434217073</v>
      </c>
      <c r="H114" s="297">
        <v>1.528708621873744</v>
      </c>
      <c r="I114" s="297">
        <v>0.90204645580191301</v>
      </c>
      <c r="J114" s="297">
        <v>2.4909196875348969</v>
      </c>
      <c r="K114" s="297">
        <v>1.409495999683517</v>
      </c>
      <c r="L114" s="297">
        <v>0.47849549369491667</v>
      </c>
      <c r="M114" s="297">
        <v>0.6003438859995609</v>
      </c>
      <c r="N114" s="297">
        <v>0.62954379365594859</v>
      </c>
      <c r="O114" s="297">
        <v>0.65487829881502568</v>
      </c>
      <c r="P114" s="297">
        <v>1.8355587556732531</v>
      </c>
      <c r="Q114" s="297">
        <v>2.4015727710248611</v>
      </c>
      <c r="R114" s="297">
        <v>2.9240795440156022</v>
      </c>
      <c r="S114" s="297">
        <v>2.291230883803598</v>
      </c>
      <c r="T114" s="297">
        <v>2.7845147290185159</v>
      </c>
      <c r="U114" s="297">
        <v>2.7228032856945061</v>
      </c>
      <c r="V114" s="297">
        <v>3.9331334464098369</v>
      </c>
      <c r="W114" s="297">
        <v>2.1842631186121682</v>
      </c>
      <c r="DA114" s="122" t="s">
        <v>1793</v>
      </c>
    </row>
    <row r="115" spans="1:105" ht="12" customHeight="1" x14ac:dyDescent="0.25">
      <c r="A115" s="59" t="s">
        <v>70</v>
      </c>
      <c r="B115" s="297">
        <v>12.746465802282129</v>
      </c>
      <c r="C115" s="297">
        <v>17.61065816305349</v>
      </c>
      <c r="D115" s="297">
        <v>9.681240962495103</v>
      </c>
      <c r="E115" s="297">
        <v>7.2211821712179294</v>
      </c>
      <c r="F115" s="297">
        <v>9.7275717143557721</v>
      </c>
      <c r="G115" s="297">
        <v>5.5182188979411544</v>
      </c>
      <c r="H115" s="297">
        <v>9.2277591019630449</v>
      </c>
      <c r="I115" s="297">
        <v>7.6887274044973726</v>
      </c>
      <c r="J115" s="297">
        <v>4.4912425239914961</v>
      </c>
      <c r="K115" s="297">
        <v>5.1684477119859817</v>
      </c>
      <c r="L115" s="297">
        <v>4.3230170816248634</v>
      </c>
      <c r="M115" s="297">
        <v>4.8501390762917644</v>
      </c>
      <c r="N115" s="297">
        <v>4.4056775461228321</v>
      </c>
      <c r="O115" s="297">
        <v>1.964862483716574</v>
      </c>
      <c r="P115" s="297">
        <v>0.61125050374965717</v>
      </c>
      <c r="Q115" s="297">
        <v>1.1989176544522191</v>
      </c>
      <c r="R115" s="297">
        <v>0.73001062238794134</v>
      </c>
      <c r="S115" s="297">
        <v>6.9137233692917605E-2</v>
      </c>
      <c r="T115" s="297">
        <v>0.39308273848589781</v>
      </c>
      <c r="U115" s="297">
        <v>1.109379119967028</v>
      </c>
      <c r="V115" s="297">
        <v>0.82894083382693551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44.993250491253256</v>
      </c>
      <c r="C116" s="297">
        <v>40.410209772567839</v>
      </c>
      <c r="D116" s="297">
        <v>46.052412582819848</v>
      </c>
      <c r="E116" s="297">
        <v>35.198139751971233</v>
      </c>
      <c r="F116" s="297">
        <v>41.976028001668944</v>
      </c>
      <c r="G116" s="297">
        <v>51.882256113891223</v>
      </c>
      <c r="H116" s="297">
        <v>72.256167931540617</v>
      </c>
      <c r="I116" s="297">
        <v>71.105048977528213</v>
      </c>
      <c r="J116" s="297">
        <v>82.841187174078001</v>
      </c>
      <c r="K116" s="297">
        <v>68.044789380675709</v>
      </c>
      <c r="L116" s="297">
        <v>71.975309308124395</v>
      </c>
      <c r="M116" s="297">
        <v>101.7328722401553</v>
      </c>
      <c r="N116" s="297">
        <v>98.863062570858673</v>
      </c>
      <c r="O116" s="297">
        <v>106.2497980721338</v>
      </c>
      <c r="P116" s="297">
        <v>110.180059682617</v>
      </c>
      <c r="Q116" s="297">
        <v>113.6194553951285</v>
      </c>
      <c r="R116" s="297">
        <v>146.28547738562099</v>
      </c>
      <c r="S116" s="297">
        <v>136.2122798789878</v>
      </c>
      <c r="T116" s="297">
        <v>138.05533447532639</v>
      </c>
      <c r="U116" s="297">
        <v>139.3686159600343</v>
      </c>
      <c r="V116" s="297">
        <v>152.77867261768759</v>
      </c>
      <c r="W116" s="297">
        <v>146.3527400187173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7.970239167530166</v>
      </c>
      <c r="C119" s="263">
        <f t="shared" si="8"/>
        <v>11.43814204702281</v>
      </c>
      <c r="D119" s="263">
        <f t="shared" si="8"/>
        <v>10.35154718685482</v>
      </c>
      <c r="E119" s="263">
        <f t="shared" si="8"/>
        <v>10.059230844685439</v>
      </c>
      <c r="F119" s="263">
        <f t="shared" si="8"/>
        <v>12.64199767330847</v>
      </c>
      <c r="G119" s="263">
        <f t="shared" si="8"/>
        <v>12.24773304192753</v>
      </c>
      <c r="H119" s="263">
        <f t="shared" si="8"/>
        <v>13.02017537242698</v>
      </c>
      <c r="I119" s="263">
        <f t="shared" si="8"/>
        <v>15.3435507367236</v>
      </c>
      <c r="J119" s="263">
        <f t="shared" si="8"/>
        <v>16.31615680308273</v>
      </c>
      <c r="K119" s="263">
        <f t="shared" si="8"/>
        <v>10.75197922723045</v>
      </c>
      <c r="L119" s="263">
        <f t="shared" si="8"/>
        <v>12.99821564099924</v>
      </c>
      <c r="M119" s="263">
        <f t="shared" si="8"/>
        <v>15.806714773310899</v>
      </c>
      <c r="N119" s="263">
        <f t="shared" si="8"/>
        <v>14.068843113007279</v>
      </c>
      <c r="O119" s="263">
        <f t="shared" si="8"/>
        <v>14.293170301616369</v>
      </c>
      <c r="P119" s="263">
        <f t="shared" si="8"/>
        <v>14.33966671102692</v>
      </c>
      <c r="Q119" s="263">
        <f t="shared" si="8"/>
        <v>14.67101518741006</v>
      </c>
      <c r="R119" s="263">
        <f t="shared" si="8"/>
        <v>17.572933131880131</v>
      </c>
      <c r="S119" s="263">
        <f t="shared" si="8"/>
        <v>15.52870811176739</v>
      </c>
      <c r="T119" s="263">
        <f t="shared" si="8"/>
        <v>15.80527966057228</v>
      </c>
      <c r="U119" s="263">
        <f t="shared" si="8"/>
        <v>15.738231718297531</v>
      </c>
      <c r="V119" s="263">
        <f t="shared" si="8"/>
        <v>15.58949604844819</v>
      </c>
      <c r="W119" s="263">
        <f t="shared" si="8"/>
        <v>16.919071166010731</v>
      </c>
      <c r="DA119" s="70"/>
    </row>
    <row r="120" spans="1:105" ht="12" customHeight="1" x14ac:dyDescent="0.25">
      <c r="A120" s="60" t="s">
        <v>1568</v>
      </c>
      <c r="B120" s="264">
        <v>7.970239167530166</v>
      </c>
      <c r="C120" s="264">
        <v>11.43814204702281</v>
      </c>
      <c r="D120" s="264">
        <v>10.35154718685482</v>
      </c>
      <c r="E120" s="264">
        <v>10.059230844685439</v>
      </c>
      <c r="F120" s="264">
        <v>12.64199767330847</v>
      </c>
      <c r="G120" s="264">
        <v>12.24773304192753</v>
      </c>
      <c r="H120" s="264">
        <v>13.02017537242698</v>
      </c>
      <c r="I120" s="264">
        <v>15.3435507367236</v>
      </c>
      <c r="J120" s="264">
        <v>16.31615680308273</v>
      </c>
      <c r="K120" s="264">
        <v>10.75197922723045</v>
      </c>
      <c r="L120" s="264">
        <v>12.99821564099924</v>
      </c>
      <c r="M120" s="264">
        <v>15.806714773310899</v>
      </c>
      <c r="N120" s="264">
        <v>14.068843113007279</v>
      </c>
      <c r="O120" s="264">
        <v>14.293170301616369</v>
      </c>
      <c r="P120" s="264">
        <v>14.33966671102692</v>
      </c>
      <c r="Q120" s="264">
        <v>14.67101518741006</v>
      </c>
      <c r="R120" s="264">
        <v>17.572933131880131</v>
      </c>
      <c r="S120" s="264">
        <v>15.52870811176739</v>
      </c>
      <c r="T120" s="264">
        <v>15.80527966057228</v>
      </c>
      <c r="U120" s="264">
        <v>15.738231718297531</v>
      </c>
      <c r="V120" s="264">
        <v>15.58949604844819</v>
      </c>
      <c r="W120" s="264">
        <v>16.919071166010731</v>
      </c>
      <c r="DA120" s="72" t="s">
        <v>1798</v>
      </c>
    </row>
    <row r="121" spans="1:105" ht="12" customHeight="1" x14ac:dyDescent="0.25">
      <c r="A121" s="59" t="s">
        <v>30</v>
      </c>
      <c r="B121" s="232">
        <v>2.9308295163838891</v>
      </c>
      <c r="C121" s="232">
        <v>6.4953689261935006</v>
      </c>
      <c r="D121" s="232">
        <v>5.5911148442047489</v>
      </c>
      <c r="E121" s="232">
        <v>6.4498727543793057</v>
      </c>
      <c r="F121" s="232">
        <v>8.1789782971420983</v>
      </c>
      <c r="G121" s="232">
        <v>7.3298634082537788</v>
      </c>
      <c r="H121" s="232">
        <v>6.0322842313641729</v>
      </c>
      <c r="I121" s="232">
        <v>8.6789512237342468</v>
      </c>
      <c r="J121" s="232">
        <v>8.7655130915317496</v>
      </c>
      <c r="K121" s="232">
        <v>4.4747807768824828</v>
      </c>
      <c r="L121" s="232">
        <v>6.5400592241615616</v>
      </c>
      <c r="M121" s="232">
        <v>6.7963954392031658</v>
      </c>
      <c r="N121" s="232">
        <v>5.3309564692029072</v>
      </c>
      <c r="O121" s="232">
        <v>5.1375546499138531</v>
      </c>
      <c r="P121" s="232">
        <v>4.873269147083036</v>
      </c>
      <c r="Q121" s="232">
        <v>4.8214439870366226</v>
      </c>
      <c r="R121" s="232">
        <v>4.9769329039147232</v>
      </c>
      <c r="S121" s="232">
        <v>3.8820172646887099</v>
      </c>
      <c r="T121" s="232">
        <v>3.9195184897969679</v>
      </c>
      <c r="U121" s="232">
        <v>3.6757980596015432</v>
      </c>
      <c r="V121" s="232">
        <v>2.3274488899641308</v>
      </c>
      <c r="W121" s="232">
        <v>4.4116272425710283</v>
      </c>
      <c r="DA121" s="71" t="s">
        <v>1799</v>
      </c>
    </row>
    <row r="122" spans="1:105" ht="12" customHeight="1" x14ac:dyDescent="0.25">
      <c r="A122" s="59" t="s">
        <v>33</v>
      </c>
      <c r="B122" s="297">
        <v>6.7827978060402139E-2</v>
      </c>
      <c r="C122" s="297">
        <v>2.9284945893872889E-2</v>
      </c>
      <c r="D122" s="297">
        <v>3.2198131549031207E-2</v>
      </c>
      <c r="E122" s="297">
        <v>3.0336501688303059E-2</v>
      </c>
      <c r="F122" s="297">
        <v>7.1475776758167658E-2</v>
      </c>
      <c r="G122" s="297">
        <v>4.054634899751814E-2</v>
      </c>
      <c r="H122" s="297">
        <v>4.5921644285199507E-2</v>
      </c>
      <c r="I122" s="297">
        <v>0</v>
      </c>
      <c r="J122" s="297">
        <v>3.9125174518835897E-2</v>
      </c>
      <c r="K122" s="297">
        <v>3.6838379818389819E-2</v>
      </c>
      <c r="L122" s="297">
        <v>3.7659689242557977E-2</v>
      </c>
      <c r="M122" s="297">
        <v>4.7062397337238118E-2</v>
      </c>
      <c r="N122" s="297">
        <v>4.9345291263146997E-2</v>
      </c>
      <c r="O122" s="297">
        <v>5.1350838393046029E-2</v>
      </c>
      <c r="P122" s="297">
        <v>4.7924309353719032E-2</v>
      </c>
      <c r="Q122" s="297">
        <v>4.6999798126248667E-2</v>
      </c>
      <c r="R122" s="297">
        <v>5.7235543666969653E-2</v>
      </c>
      <c r="S122" s="297">
        <v>5.84899920564316E-2</v>
      </c>
      <c r="T122" s="297">
        <v>7.5092858088289541E-2</v>
      </c>
      <c r="U122" s="297">
        <v>8.7201619373726905E-2</v>
      </c>
      <c r="V122" s="297">
        <v>8.763038649823858E-2</v>
      </c>
      <c r="W122" s="297">
        <v>8.5969327658623598E-2</v>
      </c>
      <c r="DA122" s="122" t="s">
        <v>1800</v>
      </c>
    </row>
    <row r="123" spans="1:105" ht="12" customHeight="1" x14ac:dyDescent="0.25">
      <c r="A123" s="59" t="s">
        <v>160</v>
      </c>
      <c r="B123" s="297">
        <v>0.14307157823321509</v>
      </c>
      <c r="C123" s="297">
        <v>6.1466645854474512E-2</v>
      </c>
      <c r="D123" s="297">
        <v>6.7482028002700756E-2</v>
      </c>
      <c r="E123" s="297">
        <v>3.1686456563227328E-2</v>
      </c>
      <c r="F123" s="297">
        <v>6.7806504825392244E-2</v>
      </c>
      <c r="G123" s="297">
        <v>7.7182396644170079E-2</v>
      </c>
      <c r="H123" s="297">
        <v>0.1278389553436739</v>
      </c>
      <c r="I123" s="297">
        <v>7.5434046051127759E-2</v>
      </c>
      <c r="J123" s="297">
        <v>0.2083042943194387</v>
      </c>
      <c r="K123" s="297">
        <v>0.1178697454716848</v>
      </c>
      <c r="L123" s="297">
        <v>4.0014403775414618E-2</v>
      </c>
      <c r="M123" s="297">
        <v>5.0204031124699212E-2</v>
      </c>
      <c r="N123" s="297">
        <v>5.2645886712815768E-2</v>
      </c>
      <c r="O123" s="297">
        <v>5.47644962551075E-2</v>
      </c>
      <c r="P123" s="297">
        <v>0.15349943765580651</v>
      </c>
      <c r="Q123" s="297">
        <v>0.20083261769880081</v>
      </c>
      <c r="R123" s="297">
        <v>0.24452748476722719</v>
      </c>
      <c r="S123" s="297">
        <v>0.19160522708218611</v>
      </c>
      <c r="T123" s="297">
        <v>0.23285631349451491</v>
      </c>
      <c r="U123" s="297">
        <v>0.22769566591628501</v>
      </c>
      <c r="V123" s="297">
        <v>0.32891007731741839</v>
      </c>
      <c r="W123" s="297">
        <v>0.18265999895836049</v>
      </c>
      <c r="DA123" s="122" t="s">
        <v>1801</v>
      </c>
    </row>
    <row r="124" spans="1:105" ht="12" customHeight="1" x14ac:dyDescent="0.25">
      <c r="A124" s="59" t="s">
        <v>70</v>
      </c>
      <c r="B124" s="297">
        <v>1.06592901300598</v>
      </c>
      <c r="C124" s="297">
        <v>1.472699316446479</v>
      </c>
      <c r="D124" s="297">
        <v>0.80959818854084697</v>
      </c>
      <c r="E124" s="297">
        <v>0.60387465073844881</v>
      </c>
      <c r="F124" s="297">
        <v>0.81347261878439137</v>
      </c>
      <c r="G124" s="297">
        <v>0.46146357073976069</v>
      </c>
      <c r="H124" s="297">
        <v>0.7716755612407753</v>
      </c>
      <c r="I124" s="297">
        <v>0.6429733339951037</v>
      </c>
      <c r="J124" s="297">
        <v>0.37558220333605058</v>
      </c>
      <c r="K124" s="297">
        <v>0.43221379587617659</v>
      </c>
      <c r="L124" s="297">
        <v>0.36151427403503172</v>
      </c>
      <c r="M124" s="297">
        <v>0.40559509111990788</v>
      </c>
      <c r="N124" s="297">
        <v>0.36842679305823878</v>
      </c>
      <c r="O124" s="297">
        <v>0.16431252085464379</v>
      </c>
      <c r="P124" s="297">
        <v>5.1116102005673333E-2</v>
      </c>
      <c r="Q124" s="297">
        <v>0.1002600353626566</v>
      </c>
      <c r="R124" s="297">
        <v>6.1047471061864172E-2</v>
      </c>
      <c r="S124" s="297">
        <v>5.7816326827677192E-3</v>
      </c>
      <c r="T124" s="297">
        <v>3.2871723186904338E-2</v>
      </c>
      <c r="U124" s="297">
        <v>9.2772334601500153E-2</v>
      </c>
      <c r="V124" s="297">
        <v>6.9320555089340971E-2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3.7625810818466801</v>
      </c>
      <c r="C125" s="297">
        <v>3.3793222126344862</v>
      </c>
      <c r="D125" s="297">
        <v>3.8511539945574942</v>
      </c>
      <c r="E125" s="297">
        <v>2.9434604813161531</v>
      </c>
      <c r="F125" s="297">
        <v>3.5102644757984169</v>
      </c>
      <c r="G125" s="297">
        <v>4.3386773172923041</v>
      </c>
      <c r="H125" s="297">
        <v>6.0424549801931553</v>
      </c>
      <c r="I125" s="297">
        <v>5.9461921329431204</v>
      </c>
      <c r="J125" s="297">
        <v>6.9276320393766602</v>
      </c>
      <c r="K125" s="297">
        <v>5.6902765291817188</v>
      </c>
      <c r="L125" s="297">
        <v>6.0189680497846778</v>
      </c>
      <c r="M125" s="297">
        <v>8.507457814525889</v>
      </c>
      <c r="N125" s="297">
        <v>8.2674686727701676</v>
      </c>
      <c r="O125" s="297">
        <v>8.8851877961997214</v>
      </c>
      <c r="P125" s="297">
        <v>9.2138577149286878</v>
      </c>
      <c r="Q125" s="297">
        <v>9.5014787491857291</v>
      </c>
      <c r="R125" s="297">
        <v>12.23318972846935</v>
      </c>
      <c r="S125" s="297">
        <v>11.39081399525729</v>
      </c>
      <c r="T125" s="297">
        <v>11.54494027600561</v>
      </c>
      <c r="U125" s="297">
        <v>11.654764038804471</v>
      </c>
      <c r="V125" s="297">
        <v>12.77618613957906</v>
      </c>
      <c r="W125" s="297">
        <v>12.238814596822721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24.78396528657035</v>
      </c>
      <c r="C128" s="281">
        <v>33.729560307782471</v>
      </c>
      <c r="D128" s="281">
        <v>31.531286244244502</v>
      </c>
      <c r="E128" s="281">
        <v>30.524256408767009</v>
      </c>
      <c r="F128" s="281">
        <v>40.104106989734127</v>
      </c>
      <c r="G128" s="281">
        <v>45.280686388059969</v>
      </c>
      <c r="H128" s="281">
        <v>57.458813590380991</v>
      </c>
      <c r="I128" s="281">
        <v>64.212961000000007</v>
      </c>
      <c r="J128" s="281">
        <v>68.334463</v>
      </c>
      <c r="K128" s="281">
        <v>54.207033999999993</v>
      </c>
      <c r="L128" s="281">
        <v>57.114957199999999</v>
      </c>
      <c r="M128" s="281">
        <v>70.348050000000001</v>
      </c>
      <c r="N128" s="281">
        <v>64.619491999999994</v>
      </c>
      <c r="O128" s="281">
        <v>62.536434803487658</v>
      </c>
      <c r="P128" s="281">
        <v>68.641850113476565</v>
      </c>
      <c r="Q128" s="281">
        <v>80.406810952119699</v>
      </c>
      <c r="R128" s="281">
        <v>84.010040180687454</v>
      </c>
      <c r="S128" s="281">
        <v>85.779835730229465</v>
      </c>
      <c r="T128" s="281">
        <v>79.401490270920632</v>
      </c>
      <c r="U128" s="281">
        <v>76.060099980751886</v>
      </c>
      <c r="V128" s="281">
        <v>84.831341325487912</v>
      </c>
      <c r="W128" s="281">
        <v>100.0314700863033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0.99999999999999989</v>
      </c>
      <c r="C132" s="234">
        <f t="shared" si="9"/>
        <v>0.99999999999999989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0.99999999999999989</v>
      </c>
      <c r="L132" s="234">
        <f t="shared" si="9"/>
        <v>0.99999999999999989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0.99999999999999989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9.6416163475999386E-4</v>
      </c>
      <c r="C137" s="270">
        <f t="shared" si="14"/>
        <v>8.2109667271389707E-4</v>
      </c>
      <c r="D137" s="270">
        <f t="shared" si="14"/>
        <v>8.2489723000365523E-4</v>
      </c>
      <c r="E137" s="270">
        <f t="shared" si="14"/>
        <v>7.2508343154721881E-4</v>
      </c>
      <c r="F137" s="270">
        <f t="shared" si="14"/>
        <v>8.5250850247433599E-4</v>
      </c>
      <c r="G137" s="270">
        <f t="shared" si="14"/>
        <v>8.2923904992146839E-4</v>
      </c>
      <c r="H137" s="270">
        <f t="shared" si="14"/>
        <v>8.8058095330024024E-4</v>
      </c>
      <c r="I137" s="270">
        <f t="shared" si="14"/>
        <v>8.4993559003849713E-4</v>
      </c>
      <c r="J137" s="270">
        <f t="shared" si="14"/>
        <v>7.4050151589184212E-4</v>
      </c>
      <c r="K137" s="270">
        <f t="shared" si="14"/>
        <v>9.585452027369777E-4</v>
      </c>
      <c r="L137" s="270">
        <f t="shared" si="14"/>
        <v>8.9423280162643777E-4</v>
      </c>
      <c r="M137" s="270">
        <f t="shared" si="14"/>
        <v>9.0556491626581602E-4</v>
      </c>
      <c r="N137" s="270">
        <f t="shared" si="14"/>
        <v>7.5314102704019878E-4</v>
      </c>
      <c r="O137" s="270">
        <f t="shared" si="14"/>
        <v>8.0583548488400423E-4</v>
      </c>
      <c r="P137" s="270">
        <f t="shared" si="14"/>
        <v>7.6915048371529386E-4</v>
      </c>
      <c r="Q137" s="270">
        <f t="shared" si="14"/>
        <v>7.551615466297462E-4</v>
      </c>
      <c r="R137" s="270">
        <f t="shared" si="14"/>
        <v>7.3119527072519716E-4</v>
      </c>
      <c r="S137" s="270">
        <f t="shared" si="14"/>
        <v>7.4517469843420699E-4</v>
      </c>
      <c r="T137" s="270">
        <f t="shared" si="14"/>
        <v>7.5424366702351751E-4</v>
      </c>
      <c r="U137" s="270">
        <f t="shared" si="14"/>
        <v>7.8826385861310063E-4</v>
      </c>
      <c r="V137" s="270">
        <f t="shared" si="14"/>
        <v>8.1715251449909179E-4</v>
      </c>
      <c r="W137" s="270">
        <f t="shared" si="14"/>
        <v>8.3678749730271818E-4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6.213663095161321E-2</v>
      </c>
      <c r="C139" s="271">
        <f t="shared" si="16"/>
        <v>6.1769852284895024E-2</v>
      </c>
      <c r="D139" s="271">
        <f t="shared" si="16"/>
        <v>6.5396913307741167E-2</v>
      </c>
      <c r="E139" s="271">
        <f t="shared" si="16"/>
        <v>6.315371839956678E-2</v>
      </c>
      <c r="F139" s="271">
        <f t="shared" si="16"/>
        <v>7.2465372715469295E-2</v>
      </c>
      <c r="G139" s="271">
        <f t="shared" si="16"/>
        <v>7.4901264297528927E-2</v>
      </c>
      <c r="H139" s="271">
        <f t="shared" si="16"/>
        <v>7.7773991362766901E-2</v>
      </c>
      <c r="I139" s="271">
        <f t="shared" si="16"/>
        <v>7.3467642128378294E-2</v>
      </c>
      <c r="J139" s="271">
        <f t="shared" si="16"/>
        <v>6.1925310744486997E-2</v>
      </c>
      <c r="K139" s="271">
        <f t="shared" si="16"/>
        <v>7.4489530599322257E-2</v>
      </c>
      <c r="L139" s="271">
        <f t="shared" si="16"/>
        <v>7.0420219064088754E-2</v>
      </c>
      <c r="M139" s="271">
        <f t="shared" si="16"/>
        <v>6.449480892178544E-2</v>
      </c>
      <c r="N139" s="271">
        <f t="shared" si="16"/>
        <v>5.612780260463239E-2</v>
      </c>
      <c r="O139" s="271">
        <f t="shared" si="16"/>
        <v>5.8159802665237216E-2</v>
      </c>
      <c r="P139" s="271">
        <f t="shared" si="16"/>
        <v>5.4980615313450089E-2</v>
      </c>
      <c r="Q139" s="271">
        <f t="shared" si="16"/>
        <v>5.2091450344762424E-2</v>
      </c>
      <c r="R139" s="271">
        <f t="shared" si="16"/>
        <v>5.1354665018606617E-2</v>
      </c>
      <c r="S139" s="271">
        <f t="shared" si="16"/>
        <v>5.1896439385702466E-2</v>
      </c>
      <c r="T139" s="271">
        <f t="shared" si="16"/>
        <v>5.2401258725680487E-2</v>
      </c>
      <c r="U139" s="271">
        <f t="shared" si="16"/>
        <v>5.6816732664387783E-2</v>
      </c>
      <c r="V139" s="271">
        <f t="shared" si="16"/>
        <v>5.6346459083289085E-2</v>
      </c>
      <c r="W139" s="271">
        <f t="shared" si="16"/>
        <v>5.537048206410293E-2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0.28420668518045522</v>
      </c>
      <c r="C140" s="271">
        <f t="shared" si="17"/>
        <v>0.28252907653855691</v>
      </c>
      <c r="D140" s="271">
        <f t="shared" si="17"/>
        <v>0.29911888796642555</v>
      </c>
      <c r="E140" s="271">
        <f t="shared" si="17"/>
        <v>0.28885874062173972</v>
      </c>
      <c r="F140" s="271">
        <f t="shared" si="17"/>
        <v>0.33144930863515143</v>
      </c>
      <c r="G140" s="271">
        <f t="shared" si="17"/>
        <v>0.34259083113796052</v>
      </c>
      <c r="H140" s="271">
        <f t="shared" si="17"/>
        <v>0.35573039509782889</v>
      </c>
      <c r="I140" s="271">
        <f t="shared" si="17"/>
        <v>0.33603358787813825</v>
      </c>
      <c r="J140" s="271">
        <f t="shared" si="17"/>
        <v>0.28324012785896557</v>
      </c>
      <c r="K140" s="271">
        <f t="shared" si="17"/>
        <v>0.34070760271452805</v>
      </c>
      <c r="L140" s="271">
        <f t="shared" si="17"/>
        <v>0.32209498203195652</v>
      </c>
      <c r="M140" s="271">
        <f t="shared" si="17"/>
        <v>0.29499275345779918</v>
      </c>
      <c r="N140" s="271">
        <f t="shared" si="17"/>
        <v>0.25672291014856441</v>
      </c>
      <c r="O140" s="271">
        <f t="shared" si="17"/>
        <v>0.26601707355373344</v>
      </c>
      <c r="P140" s="271">
        <f t="shared" si="17"/>
        <v>0.25147579114138885</v>
      </c>
      <c r="Q140" s="271">
        <f t="shared" si="17"/>
        <v>0.23826104186845767</v>
      </c>
      <c r="R140" s="271">
        <f t="shared" si="17"/>
        <v>0.23489106007141741</v>
      </c>
      <c r="S140" s="271">
        <f t="shared" si="17"/>
        <v>0.237369081403278</v>
      </c>
      <c r="T140" s="271">
        <f t="shared" si="17"/>
        <v>0.23967807416701303</v>
      </c>
      <c r="U140" s="271">
        <f t="shared" si="17"/>
        <v>0.25987400678199335</v>
      </c>
      <c r="V140" s="271">
        <f t="shared" si="17"/>
        <v>0.25772302283637072</v>
      </c>
      <c r="W140" s="271">
        <f t="shared" si="17"/>
        <v>0.25325900235139798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8.6023518782338173E-4</v>
      </c>
      <c r="C141" s="271">
        <f t="shared" si="18"/>
        <v>7.7867571968436901E-4</v>
      </c>
      <c r="D141" s="271">
        <f t="shared" si="18"/>
        <v>8.7326602351366642E-4</v>
      </c>
      <c r="E141" s="271">
        <f t="shared" si="18"/>
        <v>8.9782671924808753E-4</v>
      </c>
      <c r="F141" s="271">
        <f t="shared" si="18"/>
        <v>1.0451001903187011E-3</v>
      </c>
      <c r="G141" s="271">
        <f t="shared" si="18"/>
        <v>1.0517679712162846E-3</v>
      </c>
      <c r="H141" s="271">
        <f t="shared" si="18"/>
        <v>1.1048167086394802E-3</v>
      </c>
      <c r="I141" s="271">
        <f t="shared" si="18"/>
        <v>1.0551387092155597E-3</v>
      </c>
      <c r="J141" s="271">
        <f t="shared" si="18"/>
        <v>8.9810462228668523E-4</v>
      </c>
      <c r="K141" s="271">
        <f t="shared" si="18"/>
        <v>1.0762950015288071E-3</v>
      </c>
      <c r="L141" s="271">
        <f t="shared" si="18"/>
        <v>1.0194735765049791E-3</v>
      </c>
      <c r="M141" s="271">
        <f t="shared" si="18"/>
        <v>9.3108462642793588E-4</v>
      </c>
      <c r="N141" s="271">
        <f t="shared" si="18"/>
        <v>8.1014360782289134E-4</v>
      </c>
      <c r="O141" s="271">
        <f t="shared" si="18"/>
        <v>8.3259338112264946E-4</v>
      </c>
      <c r="P141" s="271">
        <f t="shared" si="18"/>
        <v>7.945287014906998E-4</v>
      </c>
      <c r="Q141" s="271">
        <f t="shared" si="18"/>
        <v>7.5383913372329293E-4</v>
      </c>
      <c r="R141" s="271">
        <f t="shared" si="18"/>
        <v>7.4327927449561147E-4</v>
      </c>
      <c r="S141" s="271">
        <f t="shared" si="18"/>
        <v>7.5419494301226791E-4</v>
      </c>
      <c r="T141" s="271">
        <f t="shared" si="18"/>
        <v>7.5900631072044384E-4</v>
      </c>
      <c r="U141" s="271">
        <f t="shared" si="18"/>
        <v>8.2160371556458194E-4</v>
      </c>
      <c r="V141" s="271">
        <f t="shared" si="18"/>
        <v>8.1962975765033179E-4</v>
      </c>
      <c r="W141" s="271">
        <f t="shared" si="18"/>
        <v>8.0532723752301156E-4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8.6023518782338173E-4</v>
      </c>
      <c r="C143" s="329">
        <f t="shared" si="20"/>
        <v>7.7867571968436901E-4</v>
      </c>
      <c r="D143" s="329">
        <f t="shared" si="20"/>
        <v>8.7326602351366642E-4</v>
      </c>
      <c r="E143" s="329">
        <f t="shared" si="20"/>
        <v>8.9782671924808753E-4</v>
      </c>
      <c r="F143" s="329">
        <f t="shared" si="20"/>
        <v>1.0451001903187011E-3</v>
      </c>
      <c r="G143" s="329">
        <f t="shared" si="20"/>
        <v>1.0517679712162846E-3</v>
      </c>
      <c r="H143" s="329">
        <f t="shared" si="20"/>
        <v>1.1048167086394802E-3</v>
      </c>
      <c r="I143" s="329">
        <f t="shared" si="20"/>
        <v>1.0551387092155597E-3</v>
      </c>
      <c r="J143" s="329">
        <f t="shared" si="20"/>
        <v>8.9810462228668523E-4</v>
      </c>
      <c r="K143" s="329">
        <f t="shared" si="20"/>
        <v>1.0762950015288071E-3</v>
      </c>
      <c r="L143" s="329">
        <f t="shared" si="20"/>
        <v>1.0194735765049791E-3</v>
      </c>
      <c r="M143" s="329">
        <f t="shared" si="20"/>
        <v>9.3108462642793588E-4</v>
      </c>
      <c r="N143" s="329">
        <f t="shared" si="20"/>
        <v>8.1014360782289134E-4</v>
      </c>
      <c r="O143" s="329">
        <f t="shared" si="20"/>
        <v>8.3259338112264946E-4</v>
      </c>
      <c r="P143" s="329">
        <f t="shared" si="20"/>
        <v>7.945287014906998E-4</v>
      </c>
      <c r="Q143" s="329">
        <f t="shared" si="20"/>
        <v>7.5383913372329293E-4</v>
      </c>
      <c r="R143" s="329">
        <f t="shared" si="20"/>
        <v>7.4327927449561147E-4</v>
      </c>
      <c r="S143" s="329">
        <f t="shared" si="20"/>
        <v>7.5419494301226791E-4</v>
      </c>
      <c r="T143" s="329">
        <f t="shared" si="20"/>
        <v>7.5900631072044384E-4</v>
      </c>
      <c r="U143" s="329">
        <f t="shared" si="20"/>
        <v>8.2160371556458194E-4</v>
      </c>
      <c r="V143" s="329">
        <f t="shared" si="20"/>
        <v>8.1962975765033179E-4</v>
      </c>
      <c r="W143" s="329">
        <f t="shared" si="20"/>
        <v>8.0532723752301156E-4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0.65183228704534812</v>
      </c>
      <c r="C144" s="312">
        <f t="shared" si="21"/>
        <v>0.65410129878414969</v>
      </c>
      <c r="D144" s="312">
        <f t="shared" si="21"/>
        <v>0.63378603547231593</v>
      </c>
      <c r="E144" s="312">
        <f t="shared" si="21"/>
        <v>0.6463646308278983</v>
      </c>
      <c r="F144" s="312">
        <f t="shared" si="21"/>
        <v>0.59418770995658632</v>
      </c>
      <c r="G144" s="312">
        <f t="shared" si="21"/>
        <v>0.58062689754337282</v>
      </c>
      <c r="H144" s="312">
        <f t="shared" si="21"/>
        <v>0.56451021587746453</v>
      </c>
      <c r="I144" s="312">
        <f t="shared" si="21"/>
        <v>0.58859369569422937</v>
      </c>
      <c r="J144" s="312">
        <f t="shared" si="21"/>
        <v>0.65319595525836893</v>
      </c>
      <c r="K144" s="312">
        <f t="shared" si="21"/>
        <v>0.58276802648188386</v>
      </c>
      <c r="L144" s="312">
        <f t="shared" si="21"/>
        <v>0.6055710925258232</v>
      </c>
      <c r="M144" s="312">
        <f t="shared" si="21"/>
        <v>0.63867578807772163</v>
      </c>
      <c r="N144" s="312">
        <f t="shared" si="21"/>
        <v>0.68558600261194014</v>
      </c>
      <c r="O144" s="312">
        <f t="shared" si="21"/>
        <v>0.67418469491502275</v>
      </c>
      <c r="P144" s="312">
        <f t="shared" si="21"/>
        <v>0.6919799143599551</v>
      </c>
      <c r="Q144" s="312">
        <f t="shared" si="21"/>
        <v>0.70813850710642678</v>
      </c>
      <c r="R144" s="312">
        <f t="shared" si="21"/>
        <v>0.71227980036475524</v>
      </c>
      <c r="S144" s="312">
        <f t="shared" si="21"/>
        <v>0.70923510956957314</v>
      </c>
      <c r="T144" s="312">
        <f t="shared" si="21"/>
        <v>0.70640741712956256</v>
      </c>
      <c r="U144" s="312">
        <f t="shared" si="21"/>
        <v>0.68169939297944115</v>
      </c>
      <c r="V144" s="312">
        <f t="shared" si="21"/>
        <v>0.68429373580819075</v>
      </c>
      <c r="W144" s="312">
        <f t="shared" si="21"/>
        <v>0.68972840084967346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0.99999999999999989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0.99999999999999989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0.99999999999999978</v>
      </c>
      <c r="O146" s="234">
        <f t="shared" si="22"/>
        <v>1</v>
      </c>
      <c r="P146" s="234">
        <f t="shared" si="22"/>
        <v>1</v>
      </c>
      <c r="Q146" s="234">
        <f t="shared" si="22"/>
        <v>0.99999999999999989</v>
      </c>
      <c r="R146" s="234">
        <f t="shared" si="22"/>
        <v>1</v>
      </c>
      <c r="S146" s="234">
        <f t="shared" si="22"/>
        <v>1</v>
      </c>
      <c r="T146" s="234">
        <f t="shared" si="22"/>
        <v>0.99999999999999989</v>
      </c>
      <c r="U146" s="234">
        <f t="shared" si="22"/>
        <v>1</v>
      </c>
      <c r="V146" s="234">
        <f t="shared" si="22"/>
        <v>1.0000000000000002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4.8824638436291579E-3</v>
      </c>
      <c r="C151" s="270">
        <f t="shared" si="27"/>
        <v>4.2971769873200623E-3</v>
      </c>
      <c r="D151" s="270">
        <f t="shared" si="27"/>
        <v>3.9459404200182426E-3</v>
      </c>
      <c r="E151" s="270">
        <f t="shared" si="27"/>
        <v>3.7990132765161589E-3</v>
      </c>
      <c r="F151" s="270">
        <f t="shared" si="27"/>
        <v>3.3941927294163458E-3</v>
      </c>
      <c r="G151" s="270">
        <f t="shared" si="27"/>
        <v>2.9063005794371542E-3</v>
      </c>
      <c r="H151" s="270">
        <f t="shared" si="27"/>
        <v>2.5949531516713639E-3</v>
      </c>
      <c r="I151" s="270">
        <f t="shared" si="27"/>
        <v>2.7506576078943903E-3</v>
      </c>
      <c r="J151" s="270">
        <f t="shared" si="27"/>
        <v>2.8192264375548727E-3</v>
      </c>
      <c r="K151" s="270">
        <f t="shared" si="27"/>
        <v>2.612723800315935E-3</v>
      </c>
      <c r="L151" s="270">
        <f t="shared" si="27"/>
        <v>2.9222282959723588E-3</v>
      </c>
      <c r="M151" s="270">
        <f t="shared" si="27"/>
        <v>2.3770155680511713E-3</v>
      </c>
      <c r="N151" s="270">
        <f t="shared" si="27"/>
        <v>2.3193973581603303E-3</v>
      </c>
      <c r="O151" s="270">
        <f t="shared" si="27"/>
        <v>2.5412583980569895E-3</v>
      </c>
      <c r="P151" s="270">
        <f t="shared" si="27"/>
        <v>2.5511830463812481E-3</v>
      </c>
      <c r="Q151" s="270">
        <f t="shared" si="27"/>
        <v>2.2489712290098426E-3</v>
      </c>
      <c r="R151" s="270">
        <f t="shared" si="27"/>
        <v>2.2439346978838509E-3</v>
      </c>
      <c r="S151" s="270">
        <f t="shared" si="27"/>
        <v>2.3260089912849509E-3</v>
      </c>
      <c r="T151" s="270">
        <f t="shared" si="27"/>
        <v>2.3234128380790345E-3</v>
      </c>
      <c r="U151" s="270">
        <f t="shared" si="27"/>
        <v>2.1293985767294309E-3</v>
      </c>
      <c r="V151" s="270">
        <f t="shared" si="27"/>
        <v>2.4661325825514938E-3</v>
      </c>
      <c r="W151" s="270">
        <f t="shared" si="27"/>
        <v>2.5694395546656517E-3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0.13504873620587576</v>
      </c>
      <c r="C153" s="271">
        <f t="shared" si="29"/>
        <v>0.13926763621765959</v>
      </c>
      <c r="D153" s="271">
        <f t="shared" si="29"/>
        <v>0.12362929056879116</v>
      </c>
      <c r="E153" s="271">
        <f t="shared" si="29"/>
        <v>0.13440683545716733</v>
      </c>
      <c r="F153" s="271">
        <f t="shared" si="29"/>
        <v>0.12278961175014778</v>
      </c>
      <c r="G153" s="271">
        <f t="shared" si="29"/>
        <v>0.10674131776511873</v>
      </c>
      <c r="H153" s="271">
        <f t="shared" si="29"/>
        <v>8.785899708221534E-2</v>
      </c>
      <c r="I153" s="271">
        <f t="shared" si="29"/>
        <v>9.5995954364049924E-2</v>
      </c>
      <c r="J153" s="271">
        <f t="shared" si="29"/>
        <v>9.5215364674323844E-2</v>
      </c>
      <c r="K153" s="271">
        <f t="shared" si="29"/>
        <v>8.0445445192537657E-2</v>
      </c>
      <c r="L153" s="271">
        <f t="shared" si="29"/>
        <v>9.0552548694691343E-2</v>
      </c>
      <c r="M153" s="271">
        <f t="shared" si="29"/>
        <v>6.9617507983870064E-2</v>
      </c>
      <c r="N153" s="271">
        <f t="shared" si="29"/>
        <v>6.8299840777423557E-2</v>
      </c>
      <c r="O153" s="271">
        <f t="shared" si="29"/>
        <v>7.2100861577772998E-2</v>
      </c>
      <c r="P153" s="271">
        <f t="shared" si="29"/>
        <v>7.2810771805931193E-2</v>
      </c>
      <c r="Q153" s="271">
        <f t="shared" si="29"/>
        <v>6.3659490007732217E-2</v>
      </c>
      <c r="R153" s="271">
        <f t="shared" si="29"/>
        <v>6.1585925981116195E-2</v>
      </c>
      <c r="S153" s="271">
        <f t="shared" si="29"/>
        <v>6.3337620264819414E-2</v>
      </c>
      <c r="T153" s="271">
        <f t="shared" si="29"/>
        <v>6.3558254748173268E-2</v>
      </c>
      <c r="U153" s="271">
        <f t="shared" si="29"/>
        <v>5.9720852497545322E-2</v>
      </c>
      <c r="V153" s="271">
        <f t="shared" si="29"/>
        <v>6.4559008248810196E-2</v>
      </c>
      <c r="W153" s="271">
        <f t="shared" si="29"/>
        <v>6.9219042321908009E-2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0.11164758578469926</v>
      </c>
      <c r="C154" s="320">
        <f t="shared" si="30"/>
        <v>0.11737609201115458</v>
      </c>
      <c r="D154" s="320">
        <f t="shared" si="30"/>
        <v>0.10118902166127211</v>
      </c>
      <c r="E154" s="320">
        <f t="shared" si="30"/>
        <v>0.10913678139392649</v>
      </c>
      <c r="F154" s="320">
        <f t="shared" si="30"/>
        <v>0.1004370902172802</v>
      </c>
      <c r="G154" s="320">
        <f t="shared" si="30"/>
        <v>8.6939204518489716E-2</v>
      </c>
      <c r="H154" s="320">
        <f t="shared" si="30"/>
        <v>7.0369340454334711E-2</v>
      </c>
      <c r="I154" s="320">
        <f t="shared" si="30"/>
        <v>7.7652087465908598E-2</v>
      </c>
      <c r="J154" s="320">
        <f t="shared" si="30"/>
        <v>7.6847369592505252E-2</v>
      </c>
      <c r="K154" s="320">
        <f t="shared" si="30"/>
        <v>6.4685923143855392E-2</v>
      </c>
      <c r="L154" s="320">
        <f t="shared" si="30"/>
        <v>7.2655956804393643E-2</v>
      </c>
      <c r="M154" s="320">
        <f t="shared" si="30"/>
        <v>5.6488484994936798E-2</v>
      </c>
      <c r="N154" s="320">
        <f t="shared" si="30"/>
        <v>5.4897159901456612E-2</v>
      </c>
      <c r="O154" s="320">
        <f t="shared" si="30"/>
        <v>5.7996085083029468E-2</v>
      </c>
      <c r="P154" s="320">
        <f t="shared" si="30"/>
        <v>5.8653788879474672E-2</v>
      </c>
      <c r="Q154" s="320">
        <f t="shared" si="30"/>
        <v>5.1599317312743892E-2</v>
      </c>
      <c r="R154" s="320">
        <f t="shared" si="30"/>
        <v>4.9332439418725872E-2</v>
      </c>
      <c r="S154" s="320">
        <f t="shared" si="30"/>
        <v>5.0691196797792555E-2</v>
      </c>
      <c r="T154" s="320">
        <f t="shared" si="30"/>
        <v>5.099821786856517E-2</v>
      </c>
      <c r="U154" s="320">
        <f t="shared" si="30"/>
        <v>4.779804438142151E-2</v>
      </c>
      <c r="V154" s="320">
        <f t="shared" si="30"/>
        <v>5.1270940531027008E-2</v>
      </c>
      <c r="W154" s="320">
        <f t="shared" si="30"/>
        <v>5.5935116979874813E-2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2.3401150421176513E-2</v>
      </c>
      <c r="C155" s="320">
        <f t="shared" si="31"/>
        <v>2.1891544206505017E-2</v>
      </c>
      <c r="D155" s="320">
        <f t="shared" si="31"/>
        <v>2.2440268907519045E-2</v>
      </c>
      <c r="E155" s="320">
        <f t="shared" si="31"/>
        <v>2.5270054063240829E-2</v>
      </c>
      <c r="F155" s="320">
        <f t="shared" si="31"/>
        <v>2.2352521532867594E-2</v>
      </c>
      <c r="G155" s="320">
        <f t="shared" si="31"/>
        <v>1.9802113246629019E-2</v>
      </c>
      <c r="H155" s="320">
        <f t="shared" si="31"/>
        <v>1.7489656627880625E-2</v>
      </c>
      <c r="I155" s="320">
        <f t="shared" si="31"/>
        <v>1.8343866898141329E-2</v>
      </c>
      <c r="J155" s="320">
        <f t="shared" si="31"/>
        <v>1.8367995081818592E-2</v>
      </c>
      <c r="K155" s="320">
        <f t="shared" si="31"/>
        <v>1.5759522048682258E-2</v>
      </c>
      <c r="L155" s="320">
        <f t="shared" si="31"/>
        <v>1.789659189029769E-2</v>
      </c>
      <c r="M155" s="320">
        <f t="shared" si="31"/>
        <v>1.3129022988933262E-2</v>
      </c>
      <c r="N155" s="320">
        <f t="shared" si="31"/>
        <v>1.3402680875966955E-2</v>
      </c>
      <c r="O155" s="320">
        <f t="shared" si="31"/>
        <v>1.4104776494743537E-2</v>
      </c>
      <c r="P155" s="320">
        <f t="shared" si="31"/>
        <v>1.4156982926456532E-2</v>
      </c>
      <c r="Q155" s="320">
        <f t="shared" si="31"/>
        <v>1.2060172694988332E-2</v>
      </c>
      <c r="R155" s="320">
        <f t="shared" si="31"/>
        <v>1.2253486562390318E-2</v>
      </c>
      <c r="S155" s="320">
        <f t="shared" si="31"/>
        <v>1.2646423467026867E-2</v>
      </c>
      <c r="T155" s="320">
        <f t="shared" si="31"/>
        <v>1.2560036879608102E-2</v>
      </c>
      <c r="U155" s="320">
        <f t="shared" si="31"/>
        <v>1.1922808116123814E-2</v>
      </c>
      <c r="V155" s="320">
        <f t="shared" si="31"/>
        <v>1.3288067717783189E-2</v>
      </c>
      <c r="W155" s="320">
        <f t="shared" si="31"/>
        <v>1.3283925342033197E-2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0.59927113143964605</v>
      </c>
      <c r="C157" s="271">
        <f t="shared" si="33"/>
        <v>0.61567564948120124</v>
      </c>
      <c r="D157" s="271">
        <f t="shared" si="33"/>
        <v>0.59579162498625016</v>
      </c>
      <c r="E157" s="271">
        <f t="shared" si="33"/>
        <v>0.63018523200440946</v>
      </c>
      <c r="F157" s="271">
        <f t="shared" si="33"/>
        <v>0.54948365123521892</v>
      </c>
      <c r="G157" s="271">
        <f t="shared" si="33"/>
        <v>0.49996130956464507</v>
      </c>
      <c r="H157" s="271">
        <f t="shared" si="33"/>
        <v>0.43649682294092901</v>
      </c>
      <c r="I157" s="271">
        <f t="shared" si="33"/>
        <v>0.45282780536495765</v>
      </c>
      <c r="J157" s="271">
        <f t="shared" si="33"/>
        <v>0.4490127440140253</v>
      </c>
      <c r="K157" s="271">
        <f t="shared" si="33"/>
        <v>0.38668970194140573</v>
      </c>
      <c r="L157" s="271">
        <f t="shared" si="33"/>
        <v>0.43827569040372155</v>
      </c>
      <c r="M157" s="271">
        <f t="shared" si="33"/>
        <v>0.32242125444170655</v>
      </c>
      <c r="N157" s="271">
        <f t="shared" si="33"/>
        <v>0.32920267635620482</v>
      </c>
      <c r="O157" s="271">
        <f t="shared" si="33"/>
        <v>0.34931065168187997</v>
      </c>
      <c r="P157" s="271">
        <f t="shared" si="33"/>
        <v>0.34731725824769821</v>
      </c>
      <c r="Q157" s="271">
        <f t="shared" si="33"/>
        <v>0.29545881185736489</v>
      </c>
      <c r="R157" s="271">
        <f t="shared" si="33"/>
        <v>0.30015335799277515</v>
      </c>
      <c r="S157" s="271">
        <f t="shared" si="33"/>
        <v>0.30851573292437529</v>
      </c>
      <c r="T157" s="271">
        <f t="shared" si="33"/>
        <v>0.30742763000731704</v>
      </c>
      <c r="U157" s="271">
        <f t="shared" si="33"/>
        <v>0.2923129563572226</v>
      </c>
      <c r="V157" s="271">
        <f t="shared" si="33"/>
        <v>0.32386677334346553</v>
      </c>
      <c r="W157" s="271">
        <f t="shared" si="33"/>
        <v>0.32380831208930427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0.59927113143964605</v>
      </c>
      <c r="C158" s="320">
        <f t="shared" si="34"/>
        <v>0.61567564948120124</v>
      </c>
      <c r="D158" s="320">
        <f t="shared" si="34"/>
        <v>0.59579162498625016</v>
      </c>
      <c r="E158" s="320">
        <f t="shared" si="34"/>
        <v>0.63018523200440946</v>
      </c>
      <c r="F158" s="320">
        <f t="shared" si="34"/>
        <v>0.54948365123521892</v>
      </c>
      <c r="G158" s="320">
        <f t="shared" si="34"/>
        <v>0.49996130956464507</v>
      </c>
      <c r="H158" s="320">
        <f t="shared" si="34"/>
        <v>0.43649682294092901</v>
      </c>
      <c r="I158" s="320">
        <f t="shared" si="34"/>
        <v>0.45282780536495765</v>
      </c>
      <c r="J158" s="320">
        <f t="shared" si="34"/>
        <v>0.4490127440140253</v>
      </c>
      <c r="K158" s="320">
        <f t="shared" si="34"/>
        <v>0.38668970194140573</v>
      </c>
      <c r="L158" s="320">
        <f t="shared" si="34"/>
        <v>0.43827569040372155</v>
      </c>
      <c r="M158" s="320">
        <f t="shared" si="34"/>
        <v>0.32242125444170655</v>
      </c>
      <c r="N158" s="320">
        <f t="shared" si="34"/>
        <v>0.32920267635620482</v>
      </c>
      <c r="O158" s="320">
        <f t="shared" si="34"/>
        <v>0.34931065168187997</v>
      </c>
      <c r="P158" s="320">
        <f t="shared" si="34"/>
        <v>0.34731725824769821</v>
      </c>
      <c r="Q158" s="320">
        <f t="shared" si="34"/>
        <v>0.29545881185736489</v>
      </c>
      <c r="R158" s="320">
        <f t="shared" si="34"/>
        <v>0.30015335799277515</v>
      </c>
      <c r="S158" s="320">
        <f t="shared" si="34"/>
        <v>0.30851573292437529</v>
      </c>
      <c r="T158" s="320">
        <f t="shared" si="34"/>
        <v>0.30742763000731704</v>
      </c>
      <c r="U158" s="320">
        <f t="shared" si="34"/>
        <v>0.2923129563572226</v>
      </c>
      <c r="V158" s="320">
        <f t="shared" si="34"/>
        <v>0.32386677334346553</v>
      </c>
      <c r="W158" s="320">
        <f t="shared" si="34"/>
        <v>0.32380831208930427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5.9483116548246832E-2</v>
      </c>
      <c r="C160" s="271">
        <f t="shared" si="36"/>
        <v>6.2535125251531251E-2</v>
      </c>
      <c r="D160" s="271">
        <f t="shared" si="36"/>
        <v>5.3911048112474276E-2</v>
      </c>
      <c r="E160" s="271">
        <f t="shared" si="36"/>
        <v>5.8145421074076921E-2</v>
      </c>
      <c r="F160" s="271">
        <f t="shared" si="36"/>
        <v>5.3510437338807254E-2</v>
      </c>
      <c r="G160" s="271">
        <f t="shared" si="36"/>
        <v>4.6319092335392928E-2</v>
      </c>
      <c r="H160" s="271">
        <f t="shared" si="36"/>
        <v>3.7491072021389758E-2</v>
      </c>
      <c r="I160" s="271">
        <f t="shared" si="36"/>
        <v>4.1371142389558989E-2</v>
      </c>
      <c r="J160" s="271">
        <f t="shared" si="36"/>
        <v>4.0942408290960422E-2</v>
      </c>
      <c r="K160" s="271">
        <f t="shared" si="36"/>
        <v>3.4463085595212196E-2</v>
      </c>
      <c r="L160" s="271">
        <f t="shared" si="36"/>
        <v>3.8709325563512677E-2</v>
      </c>
      <c r="M160" s="271">
        <f t="shared" si="36"/>
        <v>3.0095690049826436E-2</v>
      </c>
      <c r="N160" s="271">
        <f t="shared" si="36"/>
        <v>2.9247870767964229E-2</v>
      </c>
      <c r="O160" s="271">
        <f t="shared" si="36"/>
        <v>3.0898902686426526E-2</v>
      </c>
      <c r="P160" s="271">
        <f t="shared" si="36"/>
        <v>3.124931126269094E-2</v>
      </c>
      <c r="Q160" s="271">
        <f t="shared" si="36"/>
        <v>2.749086049601392E-2</v>
      </c>
      <c r="R160" s="271">
        <f t="shared" si="36"/>
        <v>2.6283123122896476E-2</v>
      </c>
      <c r="S160" s="271">
        <f t="shared" si="36"/>
        <v>2.7007035986499922E-2</v>
      </c>
      <c r="T160" s="271">
        <f t="shared" si="36"/>
        <v>2.7170609341061764E-2</v>
      </c>
      <c r="U160" s="271">
        <f t="shared" si="36"/>
        <v>2.5465634789462795E-2</v>
      </c>
      <c r="V160" s="271">
        <f t="shared" si="36"/>
        <v>2.7315909338393098E-2</v>
      </c>
      <c r="W160" s="271">
        <f t="shared" si="36"/>
        <v>2.9800869038671934E-2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5.9483116548246832E-2</v>
      </c>
      <c r="C161" s="320">
        <f t="shared" si="37"/>
        <v>6.2535125251531251E-2</v>
      </c>
      <c r="D161" s="320">
        <f t="shared" si="37"/>
        <v>5.3911048112474276E-2</v>
      </c>
      <c r="E161" s="320">
        <f t="shared" si="37"/>
        <v>5.8145421074076921E-2</v>
      </c>
      <c r="F161" s="320">
        <f t="shared" si="37"/>
        <v>5.3510437338807254E-2</v>
      </c>
      <c r="G161" s="320">
        <f t="shared" si="37"/>
        <v>4.6319092335392928E-2</v>
      </c>
      <c r="H161" s="320">
        <f t="shared" si="37"/>
        <v>3.7491072021389758E-2</v>
      </c>
      <c r="I161" s="320">
        <f t="shared" si="37"/>
        <v>4.1371142389558989E-2</v>
      </c>
      <c r="J161" s="320">
        <f t="shared" si="37"/>
        <v>4.0942408290960422E-2</v>
      </c>
      <c r="K161" s="320">
        <f t="shared" si="37"/>
        <v>3.4463085595212196E-2</v>
      </c>
      <c r="L161" s="320">
        <f t="shared" si="37"/>
        <v>3.8709325563512677E-2</v>
      </c>
      <c r="M161" s="320">
        <f t="shared" si="37"/>
        <v>3.0095690049826436E-2</v>
      </c>
      <c r="N161" s="320">
        <f t="shared" si="37"/>
        <v>2.9247870767964229E-2</v>
      </c>
      <c r="O161" s="320">
        <f t="shared" si="37"/>
        <v>3.0898902686426526E-2</v>
      </c>
      <c r="P161" s="320">
        <f t="shared" si="37"/>
        <v>3.124931126269094E-2</v>
      </c>
      <c r="Q161" s="320">
        <f t="shared" si="37"/>
        <v>2.749086049601392E-2</v>
      </c>
      <c r="R161" s="320">
        <f t="shared" si="37"/>
        <v>2.6283123122896476E-2</v>
      </c>
      <c r="S161" s="320">
        <f t="shared" si="37"/>
        <v>2.7007035986499922E-2</v>
      </c>
      <c r="T161" s="320">
        <f t="shared" si="37"/>
        <v>2.7170609341061764E-2</v>
      </c>
      <c r="U161" s="320">
        <f t="shared" si="37"/>
        <v>2.5465634789462795E-2</v>
      </c>
      <c r="V161" s="320">
        <f t="shared" si="37"/>
        <v>2.7315909338393098E-2</v>
      </c>
      <c r="W161" s="320">
        <f t="shared" si="37"/>
        <v>2.9800869038671934E-2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0.20131455196260226</v>
      </c>
      <c r="C163" s="312">
        <f t="shared" si="39"/>
        <v>0.17822441206228776</v>
      </c>
      <c r="D163" s="312">
        <f t="shared" si="39"/>
        <v>0.22272209591246625</v>
      </c>
      <c r="E163" s="312">
        <f t="shared" si="39"/>
        <v>0.17346349818783008</v>
      </c>
      <c r="F163" s="312">
        <f t="shared" si="39"/>
        <v>0.27082210694640974</v>
      </c>
      <c r="G163" s="312">
        <f t="shared" si="39"/>
        <v>0.34407197975540604</v>
      </c>
      <c r="H163" s="312">
        <f t="shared" si="39"/>
        <v>0.43555815480379456</v>
      </c>
      <c r="I163" s="312">
        <f t="shared" si="39"/>
        <v>0.4070544402735391</v>
      </c>
      <c r="J163" s="312">
        <f t="shared" si="39"/>
        <v>0.4120102565831355</v>
      </c>
      <c r="K163" s="312">
        <f t="shared" si="39"/>
        <v>0.49578904347052849</v>
      </c>
      <c r="L163" s="312">
        <f t="shared" si="39"/>
        <v>0.42954020704210211</v>
      </c>
      <c r="M163" s="312">
        <f t="shared" si="39"/>
        <v>0.57548853195654581</v>
      </c>
      <c r="N163" s="312">
        <f t="shared" si="39"/>
        <v>0.57093021474024686</v>
      </c>
      <c r="O163" s="312">
        <f t="shared" si="39"/>
        <v>0.54514832565586357</v>
      </c>
      <c r="P163" s="312">
        <f t="shared" si="39"/>
        <v>0.54607147563729841</v>
      </c>
      <c r="Q163" s="312">
        <f t="shared" si="39"/>
        <v>0.611141866409879</v>
      </c>
      <c r="R163" s="312">
        <f t="shared" si="39"/>
        <v>0.60973365820532843</v>
      </c>
      <c r="S163" s="312">
        <f t="shared" si="39"/>
        <v>0.59881360183302046</v>
      </c>
      <c r="T163" s="312">
        <f t="shared" si="39"/>
        <v>0.5995200930653688</v>
      </c>
      <c r="U163" s="312">
        <f t="shared" si="39"/>
        <v>0.62037115777903995</v>
      </c>
      <c r="V163" s="312">
        <f t="shared" si="39"/>
        <v>0.58179217648677983</v>
      </c>
      <c r="W163" s="312">
        <f t="shared" si="39"/>
        <v>0.57460233699545016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1.0000000000000002</v>
      </c>
      <c r="F165" s="234">
        <f t="shared" si="40"/>
        <v>0.99999999999999989</v>
      </c>
      <c r="G165" s="234">
        <f t="shared" si="40"/>
        <v>1</v>
      </c>
      <c r="H165" s="234">
        <f t="shared" si="40"/>
        <v>0.99999999999999978</v>
      </c>
      <c r="I165" s="234">
        <f t="shared" si="40"/>
        <v>1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0.99999999999999989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0.99999999999999989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6.0872874919578827E-3</v>
      </c>
      <c r="C170" s="270">
        <f t="shared" si="45"/>
        <v>5.1524212669379109E-3</v>
      </c>
      <c r="D170" s="270">
        <f t="shared" si="45"/>
        <v>5.4531628753729773E-3</v>
      </c>
      <c r="E170" s="270">
        <f t="shared" si="45"/>
        <v>4.8741456139543456E-3</v>
      </c>
      <c r="F170" s="270">
        <f t="shared" si="45"/>
        <v>4.6923822280928121E-3</v>
      </c>
      <c r="G170" s="270">
        <f t="shared" si="45"/>
        <v>4.496321230960592E-3</v>
      </c>
      <c r="H170" s="270">
        <f t="shared" si="45"/>
        <v>4.7542946715699915E-3</v>
      </c>
      <c r="I170" s="270">
        <f t="shared" si="45"/>
        <v>4.6282582292776027E-3</v>
      </c>
      <c r="J170" s="270">
        <f t="shared" si="45"/>
        <v>4.7916430456472914E-3</v>
      </c>
      <c r="K170" s="270">
        <f t="shared" si="45"/>
        <v>5.0242336204790001E-3</v>
      </c>
      <c r="L170" s="270">
        <f t="shared" si="45"/>
        <v>5.1888194079491032E-3</v>
      </c>
      <c r="M170" s="270">
        <f t="shared" si="45"/>
        <v>5.409915936420177E-3</v>
      </c>
      <c r="N170" s="270">
        <f t="shared" si="45"/>
        <v>5.3877942406558316E-3</v>
      </c>
      <c r="O170" s="270">
        <f t="shared" si="45"/>
        <v>5.6564278314961518E-3</v>
      </c>
      <c r="P170" s="270">
        <f t="shared" si="45"/>
        <v>5.4855526418547407E-3</v>
      </c>
      <c r="Q170" s="270">
        <f t="shared" si="45"/>
        <v>5.2910618964215348E-3</v>
      </c>
      <c r="R170" s="270">
        <f t="shared" si="45"/>
        <v>5.7371259839268992E-3</v>
      </c>
      <c r="S170" s="270">
        <f t="shared" si="45"/>
        <v>5.5558128224394649E-3</v>
      </c>
      <c r="T170" s="270">
        <f t="shared" si="45"/>
        <v>5.66900667122311E-3</v>
      </c>
      <c r="U170" s="270">
        <f t="shared" si="45"/>
        <v>5.6033343999816578E-3</v>
      </c>
      <c r="V170" s="270">
        <f t="shared" si="45"/>
        <v>5.8482550536286875E-3</v>
      </c>
      <c r="W170" s="270">
        <f t="shared" si="45"/>
        <v>5.4480064562543581E-3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0.73970324371342089</v>
      </c>
      <c r="C171" s="271">
        <f t="shared" si="46"/>
        <v>0.74787872315962345</v>
      </c>
      <c r="D171" s="271">
        <f t="shared" si="46"/>
        <v>0.74311281733724999</v>
      </c>
      <c r="E171" s="271">
        <f t="shared" si="46"/>
        <v>0.74408446790104821</v>
      </c>
      <c r="F171" s="271">
        <f t="shared" si="46"/>
        <v>0.73786075842276211</v>
      </c>
      <c r="G171" s="271">
        <f t="shared" si="46"/>
        <v>0.71475281412025204</v>
      </c>
      <c r="H171" s="271">
        <f t="shared" si="46"/>
        <v>0.68511498090988199</v>
      </c>
      <c r="I171" s="271">
        <f t="shared" si="46"/>
        <v>0.69431666931887426</v>
      </c>
      <c r="J171" s="271">
        <f t="shared" si="46"/>
        <v>0.69407581907165361</v>
      </c>
      <c r="K171" s="271">
        <f t="shared" si="46"/>
        <v>0.66101225854789247</v>
      </c>
      <c r="L171" s="271">
        <f t="shared" si="46"/>
        <v>0.68556565057719077</v>
      </c>
      <c r="M171" s="271">
        <f t="shared" si="46"/>
        <v>0.68319051329707681</v>
      </c>
      <c r="N171" s="271">
        <f t="shared" si="46"/>
        <v>0.67765575306107839</v>
      </c>
      <c r="O171" s="271">
        <f t="shared" si="46"/>
        <v>0.68598640872660743</v>
      </c>
      <c r="P171" s="271">
        <f t="shared" si="46"/>
        <v>0.67019046982629993</v>
      </c>
      <c r="Q171" s="271">
        <f t="shared" si="46"/>
        <v>0.64509890914224721</v>
      </c>
      <c r="R171" s="271">
        <f t="shared" si="46"/>
        <v>0.67025517104015575</v>
      </c>
      <c r="S171" s="271">
        <f t="shared" si="46"/>
        <v>0.64341646564248489</v>
      </c>
      <c r="T171" s="271">
        <f t="shared" si="46"/>
        <v>0.66123981022532186</v>
      </c>
      <c r="U171" s="271">
        <f t="shared" si="46"/>
        <v>0.66837949738156033</v>
      </c>
      <c r="V171" s="271">
        <f t="shared" si="46"/>
        <v>0.64610719492582069</v>
      </c>
      <c r="W171" s="271">
        <f t="shared" si="46"/>
        <v>0.63024174807737043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0.73970324371342089</v>
      </c>
      <c r="C172" s="320">
        <f t="shared" si="47"/>
        <v>0.74787872315962345</v>
      </c>
      <c r="D172" s="320">
        <f t="shared" si="47"/>
        <v>0.74311281733724999</v>
      </c>
      <c r="E172" s="320">
        <f t="shared" si="47"/>
        <v>0.74408446790104821</v>
      </c>
      <c r="F172" s="320">
        <f t="shared" si="47"/>
        <v>0.73786075842276211</v>
      </c>
      <c r="G172" s="320">
        <f t="shared" si="47"/>
        <v>0.71475281412025204</v>
      </c>
      <c r="H172" s="320">
        <f t="shared" si="47"/>
        <v>0.68511498090988199</v>
      </c>
      <c r="I172" s="320">
        <f t="shared" si="47"/>
        <v>0.69431666931887426</v>
      </c>
      <c r="J172" s="320">
        <f t="shared" si="47"/>
        <v>0.69407581907165361</v>
      </c>
      <c r="K172" s="320">
        <f t="shared" si="47"/>
        <v>0.66101225854789247</v>
      </c>
      <c r="L172" s="320">
        <f t="shared" si="47"/>
        <v>0.68556565057719077</v>
      </c>
      <c r="M172" s="320">
        <f t="shared" si="47"/>
        <v>0.68319051329707681</v>
      </c>
      <c r="N172" s="320">
        <f t="shared" si="47"/>
        <v>0.67765575306107839</v>
      </c>
      <c r="O172" s="320">
        <f t="shared" si="47"/>
        <v>0.68598640872660743</v>
      </c>
      <c r="P172" s="320">
        <f t="shared" si="47"/>
        <v>0.67019046982629993</v>
      </c>
      <c r="Q172" s="320">
        <f t="shared" si="47"/>
        <v>0.64509890914224721</v>
      </c>
      <c r="R172" s="320">
        <f t="shared" si="47"/>
        <v>0.67025517104015575</v>
      </c>
      <c r="S172" s="320">
        <f t="shared" si="47"/>
        <v>0.64341646564248489</v>
      </c>
      <c r="T172" s="320">
        <f t="shared" si="47"/>
        <v>0.66123981022532186</v>
      </c>
      <c r="U172" s="320">
        <f t="shared" si="47"/>
        <v>0.66837949738156033</v>
      </c>
      <c r="V172" s="320">
        <f t="shared" si="47"/>
        <v>0.64610719492582069</v>
      </c>
      <c r="W172" s="320">
        <f t="shared" si="47"/>
        <v>0.63024174807737043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6.1858020938447139E-2</v>
      </c>
      <c r="C175" s="271">
        <f t="shared" si="50"/>
        <v>6.2541699133808651E-2</v>
      </c>
      <c r="D175" s="271">
        <f t="shared" si="50"/>
        <v>6.2143148086944162E-2</v>
      </c>
      <c r="E175" s="271">
        <f t="shared" si="50"/>
        <v>6.2224402808254482E-2</v>
      </c>
      <c r="F175" s="271">
        <f t="shared" si="50"/>
        <v>6.1703942266145798E-2</v>
      </c>
      <c r="G175" s="271">
        <f t="shared" si="50"/>
        <v>5.9771529890429748E-2</v>
      </c>
      <c r="H175" s="271">
        <f t="shared" si="50"/>
        <v>5.7293052578239467E-2</v>
      </c>
      <c r="I175" s="271">
        <f t="shared" si="50"/>
        <v>5.8062547965896612E-2</v>
      </c>
      <c r="J175" s="271">
        <f t="shared" si="50"/>
        <v>5.8042406754184692E-2</v>
      </c>
      <c r="K175" s="271">
        <f t="shared" si="50"/>
        <v>5.5277451433844348E-2</v>
      </c>
      <c r="L175" s="271">
        <f t="shared" si="50"/>
        <v>5.7330740034599308E-2</v>
      </c>
      <c r="M175" s="271">
        <f t="shared" si="50"/>
        <v>5.7132118096878175E-2</v>
      </c>
      <c r="N175" s="271">
        <f t="shared" si="50"/>
        <v>5.6669271249203249E-2</v>
      </c>
      <c r="O175" s="271">
        <f t="shared" si="50"/>
        <v>5.7365926126640758E-2</v>
      </c>
      <c r="P175" s="271">
        <f t="shared" si="50"/>
        <v>5.6044983535754656E-2</v>
      </c>
      <c r="Q175" s="271">
        <f t="shared" si="50"/>
        <v>5.3946690335929574E-2</v>
      </c>
      <c r="R175" s="271">
        <f t="shared" si="50"/>
        <v>5.6050394204256442E-2</v>
      </c>
      <c r="S175" s="271">
        <f t="shared" si="50"/>
        <v>5.3805995231344654E-2</v>
      </c>
      <c r="T175" s="271">
        <f t="shared" si="50"/>
        <v>5.5296480546595521E-2</v>
      </c>
      <c r="U175" s="271">
        <f t="shared" si="50"/>
        <v>5.5893540139557989E-2</v>
      </c>
      <c r="V175" s="271">
        <f t="shared" si="50"/>
        <v>5.4031008694193208E-2</v>
      </c>
      <c r="W175" s="271">
        <f t="shared" si="50"/>
        <v>5.2704253469459519E-2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6.1858020938447139E-2</v>
      </c>
      <c r="C176" s="320">
        <f t="shared" si="51"/>
        <v>6.2541699133808651E-2</v>
      </c>
      <c r="D176" s="320">
        <f t="shared" si="51"/>
        <v>6.2143148086944162E-2</v>
      </c>
      <c r="E176" s="320">
        <f t="shared" si="51"/>
        <v>6.2224402808254482E-2</v>
      </c>
      <c r="F176" s="320">
        <f t="shared" si="51"/>
        <v>6.1703942266145798E-2</v>
      </c>
      <c r="G176" s="320">
        <f t="shared" si="51"/>
        <v>5.9771529890429748E-2</v>
      </c>
      <c r="H176" s="320">
        <f t="shared" si="51"/>
        <v>5.7293052578239467E-2</v>
      </c>
      <c r="I176" s="320">
        <f t="shared" si="51"/>
        <v>5.8062547965896612E-2</v>
      </c>
      <c r="J176" s="320">
        <f t="shared" si="51"/>
        <v>5.8042406754184692E-2</v>
      </c>
      <c r="K176" s="320">
        <f t="shared" si="51"/>
        <v>5.5277451433844348E-2</v>
      </c>
      <c r="L176" s="320">
        <f t="shared" si="51"/>
        <v>5.7330740034599308E-2</v>
      </c>
      <c r="M176" s="320">
        <f t="shared" si="51"/>
        <v>5.7132118096878175E-2</v>
      </c>
      <c r="N176" s="320">
        <f t="shared" si="51"/>
        <v>5.6669271249203249E-2</v>
      </c>
      <c r="O176" s="320">
        <f t="shared" si="51"/>
        <v>5.7365926126640758E-2</v>
      </c>
      <c r="P176" s="320">
        <f t="shared" si="51"/>
        <v>5.6044983535754656E-2</v>
      </c>
      <c r="Q176" s="320">
        <f t="shared" si="51"/>
        <v>5.3946690335929574E-2</v>
      </c>
      <c r="R176" s="320">
        <f t="shared" si="51"/>
        <v>5.6050394204256442E-2</v>
      </c>
      <c r="S176" s="320">
        <f t="shared" si="51"/>
        <v>5.3805995231344654E-2</v>
      </c>
      <c r="T176" s="320">
        <f t="shared" si="51"/>
        <v>5.5296480546595521E-2</v>
      </c>
      <c r="U176" s="320">
        <f t="shared" si="51"/>
        <v>5.5893540139557989E-2</v>
      </c>
      <c r="V176" s="320">
        <f t="shared" si="51"/>
        <v>5.4031008694193208E-2</v>
      </c>
      <c r="W176" s="320">
        <f t="shared" si="51"/>
        <v>5.2704253469459519E-2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0.19235144785617417</v>
      </c>
      <c r="C179" s="312">
        <f t="shared" si="54"/>
        <v>0.18442715643963001</v>
      </c>
      <c r="D179" s="312">
        <f t="shared" si="54"/>
        <v>0.18929087170043277</v>
      </c>
      <c r="E179" s="312">
        <f t="shared" si="54"/>
        <v>0.18881698367674313</v>
      </c>
      <c r="F179" s="312">
        <f t="shared" si="54"/>
        <v>0.19574291708299921</v>
      </c>
      <c r="G179" s="312">
        <f t="shared" si="54"/>
        <v>0.22097933475835765</v>
      </c>
      <c r="H179" s="312">
        <f t="shared" si="54"/>
        <v>0.25283767184030842</v>
      </c>
      <c r="I179" s="312">
        <f t="shared" si="54"/>
        <v>0.24299252448595152</v>
      </c>
      <c r="J179" s="312">
        <f t="shared" si="54"/>
        <v>0.24309013112851444</v>
      </c>
      <c r="K179" s="312">
        <f t="shared" si="54"/>
        <v>0.27868605639778415</v>
      </c>
      <c r="L179" s="312">
        <f t="shared" si="54"/>
        <v>0.25191478998026096</v>
      </c>
      <c r="M179" s="312">
        <f t="shared" si="54"/>
        <v>0.25426745266962497</v>
      </c>
      <c r="N179" s="312">
        <f t="shared" si="54"/>
        <v>0.26028718144906249</v>
      </c>
      <c r="O179" s="312">
        <f t="shared" si="54"/>
        <v>0.25099123731525569</v>
      </c>
      <c r="P179" s="312">
        <f t="shared" si="54"/>
        <v>0.26827899399609068</v>
      </c>
      <c r="Q179" s="312">
        <f t="shared" si="54"/>
        <v>0.29566333862540173</v>
      </c>
      <c r="R179" s="312">
        <f t="shared" si="54"/>
        <v>0.26795730877166091</v>
      </c>
      <c r="S179" s="312">
        <f t="shared" si="54"/>
        <v>0.29722172630373095</v>
      </c>
      <c r="T179" s="312">
        <f t="shared" si="54"/>
        <v>0.2777947025568594</v>
      </c>
      <c r="U179" s="312">
        <f t="shared" si="54"/>
        <v>0.2701236280789</v>
      </c>
      <c r="V179" s="312">
        <f t="shared" si="54"/>
        <v>0.29401354132635749</v>
      </c>
      <c r="W179" s="312">
        <f t="shared" si="54"/>
        <v>0.31160599199691569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354.32045117442289</v>
      </c>
      <c r="C183" s="322">
        <f t="shared" si="55"/>
        <v>376.42193450199352</v>
      </c>
      <c r="D183" s="322">
        <f t="shared" si="55"/>
        <v>395.71635516435009</v>
      </c>
      <c r="E183" s="322">
        <f t="shared" si="55"/>
        <v>403.49332384144998</v>
      </c>
      <c r="F183" s="322">
        <f t="shared" si="55"/>
        <v>402.23364109075743</v>
      </c>
      <c r="G183" s="322">
        <f t="shared" si="55"/>
        <v>385.8128312101536</v>
      </c>
      <c r="H183" s="322">
        <f t="shared" si="55"/>
        <v>360.06144869804336</v>
      </c>
      <c r="I183" s="322">
        <f t="shared" si="55"/>
        <v>368.85578624505979</v>
      </c>
      <c r="J183" s="322">
        <f t="shared" si="55"/>
        <v>362.27970248511252</v>
      </c>
      <c r="K183" s="322">
        <f t="shared" si="55"/>
        <v>312.60407698225322</v>
      </c>
      <c r="L183" s="322">
        <f t="shared" si="55"/>
        <v>342.9091252161378</v>
      </c>
      <c r="M183" s="322">
        <f t="shared" si="55"/>
        <v>309.88718555125098</v>
      </c>
      <c r="N183" s="322">
        <f t="shared" si="55"/>
        <v>299.01082615822105</v>
      </c>
      <c r="O183" s="322">
        <f t="shared" si="55"/>
        <v>294.73214233814184</v>
      </c>
      <c r="P183" s="322">
        <f t="shared" si="55"/>
        <v>280.24309165173764</v>
      </c>
      <c r="Q183" s="322">
        <f t="shared" si="55"/>
        <v>264.45350517988339</v>
      </c>
      <c r="R183" s="322">
        <f t="shared" si="55"/>
        <v>292.03890330359462</v>
      </c>
      <c r="S183" s="322">
        <f t="shared" si="55"/>
        <v>290.44846918741888</v>
      </c>
      <c r="T183" s="322">
        <f t="shared" si="55"/>
        <v>277.6677144053574</v>
      </c>
      <c r="U183" s="322">
        <f t="shared" si="55"/>
        <v>272.97300673293398</v>
      </c>
      <c r="V183" s="322">
        <f t="shared" si="55"/>
        <v>268.75217699420369</v>
      </c>
      <c r="W183" s="322">
        <f t="shared" si="55"/>
        <v>275.72528920003606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0.9812000731892272</v>
      </c>
      <c r="C188" s="277">
        <f>IF(C$10=0,0,C$10/NMM!C$9*1000)</f>
        <v>0.89355293000433045</v>
      </c>
      <c r="D188" s="277">
        <f>IF(D$10=0,0,D$10/NMM!D$9*1000)</f>
        <v>0.89135138705924144</v>
      </c>
      <c r="E188" s="277">
        <f>IF(E$10=0,0,E$10/NMM!E$9*1000)</f>
        <v>0.82731069729331908</v>
      </c>
      <c r="F188" s="277">
        <f>IF(F$10=0,0,F$10/NMM!F$9*1000)</f>
        <v>0.84499067037717601</v>
      </c>
      <c r="G188" s="277">
        <f>IF(G$10=0,0,G$10/NMM!G$9*1000)</f>
        <v>0.7628793161175802</v>
      </c>
      <c r="H188" s="277">
        <f>IF(H$10=0,0,H$10/NMM!H$9*1000)</f>
        <v>0.72806128938256598</v>
      </c>
      <c r="I188" s="277">
        <f>IF(I$10=0,0,I$10/NMM!I$9*1000)</f>
        <v>0.76202930543403291</v>
      </c>
      <c r="J188" s="277">
        <f>IF(J$10=0,0,J$10/NMM!J$9*1000)</f>
        <v>0.77354538660854277</v>
      </c>
      <c r="K188" s="277">
        <f>IF(K$10=0,0,K$10/NMM!K$9*1000)</f>
        <v>0.71817395925039096</v>
      </c>
      <c r="L188" s="277">
        <f>IF(L$10=0,0,L$10/NMM!L$9*1000)</f>
        <v>0.77742929570995922</v>
      </c>
      <c r="M188" s="277">
        <f>IF(M$10=0,0,M$10/NMM!M$9*1000)</f>
        <v>0.77665142267280596</v>
      </c>
      <c r="N188" s="277">
        <f>IF(N$10=0,0,N$10/NMM!N$9*1000)</f>
        <v>0.71624457746706216</v>
      </c>
      <c r="O188" s="277">
        <f>IF(O$10=0,0,O$10/NMM!O$9*1000)</f>
        <v>0.72895783324240404</v>
      </c>
      <c r="P188" s="277">
        <f>IF(P$10=0,0,P$10/NMM!P$9*1000)</f>
        <v>0.69978913567895085</v>
      </c>
      <c r="Q188" s="277">
        <f>IF(Q$10=0,0,Q$10/NMM!Q$9*1000)</f>
        <v>0.68424620186576157</v>
      </c>
      <c r="R188" s="277">
        <f>IF(R$10=0,0,R$10/NMM!R$9*1000)</f>
        <v>0.74217057138870368</v>
      </c>
      <c r="S188" s="277">
        <f>IF(S$10=0,0,S$10/NMM!S$9*1000)</f>
        <v>0.74436377142033094</v>
      </c>
      <c r="T188" s="277">
        <f>IF(T$10=0,0,T$10/NMM!T$9*1000)</f>
        <v>0.71333244552556252</v>
      </c>
      <c r="U188" s="277">
        <f>IF(U$10=0,0,U$10/NMM!U$9*1000)</f>
        <v>0.67601113802030688</v>
      </c>
      <c r="V188" s="277">
        <f>IF(V$10=0,0,V$10/NMM!V$9*1000)</f>
        <v>0.69561976468890152</v>
      </c>
      <c r="W188" s="277">
        <f>IF(W$10=0,0,W$10/NMM!W$9*1000)</f>
        <v>0.74361777012333252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63.234694930203894</v>
      </c>
      <c r="C190" s="278">
        <f>IF(C$17=0,0,C$17/NMM!C$9*1000)</f>
        <v>67.220626181169109</v>
      </c>
      <c r="D190" s="278">
        <f>IF(D$17=0,0,D$17/NMM!D$9*1000)</f>
        <v>70.665323225766869</v>
      </c>
      <c r="E190" s="278">
        <f>IF(E$17=0,0,E$17/NMM!E$9*1000)</f>
        <v>72.057565422950958</v>
      </c>
      <c r="F190" s="278">
        <f>IF(F$17=0,0,F$17/NMM!F$9*1000)</f>
        <v>71.826338027425919</v>
      </c>
      <c r="G190" s="278">
        <f>IF(G$17=0,0,G$17/NMM!G$9*1000)</f>
        <v>68.907301566481209</v>
      </c>
      <c r="H190" s="278">
        <f>IF(H$17=0,0,H$17/NMM!H$9*1000)</f>
        <v>64.303267314366039</v>
      </c>
      <c r="I190" s="278">
        <f>IF(I$17=0,0,I$17/NMM!I$9*1000)</f>
        <v>65.869104622890802</v>
      </c>
      <c r="J190" s="278">
        <f>IF(J$17=0,0,J$17/NMM!J$9*1000)</f>
        <v>64.688643321690279</v>
      </c>
      <c r="K190" s="278">
        <f>IF(K$17=0,0,K$17/NMM!K$9*1000)</f>
        <v>55.810034790709494</v>
      </c>
      <c r="L190" s="278">
        <f>IF(L$17=0,0,L$17/NMM!L$9*1000)</f>
        <v>61.222023181392757</v>
      </c>
      <c r="M190" s="278">
        <f>IF(M$17=0,0,M$17/NMM!M$9*1000)</f>
        <v>55.313522205195753</v>
      </c>
      <c r="N190" s="278">
        <f>IF(N$17=0,0,N$17/NMM!N$9*1000)</f>
        <v>53.378096289214454</v>
      </c>
      <c r="O190" s="278">
        <f>IF(O$17=0,0,O$17/NMM!O$9*1000)</f>
        <v>52.611289187345477</v>
      </c>
      <c r="P190" s="278">
        <f>IF(P$17=0,0,P$17/NMM!P$9*1000)</f>
        <v>50.022509357918892</v>
      </c>
      <c r="Q190" s="278">
        <f>IF(Q$17=0,0,Q$17/NMM!Q$9*1000)</f>
        <v>47.199671655895983</v>
      </c>
      <c r="R190" s="278">
        <f>IF(R$17=0,0,R$17/NMM!R$9*1000)</f>
        <v>52.12550272998002</v>
      </c>
      <c r="S190" s="278">
        <f>IF(S$17=0,0,S$17/NMM!S$9*1000)</f>
        <v>51.839963736824046</v>
      </c>
      <c r="T190" s="278">
        <f>IF(T$17=0,0,T$17/NMM!T$9*1000)</f>
        <v>49.558941850872557</v>
      </c>
      <c r="U190" s="278">
        <f>IF(U$17=0,0,U$17/NMM!U$9*1000)</f>
        <v>48.725745430757193</v>
      </c>
      <c r="V190" s="278">
        <f>IF(V$17=0,0,V$17/NMM!V$9*1000)</f>
        <v>47.966211830844138</v>
      </c>
      <c r="W190" s="278">
        <f>IF(W$17=0,0,W$17/NMM!W$9*1000)</f>
        <v>49.205413006149186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289.22911910858915</v>
      </c>
      <c r="C191" s="278">
        <f>IF(C$25=0,0,C$25/NMM!C$9*1000)</f>
        <v>307.46036677755552</v>
      </c>
      <c r="D191" s="278">
        <f>IF(D$25=0,0,D$25/NMM!D$9*1000)</f>
        <v>323.21606375537209</v>
      </c>
      <c r="E191" s="278">
        <f>IF(E$25=0,0,E$25/NMM!E$9*1000)</f>
        <v>329.58403919546583</v>
      </c>
      <c r="F191" s="278">
        <f>IF(F$25=0,0,F$25/NMM!F$9*1000)</f>
        <v>328.5264284013395</v>
      </c>
      <c r="G191" s="278">
        <f>IF(G$25=0,0,G$25/NMM!G$9*1000)</f>
        <v>315.17504993455373</v>
      </c>
      <c r="H191" s="278">
        <f>IF(H$25=0,0,H$25/NMM!H$9*1000)</f>
        <v>294.11666145723382</v>
      </c>
      <c r="I191" s="278">
        <f>IF(I$25=0,0,I$25/NMM!I$9*1000)</f>
        <v>301.27864343424579</v>
      </c>
      <c r="J191" s="278">
        <f>IF(J$25=0,0,J$25/NMM!J$9*1000)</f>
        <v>295.8793324600274</v>
      </c>
      <c r="K191" s="278">
        <f>IF(K$25=0,0,K$25/NMM!K$9*1000)</f>
        <v>255.26947220593772</v>
      </c>
      <c r="L191" s="278">
        <f>IF(L$25=0,0,L$25/NMM!L$9*1000)</f>
        <v>280.02336145282902</v>
      </c>
      <c r="M191" s="278">
        <f>IF(M$25=0,0,M$25/NMM!M$9*1000)</f>
        <v>252.99847369961165</v>
      </c>
      <c r="N191" s="278">
        <f>IF(N$25=0,0,N$25/NMM!N$9*1000)</f>
        <v>244.14603069507021</v>
      </c>
      <c r="O191" s="278">
        <f>IF(O$25=0,0,O$25/NMM!O$9*1000)</f>
        <v>240.63873232279889</v>
      </c>
      <c r="P191" s="278">
        <f>IF(P$25=0,0,P$25/NMM!P$9*1000)</f>
        <v>228.79791439116227</v>
      </c>
      <c r="Q191" s="278">
        <f>IF(Q$25=0,0,Q$25/NMM!Q$9*1000)</f>
        <v>215.88653934865164</v>
      </c>
      <c r="R191" s="278">
        <f>IF(R$25=0,0,R$25/NMM!R$9*1000)</f>
        <v>238.41679404518439</v>
      </c>
      <c r="S191" s="278">
        <f>IF(S$25=0,0,S$25/NMM!S$9*1000)</f>
        <v>237.11076747934405</v>
      </c>
      <c r="T191" s="278">
        <f>IF(T$25=0,0,T$25/NMM!T$9*1000)</f>
        <v>226.67760335212952</v>
      </c>
      <c r="U191" s="278">
        <f>IF(U$25=0,0,U$25/NMM!U$9*1000)</f>
        <v>222.86664693175948</v>
      </c>
      <c r="V191" s="278">
        <f>IF(V$25=0,0,V$25/NMM!V$9*1000)</f>
        <v>219.39261682409943</v>
      </c>
      <c r="W191" s="278">
        <f>IF(W$25=0,0,W$25/NMM!W$9*1000)</f>
        <v>225.06059806015054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0.87543706244063646</v>
      </c>
      <c r="C192" s="279">
        <f>IF(C$33=0,0,C$33/NMM!C$9*1000)</f>
        <v>0.84738861326459058</v>
      </c>
      <c r="D192" s="279">
        <f>IF(D$33=0,0,D$33/NMM!D$9*1000)</f>
        <v>0.94361679615188621</v>
      </c>
      <c r="E192" s="279">
        <f>IF(E$33=0,0,E$33/NMM!E$9*1000)</f>
        <v>1.0244085257398918</v>
      </c>
      <c r="F192" s="279">
        <f>IF(F$33=0,0,F$33/NMM!F$9*1000)</f>
        <v>1.0358839916148499</v>
      </c>
      <c r="G192" s="279">
        <f>IF(G$33=0,0,G$33/NMM!G$9*1000)</f>
        <v>0.9676003930010787</v>
      </c>
      <c r="H192" s="279">
        <f>IF(H$33=0,0,H$33/NMM!H$9*1000)</f>
        <v>0.91345863706094232</v>
      </c>
      <c r="I192" s="279">
        <f>IF(I$33=0,0,I$33/NMM!I$9*1000)</f>
        <v>0.94600888248917336</v>
      </c>
      <c r="J192" s="279">
        <f>IF(J$33=0,0,J$33/NMM!J$9*1000)</f>
        <v>0.93818131678631822</v>
      </c>
      <c r="K192" s="279">
        <f>IF(K$33=0,0,K$33/NMM!K$9*1000)</f>
        <v>0.80639602635562835</v>
      </c>
      <c r="L192" s="279">
        <f>IF(L$33=0,0,L$33/NMM!L$9*1000)</f>
        <v>0.8863112862060627</v>
      </c>
      <c r="M192" s="279">
        <f>IF(M$33=0,0,M$33/NMM!M$9*1000)</f>
        <v>0.7985382237707741</v>
      </c>
      <c r="N192" s="279">
        <f>IF(N$33=0,0,N$33/NMM!N$9*1000)</f>
        <v>0.77045459646932335</v>
      </c>
      <c r="O192" s="279">
        <f>IF(O$33=0,0,O$33/NMM!O$9*1000)</f>
        <v>0.75316299475506121</v>
      </c>
      <c r="P192" s="279">
        <f>IF(P$33=0,0,P$33/NMM!P$9*1000)</f>
        <v>0.7228787669775476</v>
      </c>
      <c r="Q192" s="279">
        <f>IF(Q$33=0,0,Q$33/NMM!Q$9*1000)</f>
        <v>0.68304797347002644</v>
      </c>
      <c r="R192" s="279">
        <f>IF(R$33=0,0,R$33/NMM!R$9*1000)</f>
        <v>0.75443595704150856</v>
      </c>
      <c r="S192" s="279">
        <f>IF(S$33=0,0,S$33/NMM!S$9*1000)</f>
        <v>0.75337419983043086</v>
      </c>
      <c r="T192" s="279">
        <f>IF(T$33=0,0,T$33/NMM!T$9*1000)</f>
        <v>0.71783675682976267</v>
      </c>
      <c r="U192" s="279">
        <f>IF(U$33=0,0,U$33/NMM!U$9*1000)</f>
        <v>0.70460323239700384</v>
      </c>
      <c r="V192" s="279">
        <f>IF(V$33=0,0,V$33/NMM!V$9*1000)</f>
        <v>0.69772857457122694</v>
      </c>
      <c r="W192" s="279">
        <f>IF(W$33=0,0,W$33/NMM!W$9*1000)</f>
        <v>0.7156603636129637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177.31960337916624</v>
      </c>
      <c r="C194" s="322">
        <f t="shared" si="56"/>
        <v>184.80069288805575</v>
      </c>
      <c r="D194" s="322">
        <f t="shared" si="56"/>
        <v>183.78563250697584</v>
      </c>
      <c r="E194" s="322">
        <f t="shared" si="56"/>
        <v>183.04573146248464</v>
      </c>
      <c r="F194" s="322">
        <f t="shared" si="56"/>
        <v>182.43789687676352</v>
      </c>
      <c r="G194" s="322">
        <f t="shared" si="56"/>
        <v>175.67042922595297</v>
      </c>
      <c r="H194" s="322">
        <f t="shared" si="56"/>
        <v>165.35824369505676</v>
      </c>
      <c r="I194" s="322">
        <f t="shared" si="56"/>
        <v>176.49544849857105</v>
      </c>
      <c r="J194" s="322">
        <f t="shared" si="56"/>
        <v>173.40947879601126</v>
      </c>
      <c r="K194" s="322">
        <f t="shared" si="56"/>
        <v>148.66959434055744</v>
      </c>
      <c r="L194" s="322">
        <f t="shared" si="56"/>
        <v>151.66973281969138</v>
      </c>
      <c r="M194" s="322">
        <f t="shared" si="56"/>
        <v>136.50285194479744</v>
      </c>
      <c r="N194" s="322">
        <f t="shared" si="56"/>
        <v>130.66353976928065</v>
      </c>
      <c r="O194" s="322">
        <f t="shared" si="56"/>
        <v>129.6006211092718</v>
      </c>
      <c r="P194" s="322">
        <f t="shared" si="56"/>
        <v>122.44174410912106</v>
      </c>
      <c r="Q194" s="322">
        <f t="shared" si="56"/>
        <v>115.7946168859325</v>
      </c>
      <c r="R194" s="322">
        <f t="shared" si="56"/>
        <v>125.11988902314071</v>
      </c>
      <c r="S194" s="322">
        <f t="shared" si="56"/>
        <v>123.80305638415712</v>
      </c>
      <c r="T194" s="322">
        <f t="shared" si="56"/>
        <v>118.50928098735618</v>
      </c>
      <c r="U194" s="322">
        <f t="shared" si="56"/>
        <v>119.67091551340252</v>
      </c>
      <c r="V194" s="322">
        <f t="shared" si="56"/>
        <v>114.4670744098725</v>
      </c>
      <c r="W194" s="322">
        <f t="shared" si="56"/>
        <v>118.8227255712407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1.08397687023453</v>
      </c>
      <c r="C199" s="277">
        <f>IF(C$53=0,0,C$53/NMM!C$10*1000)</f>
        <v>0.96634810814013516</v>
      </c>
      <c r="D199" s="277">
        <f>IF(D$53=0,0,D$53/NMM!D$10*1000)</f>
        <v>0.93300884035708409</v>
      </c>
      <c r="E199" s="277">
        <f>IF(E$53=0,0,E$53/NMM!E$10*1000)</f>
        <v>0.84133388242497553</v>
      </c>
      <c r="F199" s="277">
        <f>IF(F$53=0,0,F$53/NMM!F$10*1000)</f>
        <v>0.84921579363296762</v>
      </c>
      <c r="G199" s="277">
        <f>IF(G$53=0,0,G$53/NMM!G$10*1000)</f>
        <v>0.77836447672867748</v>
      </c>
      <c r="H199" s="277">
        <f>IF(H$53=0,0,H$53/NMM!H$10*1000)</f>
        <v>0.7602145363304359</v>
      </c>
      <c r="I199" s="277">
        <f>IF(I$53=0,0,I$53/NMM!I$10*1000)</f>
        <v>0.81875737191672215</v>
      </c>
      <c r="J199" s="277">
        <f>IF(J$53=0,0,J$53/NMM!J$10*1000)</f>
        <v>0.83144407299248846</v>
      </c>
      <c r="K199" s="277">
        <f>IF(K$53=0,0,K$53/NMM!K$10*1000)</f>
        <v>0.77037712585721152</v>
      </c>
      <c r="L199" s="277">
        <f>IF(L$53=0,0,L$53/NMM!L$10*1000)</f>
        <v>0.77694097000273699</v>
      </c>
      <c r="M199" s="277">
        <f>IF(M$53=0,0,M$53/NMM!M$10*1000)</f>
        <v>0.76433601582455701</v>
      </c>
      <c r="N199" s="277">
        <f>IF(N$53=0,0,N$53/NMM!N$10*1000)</f>
        <v>0.70632022892331614</v>
      </c>
      <c r="O199" s="277">
        <f>IF(O$53=0,0,O$53/NMM!O$10*1000)</f>
        <v>0.72407926663617572</v>
      </c>
      <c r="P199" s="277">
        <f>IF(P$53=0,0,P$53/NMM!P$10*1000)</f>
        <v>0.68815085409998877</v>
      </c>
      <c r="Q199" s="277">
        <f>IF(Q$53=0,0,Q$53/NMM!Q$10*1000)</f>
        <v>0.66970120811508083</v>
      </c>
      <c r="R199" s="277">
        <f>IF(R$53=0,0,R$53/NMM!R$10*1000)</f>
        <v>0.71940833811929683</v>
      </c>
      <c r="S199" s="277">
        <f>IF(S$53=0,0,S$53/NMM!S$10*1000)</f>
        <v>0.71778859805274631</v>
      </c>
      <c r="T199" s="277">
        <f>IF(T$53=0,0,T$53/NMM!T$10*1000)</f>
        <v>0.68754007407038953</v>
      </c>
      <c r="U199" s="277">
        <f>IF(U$53=0,0,U$53/NMM!U$10*1000)</f>
        <v>0.67125320531317023</v>
      </c>
      <c r="V199" s="277">
        <f>IF(V$53=0,0,V$53/NMM!V$10*1000)</f>
        <v>0.67500167610472528</v>
      </c>
      <c r="W199" s="277">
        <f>IF(W$53=0,0,W$53/NMM!W$10*1000)</f>
        <v>0.71769978452529071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29.982752784250362</v>
      </c>
      <c r="C201" s="278">
        <f>IF(C$60=0,0,C$60/NMM!C$10*1000)</f>
        <v>31.318471913351534</v>
      </c>
      <c r="D201" s="278">
        <f>IF(D$60=0,0,D$60/NMM!D$10*1000)</f>
        <v>29.231870922983564</v>
      </c>
      <c r="E201" s="278">
        <f>IF(E$60=0,0,E$60/NMM!E$10*1000)</f>
        <v>29.76589352784076</v>
      </c>
      <c r="F201" s="278">
        <f>IF(F$60=0,0,F$60/NMM!F$10*1000)</f>
        <v>30.721554697990431</v>
      </c>
      <c r="G201" s="278">
        <f>IF(G$60=0,0,G$60/NMM!G$10*1000)</f>
        <v>28.587425036286657</v>
      </c>
      <c r="H201" s="278">
        <f>IF(H$60=0,0,H$60/NMM!H$10*1000)</f>
        <v>25.739072278161974</v>
      </c>
      <c r="I201" s="278">
        <f>IF(I$60=0,0,I$60/NMM!I$10*1000)</f>
        <v>28.574038107895547</v>
      </c>
      <c r="J201" s="278">
        <f>IF(J$60=0,0,J$60/NMM!J$10*1000)</f>
        <v>28.08084145413525</v>
      </c>
      <c r="K201" s="278">
        <f>IF(K$60=0,0,K$60/NMM!K$10*1000)</f>
        <v>23.719817168671664</v>
      </c>
      <c r="L201" s="278">
        <f>IF(L$60=0,0,L$60/NMM!L$10*1000)</f>
        <v>24.075458141323477</v>
      </c>
      <c r="M201" s="278">
        <f>IF(M$60=0,0,M$60/NMM!M$10*1000)</f>
        <v>22.385704746415037</v>
      </c>
      <c r="N201" s="278">
        <f>IF(N$60=0,0,N$60/NMM!N$10*1000)</f>
        <v>20.799178288104745</v>
      </c>
      <c r="O201" s="278">
        <f>IF(O$60=0,0,O$60/NMM!O$10*1000)</f>
        <v>20.543656251165498</v>
      </c>
      <c r="P201" s="278">
        <f>IF(P$60=0,0,P$60/NMM!P$10*1000)</f>
        <v>19.63982744280251</v>
      </c>
      <c r="Q201" s="278">
        <f>IF(Q$60=0,0,Q$60/NMM!Q$10*1000)</f>
        <v>18.956595271758189</v>
      </c>
      <c r="R201" s="278">
        <f>IF(R$60=0,0,R$60/NMM!R$10*1000)</f>
        <v>19.744526747322542</v>
      </c>
      <c r="S201" s="278">
        <f>IF(S$60=0,0,S$60/NMM!S$10*1000)</f>
        <v>19.545505552309553</v>
      </c>
      <c r="T201" s="278">
        <f>IF(T$60=0,0,T$60/NMM!T$10*1000)</f>
        <v>18.808042402603466</v>
      </c>
      <c r="U201" s="278">
        <f>IF(U$60=0,0,U$60/NMM!U$10*1000)</f>
        <v>18.825885440659825</v>
      </c>
      <c r="V201" s="278">
        <f>IF(V$60=0,0,V$60/NMM!V$10*1000)</f>
        <v>17.670355229044446</v>
      </c>
      <c r="W201" s="278">
        <f>IF(W$60=0,0,W$60/NMM!W$10*1000)</f>
        <v>19.334368722265879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133.04677029559022</v>
      </c>
      <c r="C202" s="278">
        <f>IF(C$79=0,0,C$79/NMM!C$10*1000)</f>
        <v>138.45298922052388</v>
      </c>
      <c r="D202" s="278">
        <f>IF(D$79=0,0,D$79/NMM!D$10*1000)</f>
        <v>140.87360526348596</v>
      </c>
      <c r="E202" s="278">
        <f>IF(E$79=0,0,E$79/NMM!E$10*1000)</f>
        <v>139.56155172360022</v>
      </c>
      <c r="F202" s="278">
        <f>IF(F$79=0,0,F$79/NMM!F$10*1000)</f>
        <v>137.47899196410611</v>
      </c>
      <c r="G202" s="278">
        <f>IF(G$79=0,0,G$79/NMM!G$10*1000)</f>
        <v>133.89947545591932</v>
      </c>
      <c r="H202" s="278">
        <f>IF(H$79=0,0,H$79/NMM!H$10*1000)</f>
        <v>127.87561488268872</v>
      </c>
      <c r="I202" s="278">
        <f>IF(I$79=0,0,I$79/NMM!I$10*1000)</f>
        <v>134.78816948622006</v>
      </c>
      <c r="J202" s="278">
        <f>IF(J$79=0,0,J$79/NMM!J$10*1000)</f>
        <v>132.42248999067442</v>
      </c>
      <c r="K202" s="278">
        <f>IF(K$79=0,0,K$79/NMM!K$10*1000)</f>
        <v>114.01775462993054</v>
      </c>
      <c r="L202" s="278">
        <f>IF(L$79=0,0,L$79/NMM!L$10*1000)</f>
        <v>116.52557758755873</v>
      </c>
      <c r="M202" s="278">
        <f>IF(M$79=0,0,M$79/NMM!M$10*1000)</f>
        <v>103.67545772498893</v>
      </c>
      <c r="N202" s="278">
        <f>IF(N$79=0,0,N$79/NMM!N$10*1000)</f>
        <v>100.25126091827239</v>
      </c>
      <c r="O202" s="278">
        <f>IF(O$79=0,0,O$79/NMM!O$10*1000)</f>
        <v>99.528879350248644</v>
      </c>
      <c r="P202" s="278">
        <f>IF(P$79=0,0,P$79/NMM!P$10*1000)</f>
        <v>93.684641031870058</v>
      </c>
      <c r="Q202" s="278">
        <f>IF(Q$79=0,0,Q$79/NMM!Q$10*1000)</f>
        <v>87.982060729269421</v>
      </c>
      <c r="R202" s="278">
        <f>IF(R$79=0,0,R$79/NMM!R$10*1000)</f>
        <v>96.229551001704635</v>
      </c>
      <c r="S202" s="278">
        <f>IF(S$79=0,0,S$79/NMM!S$10*1000)</f>
        <v>95.205597331190177</v>
      </c>
      <c r="T202" s="278">
        <f>IF(T$79=0,0,T$79/NMM!T$10*1000)</f>
        <v>90.973421529886977</v>
      </c>
      <c r="U202" s="278">
        <f>IF(U$79=0,0,U$79/NMM!U$10*1000)</f>
        <v>92.146210227455441</v>
      </c>
      <c r="V202" s="278">
        <f>IF(V$79=0,0,V$79/NMM!V$10*1000)</f>
        <v>88.645118428827914</v>
      </c>
      <c r="W202" s="278">
        <f>IF(W$79=0,0,W$79/NMM!W$10*1000)</f>
        <v>90.446632765499089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13.206103429091108</v>
      </c>
      <c r="C203" s="279">
        <f>IF(C$89=0,0,C$89/NMM!C$10*1000)</f>
        <v>14.062883646040206</v>
      </c>
      <c r="D203" s="279">
        <f>IF(D$89=0,0,D$89/NMM!D$10*1000)</f>
        <v>12.747147480149243</v>
      </c>
      <c r="E203" s="279">
        <f>IF(E$89=0,0,E$89/NMM!E$10*1000)</f>
        <v>12.876952328618703</v>
      </c>
      <c r="F203" s="279">
        <f>IF(F$89=0,0,F$89/NMM!F$10*1000)</f>
        <v>13.388134421034017</v>
      </c>
      <c r="G203" s="279">
        <f>IF(G$89=0,0,G$89/NMM!G$10*1000)</f>
        <v>12.405164257018319</v>
      </c>
      <c r="H203" s="279">
        <f>IF(H$89=0,0,H$89/NMM!H$10*1000)</f>
        <v>10.983341997875618</v>
      </c>
      <c r="I203" s="279">
        <f>IF(I$89=0,0,I$89/NMM!I$10*1000)</f>
        <v>12.314483532538722</v>
      </c>
      <c r="J203" s="279">
        <f>IF(J$89=0,0,J$89/NMM!J$10*1000)</f>
        <v>12.074703278209093</v>
      </c>
      <c r="K203" s="279">
        <f>IF(K$89=0,0,K$89/NMM!K$10*1000)</f>
        <v>10.161645416098025</v>
      </c>
      <c r="L203" s="279">
        <f>IF(L$89=0,0,L$89/NMM!L$10*1000)</f>
        <v>10.291756120806433</v>
      </c>
      <c r="M203" s="279">
        <f>IF(M$89=0,0,M$89/NMM!M$10*1000)</f>
        <v>9.6773534575688984</v>
      </c>
      <c r="N203" s="279">
        <f>IF(N$89=0,0,N$89/NMM!N$10*1000)</f>
        <v>8.9067803339802012</v>
      </c>
      <c r="O203" s="279">
        <f>IF(O$89=0,0,O$89/NMM!O$10*1000)</f>
        <v>8.8040062412214972</v>
      </c>
      <c r="P203" s="279">
        <f>IF(P$89=0,0,P$89/NMM!P$10*1000)</f>
        <v>8.4291247803485057</v>
      </c>
      <c r="Q203" s="279">
        <f>IF(Q$89=0,0,Q$89/NMM!Q$10*1000)</f>
        <v>8.186259676789799</v>
      </c>
      <c r="R203" s="279">
        <f>IF(R$89=0,0,R$89/NMM!R$10*1000)</f>
        <v>8.4264029359942327</v>
      </c>
      <c r="S203" s="279">
        <f>IF(S$89=0,0,S$89/NMM!S$10*1000)</f>
        <v>8.3341649026046341</v>
      </c>
      <c r="T203" s="279">
        <f>IF(T$89=0,0,T$89/NMM!T$10*1000)</f>
        <v>8.0402769807953369</v>
      </c>
      <c r="U203" s="279">
        <f>IF(U$89=0,0,U$89/NMM!U$10*1000)</f>
        <v>8.0275666399740881</v>
      </c>
      <c r="V203" s="279">
        <f>IF(V$89=0,0,V$89/NMM!V$10*1000)</f>
        <v>7.4765990758954093</v>
      </c>
      <c r="W203" s="279">
        <f>IF(W$89=0,0,W$89/NMM!W$10*1000)</f>
        <v>8.3240242989504285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709.57144510325543</v>
      </c>
      <c r="C205" s="322">
        <f t="shared" si="57"/>
        <v>747.32077784341857</v>
      </c>
      <c r="D205" s="322">
        <f t="shared" si="57"/>
        <v>723.77664110609965</v>
      </c>
      <c r="E205" s="322">
        <f t="shared" si="57"/>
        <v>726.01729190207459</v>
      </c>
      <c r="F205" s="322">
        <f t="shared" si="57"/>
        <v>694.34931127358857</v>
      </c>
      <c r="G205" s="322">
        <f t="shared" si="57"/>
        <v>595.75334229846112</v>
      </c>
      <c r="H205" s="322">
        <f t="shared" si="57"/>
        <v>499.39289007414129</v>
      </c>
      <c r="I205" s="322">
        <f t="shared" si="57"/>
        <v>533.95932768837963</v>
      </c>
      <c r="J205" s="322">
        <f t="shared" si="57"/>
        <v>518.71217836792778</v>
      </c>
      <c r="K205" s="322">
        <f t="shared" si="57"/>
        <v>422.34569310512802</v>
      </c>
      <c r="L205" s="322">
        <f t="shared" si="57"/>
        <v>492.81414438656066</v>
      </c>
      <c r="M205" s="322">
        <f t="shared" si="57"/>
        <v>440.472266242312</v>
      </c>
      <c r="N205" s="322">
        <f t="shared" si="57"/>
        <v>404.21295896244698</v>
      </c>
      <c r="O205" s="322">
        <f t="shared" si="57"/>
        <v>412.59009286970905</v>
      </c>
      <c r="P205" s="322">
        <f t="shared" si="57"/>
        <v>368.54298433250392</v>
      </c>
      <c r="Q205" s="322">
        <f t="shared" si="57"/>
        <v>347.69125988755951</v>
      </c>
      <c r="R205" s="322">
        <f t="shared" si="57"/>
        <v>363.37931620894949</v>
      </c>
      <c r="S205" s="322">
        <f t="shared" si="57"/>
        <v>352.34626734791118</v>
      </c>
      <c r="T205" s="322">
        <f t="shared" si="57"/>
        <v>339.82054846925121</v>
      </c>
      <c r="U205" s="322">
        <f t="shared" si="57"/>
        <v>335.66178300733282</v>
      </c>
      <c r="V205" s="322">
        <f t="shared" si="57"/>
        <v>320.58206050130707</v>
      </c>
      <c r="W205" s="322">
        <f t="shared" si="57"/>
        <v>351.20221539365531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5.3480754357352387</v>
      </c>
      <c r="C210" s="277">
        <f>IF(C$104=0,0,C$104/NMM!C$11*1000)</f>
        <v>4.7212355087445852</v>
      </c>
      <c r="D210" s="277">
        <f>IF(D$104=0,0,D$104/NMM!D$11*1000)</f>
        <v>4.8684192290030763</v>
      </c>
      <c r="E210" s="277">
        <f>IF(E$104=0,0,E$104/NMM!E$11*1000)</f>
        <v>4.3624113520262959</v>
      </c>
      <c r="F210" s="277">
        <f>IF(F$104=0,0,F$104/NMM!F$11*1000)</f>
        <v>4.0511329492946624</v>
      </c>
      <c r="G210" s="277">
        <f>IF(G$104=0,0,G$104/NMM!G$11*1000)</f>
        <v>3.4385460115636408</v>
      </c>
      <c r="H210" s="277">
        <f>IF(H$104=0,0,H$104/NMM!H$11*1000)</f>
        <v>3.1777043178118802</v>
      </c>
      <c r="I210" s="277">
        <f>IF(I$104=0,0,I$104/NMM!I$11*1000)</f>
        <v>3.2645670385158798</v>
      </c>
      <c r="J210" s="277">
        <f>IF(J$104=0,0,J$104/NMM!J$11*1000)</f>
        <v>3.2837246604737356</v>
      </c>
      <c r="K210" s="277">
        <f>IF(K$104=0,0,K$104/NMM!K$11*1000)</f>
        <v>2.9418028718068046</v>
      </c>
      <c r="L210" s="277">
        <f>IF(L$104=0,0,L$104/NMM!L$11*1000)</f>
        <v>3.4182250399487839</v>
      </c>
      <c r="M210" s="277">
        <f>IF(M$104=0,0,M$104/NMM!M$11*1000)</f>
        <v>3.1954055662796659</v>
      </c>
      <c r="N210" s="277">
        <f>IF(N$104=0,0,N$104/NMM!N$11*1000)</f>
        <v>2.9441375053666947</v>
      </c>
      <c r="O210" s="277">
        <f>IF(O$104=0,0,O$104/NMM!O$11*1000)</f>
        <v>3.1158328187544688</v>
      </c>
      <c r="P210" s="277">
        <f>IF(P$104=0,0,P$104/NMM!P$11*1000)</f>
        <v>2.7628862978568041</v>
      </c>
      <c r="Q210" s="277">
        <f>IF(Q$104=0,0,Q$104/NMM!Q$11*1000)</f>
        <v>2.6118986527260302</v>
      </c>
      <c r="R210" s="277">
        <f>IF(R$104=0,0,R$104/NMM!R$11*1000)</f>
        <v>2.8478570198492368</v>
      </c>
      <c r="S210" s="277">
        <f>IF(S$104=0,0,S$104/NMM!S$11*1000)</f>
        <v>2.7854730052685763</v>
      </c>
      <c r="T210" s="277">
        <f>IF(T$104=0,0,T$104/NMM!T$11*1000)</f>
        <v>2.6674478338931751</v>
      </c>
      <c r="U210" s="277">
        <f>IF(U$104=0,0,U$104/NMM!U$11*1000)</f>
        <v>2.5769093066181425</v>
      </c>
      <c r="V210" s="277">
        <f>IF(V$104=0,0,V$104/NMM!V$11*1000)</f>
        <v>2.6556396831630376</v>
      </c>
      <c r="W210" s="277">
        <f>IF(W$104=0,0,W$104/NMM!W$11*1000)</f>
        <v>2.7794430437675968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649.87710087026619</v>
      </c>
      <c r="C211" s="278">
        <f>IF(C$110=0,0,C$110/NMM!C$11*1000)</f>
        <v>685.29171065125274</v>
      </c>
      <c r="D211" s="278">
        <f>IF(D$110=0,0,D$110/NMM!D$11*1000)</f>
        <v>663.42869485552899</v>
      </c>
      <c r="E211" s="278">
        <f>IF(E$110=0,0,E$110/NMM!E$11*1000)</f>
        <v>665.96338860802507</v>
      </c>
      <c r="F211" s="278">
        <f>IF(F$110=0,0,F$110/NMM!F$11*1000)</f>
        <v>637.02654326455627</v>
      </c>
      <c r="G211" s="278">
        <f>IF(G$110=0,0,G$110/NMM!G$11*1000)</f>
        <v>546.6047268428855</v>
      </c>
      <c r="H211" s="278">
        <f>IF(H$110=0,0,H$110/NMM!H$11*1000)</f>
        <v>457.92130766602298</v>
      </c>
      <c r="I211" s="278">
        <f>IF(I$110=0,0,I$110/NMM!I$11*1000)</f>
        <v>489.74002760090445</v>
      </c>
      <c r="J211" s="278">
        <f>IF(J$110=0,0,J$110/NMM!J$11*1000)</f>
        <v>475.6518508603159</v>
      </c>
      <c r="K211" s="278">
        <f>IF(K$110=0,0,K$110/NMM!K$11*1000)</f>
        <v>387.03768721453304</v>
      </c>
      <c r="L211" s="278">
        <f>IF(L$110=0,0,L$110/NMM!L$11*1000)</f>
        <v>451.62829713088342</v>
      </c>
      <c r="M211" s="278">
        <f>IF(M$110=0,0,M$110/NMM!M$11*1000)</f>
        <v>403.5313662310827</v>
      </c>
      <c r="N211" s="278">
        <f>IF(N$110=0,0,N$110/NMM!N$11*1000)</f>
        <v>370.30213649580213</v>
      </c>
      <c r="O211" s="278">
        <f>IF(O$110=0,0,O$110/NMM!O$11*1000)</f>
        <v>377.87434564767057</v>
      </c>
      <c r="P211" s="278">
        <f>IF(P$110=0,0,P$110/NMM!P$11*1000)</f>
        <v>337.55214596048904</v>
      </c>
      <c r="Q211" s="278">
        <f>IF(Q$110=0,0,Q$110/NMM!Q$11*1000)</f>
        <v>318.4489247429189</v>
      </c>
      <c r="R211" s="278">
        <f>IF(R$110=0,0,R$110/NMM!R$11*1000)</f>
        <v>332.70855464645831</v>
      </c>
      <c r="S211" s="278">
        <f>IF(S$110=0,0,S$110/NMM!S$11*1000)</f>
        <v>322.58451705821233</v>
      </c>
      <c r="T211" s="278">
        <f>IF(T$110=0,0,T$110/NMM!T$11*1000)</f>
        <v>311.13434888389668</v>
      </c>
      <c r="U211" s="278">
        <f>IF(U$110=0,0,U$110/NMM!U$11*1000)</f>
        <v>307.38007482846945</v>
      </c>
      <c r="V211" s="278">
        <f>IF(V$110=0,0,V$110/NMM!V$11*1000)</f>
        <v>293.39142884295705</v>
      </c>
      <c r="W211" s="278">
        <f>IF(W$110=0,0,W$110/NMM!W$11*1000)</f>
        <v>321.53431840643043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54.346268797253998</v>
      </c>
      <c r="C213" s="278">
        <f>IF(C$119=0,0,C$119/NMM!C$11*1000)</f>
        <v>57.307831683421256</v>
      </c>
      <c r="D213" s="278">
        <f>IF(D$119=0,0,D$119/NMM!D$11*1000)</f>
        <v>55.479527021567655</v>
      </c>
      <c r="E213" s="278">
        <f>IF(E$119=0,0,E$119/NMM!E$11*1000)</f>
        <v>55.691491942023227</v>
      </c>
      <c r="F213" s="278">
        <f>IF(F$119=0,0,F$119/NMM!F$11*1000)</f>
        <v>53.271635059737619</v>
      </c>
      <c r="G213" s="278">
        <f>IF(G$119=0,0,G$119/NMM!G$11*1000)</f>
        <v>45.710069444011992</v>
      </c>
      <c r="H213" s="278">
        <f>IF(H$119=0,0,H$119/NMM!H$11*1000)</f>
        <v>38.293878090306414</v>
      </c>
      <c r="I213" s="278">
        <f>IF(I$119=0,0,I$119/NMM!I$11*1000)</f>
        <v>40.954733048959305</v>
      </c>
      <c r="J213" s="278">
        <f>IF(J$119=0,0,J$119/NMM!J$11*1000)</f>
        <v>39.776602847138108</v>
      </c>
      <c r="K213" s="278">
        <f>IF(K$119=0,0,K$119/NMM!K$11*1000)</f>
        <v>32.366203018788184</v>
      </c>
      <c r="L213" s="278">
        <f>IF(L$119=0,0,L$119/NMM!L$11*1000)</f>
        <v>37.767622215728473</v>
      </c>
      <c r="M213" s="278">
        <f>IF(M$119=0,0,M$119/NMM!M$11*1000)</f>
        <v>33.745494444949671</v>
      </c>
      <c r="N213" s="278">
        <f>IF(N$119=0,0,N$119/NMM!N$11*1000)</f>
        <v>30.966684961278116</v>
      </c>
      <c r="O213" s="278">
        <f>IF(O$119=0,0,O$119/NMM!O$11*1000)</f>
        <v>31.599914403283996</v>
      </c>
      <c r="P213" s="278">
        <f>IF(P$119=0,0,P$119/NMM!P$11*1000)</f>
        <v>28.227952074158047</v>
      </c>
      <c r="Q213" s="278">
        <f>IF(Q$119=0,0,Q$119/NMM!Q$11*1000)</f>
        <v>26.63043649191458</v>
      </c>
      <c r="R213" s="278">
        <f>IF(R$119=0,0,R$119/NMM!R$11*1000)</f>
        <v>27.822904542641915</v>
      </c>
      <c r="S213" s="278">
        <f>IF(S$119=0,0,S$119/NMM!S$11*1000)</f>
        <v>26.976277284430292</v>
      </c>
      <c r="T213" s="278">
        <f>IF(T$119=0,0,T$119/NMM!T$11*1000)</f>
        <v>26.018751751461338</v>
      </c>
      <c r="U213" s="278">
        <f>IF(U$119=0,0,U$119/NMM!U$11*1000)</f>
        <v>25.704798872245277</v>
      </c>
      <c r="V213" s="278">
        <f>IF(V$119=0,0,V$119/NMM!V$11*1000)</f>
        <v>24.534991975186983</v>
      </c>
      <c r="W213" s="278">
        <f>IF(W$119=0,0,W$119/NMM!W$11*1000)</f>
        <v>26.888453943457332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BG: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79.260734006986979</v>
      </c>
      <c r="C3" s="205">
        <f t="shared" si="0"/>
        <v>104.74440951001517</v>
      </c>
      <c r="D3" s="205">
        <f t="shared" si="0"/>
        <v>140.55812360897107</v>
      </c>
      <c r="E3" s="205">
        <f t="shared" si="0"/>
        <v>157.88495021721863</v>
      </c>
      <c r="F3" s="205">
        <f t="shared" si="0"/>
        <v>142.48454404945903</v>
      </c>
      <c r="G3" s="205">
        <f t="shared" si="0"/>
        <v>167.48947511887815</v>
      </c>
      <c r="H3" s="205">
        <f t="shared" si="0"/>
        <v>167.89974764854327</v>
      </c>
      <c r="I3" s="205">
        <f t="shared" si="0"/>
        <v>186.08351941685277</v>
      </c>
      <c r="J3" s="205">
        <f t="shared" si="0"/>
        <v>223.9235137660844</v>
      </c>
      <c r="K3" s="205">
        <f t="shared" si="0"/>
        <v>232.91996522216633</v>
      </c>
      <c r="L3" s="205">
        <f t="shared" si="0"/>
        <v>232.10217935786571</v>
      </c>
      <c r="M3" s="205">
        <f t="shared" si="0"/>
        <v>269.18976545842207</v>
      </c>
      <c r="N3" s="205">
        <f t="shared" si="0"/>
        <v>260.73958673249194</v>
      </c>
      <c r="O3" s="205">
        <f t="shared" si="0"/>
        <v>258.84057058286362</v>
      </c>
      <c r="P3" s="205">
        <f t="shared" si="0"/>
        <v>242.07914165388138</v>
      </c>
      <c r="Q3" s="205">
        <f t="shared" si="0"/>
        <v>259.19999999999993</v>
      </c>
      <c r="R3" s="205">
        <f t="shared" si="0"/>
        <v>267.53008263664037</v>
      </c>
      <c r="S3" s="205">
        <f t="shared" si="0"/>
        <v>264.25462004696624</v>
      </c>
      <c r="T3" s="205">
        <f t="shared" si="0"/>
        <v>279.49480734631351</v>
      </c>
      <c r="U3" s="205">
        <f t="shared" si="0"/>
        <v>283.23454699407284</v>
      </c>
      <c r="V3" s="205">
        <f t="shared" si="0"/>
        <v>244.26901104583982</v>
      </c>
      <c r="W3" s="205">
        <f t="shared" si="0"/>
        <v>250.86673970793493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36.437399045866044</v>
      </c>
      <c r="C4" s="243">
        <f t="shared" si="1"/>
        <v>54.756773942840994</v>
      </c>
      <c r="D4" s="243">
        <f t="shared" si="1"/>
        <v>88.512241054613938</v>
      </c>
      <c r="E4" s="243">
        <f t="shared" si="1"/>
        <v>100.41077133728892</v>
      </c>
      <c r="F4" s="243">
        <f t="shared" si="1"/>
        <v>87.100721277691903</v>
      </c>
      <c r="G4" s="243">
        <f t="shared" si="1"/>
        <v>98.888451403822259</v>
      </c>
      <c r="H4" s="243">
        <f t="shared" si="1"/>
        <v>99.506767607249387</v>
      </c>
      <c r="I4" s="243">
        <f t="shared" si="1"/>
        <v>104.72010472010471</v>
      </c>
      <c r="J4" s="243">
        <f t="shared" si="1"/>
        <v>106.5104353868641</v>
      </c>
      <c r="K4" s="243">
        <f t="shared" si="1"/>
        <v>131.67528485791422</v>
      </c>
      <c r="L4" s="243">
        <f t="shared" si="1"/>
        <v>131.12413160012241</v>
      </c>
      <c r="M4" s="243">
        <f t="shared" si="1"/>
        <v>152.23880597014929</v>
      </c>
      <c r="N4" s="243">
        <f t="shared" si="1"/>
        <v>149.58052190023054</v>
      </c>
      <c r="O4" s="243">
        <f t="shared" si="1"/>
        <v>147.89390265663212</v>
      </c>
      <c r="P4" s="243">
        <f t="shared" si="1"/>
        <v>131.28494496329168</v>
      </c>
      <c r="Q4" s="243">
        <f t="shared" si="1"/>
        <v>149.59999999999997</v>
      </c>
      <c r="R4" s="243">
        <f t="shared" si="1"/>
        <v>150.09906731745039</v>
      </c>
      <c r="S4" s="243">
        <f t="shared" si="1"/>
        <v>150.64462533762776</v>
      </c>
      <c r="T4" s="243">
        <f t="shared" si="1"/>
        <v>156.67028875786022</v>
      </c>
      <c r="U4" s="243">
        <f t="shared" si="1"/>
        <v>144.53852667231163</v>
      </c>
      <c r="V4" s="243">
        <f t="shared" si="1"/>
        <v>130.0128477581066</v>
      </c>
      <c r="W4" s="243">
        <f t="shared" si="1"/>
        <v>129.07292620330483</v>
      </c>
      <c r="DA4" s="83"/>
    </row>
    <row r="5" spans="1:105" ht="12" customHeight="1" x14ac:dyDescent="0.25">
      <c r="A5" s="99" t="s">
        <v>52</v>
      </c>
      <c r="B5" s="284">
        <v>3.0821065589288361</v>
      </c>
      <c r="C5" s="284">
        <v>1.841835911403733</v>
      </c>
      <c r="D5" s="284">
        <v>6.4448871507087953</v>
      </c>
      <c r="E5" s="284">
        <v>10.728480714739931</v>
      </c>
      <c r="F5" s="284">
        <v>4.8815549606093178</v>
      </c>
      <c r="G5" s="284">
        <v>5.5421976238093231</v>
      </c>
      <c r="H5" s="284">
        <v>5.8084775245490867</v>
      </c>
      <c r="I5" s="284">
        <v>5.2133638428434761</v>
      </c>
      <c r="J5" s="284">
        <v>6.0507425003348008</v>
      </c>
      <c r="K5" s="284">
        <v>9.9657728486397108</v>
      </c>
      <c r="L5" s="284">
        <v>8.9858949967241148</v>
      </c>
      <c r="M5" s="284">
        <v>9.3060873677703757</v>
      </c>
      <c r="N5" s="284">
        <v>8.8646452433666223</v>
      </c>
      <c r="O5" s="284">
        <v>8.150594090541512</v>
      </c>
      <c r="P5" s="284">
        <v>7.0744574209395941</v>
      </c>
      <c r="Q5" s="284">
        <v>13.258969356169951</v>
      </c>
      <c r="R5" s="284">
        <v>10.46101866080698</v>
      </c>
      <c r="S5" s="284">
        <v>11.192813438584061</v>
      </c>
      <c r="T5" s="284">
        <v>12.107237770452031</v>
      </c>
      <c r="U5" s="284">
        <v>11.219109015463349</v>
      </c>
      <c r="V5" s="284">
        <v>8.7717508304806096</v>
      </c>
      <c r="W5" s="284">
        <v>9.3038618289704136</v>
      </c>
      <c r="DA5" s="94" t="s">
        <v>1812</v>
      </c>
    </row>
    <row r="6" spans="1:105" ht="12" customHeight="1" x14ac:dyDescent="0.25">
      <c r="A6" s="99" t="s">
        <v>59</v>
      </c>
      <c r="B6" s="284">
        <v>33.355292486937209</v>
      </c>
      <c r="C6" s="284">
        <v>52.914938031437259</v>
      </c>
      <c r="D6" s="284">
        <v>82.067353903905143</v>
      </c>
      <c r="E6" s="284">
        <v>89.68229062254899</v>
      </c>
      <c r="F6" s="284">
        <v>82.219166317082582</v>
      </c>
      <c r="G6" s="284">
        <v>93.34625378001293</v>
      </c>
      <c r="H6" s="284">
        <v>93.698290082700296</v>
      </c>
      <c r="I6" s="284">
        <v>99.506740877261237</v>
      </c>
      <c r="J6" s="284">
        <v>100.4596928865293</v>
      </c>
      <c r="K6" s="284">
        <v>121.7095120092745</v>
      </c>
      <c r="L6" s="284">
        <v>122.1382366033983</v>
      </c>
      <c r="M6" s="284">
        <v>142.93271860237891</v>
      </c>
      <c r="N6" s="284">
        <v>140.71587665686391</v>
      </c>
      <c r="O6" s="284">
        <v>139.7433085660906</v>
      </c>
      <c r="P6" s="284">
        <v>124.2104875423521</v>
      </c>
      <c r="Q6" s="284">
        <v>136.34103064383001</v>
      </c>
      <c r="R6" s="284">
        <v>139.63804865664341</v>
      </c>
      <c r="S6" s="284">
        <v>139.45181189904369</v>
      </c>
      <c r="T6" s="284">
        <v>144.56305098740819</v>
      </c>
      <c r="U6" s="284">
        <v>133.31941765684829</v>
      </c>
      <c r="V6" s="284">
        <v>121.241096927626</v>
      </c>
      <c r="W6" s="284">
        <v>119.76906437433441</v>
      </c>
      <c r="DA6" s="94" t="s">
        <v>1813</v>
      </c>
    </row>
    <row r="7" spans="1:105" ht="12" customHeight="1" x14ac:dyDescent="0.25">
      <c r="A7" s="49" t="s">
        <v>60</v>
      </c>
      <c r="B7" s="244">
        <v>42.823334961120928</v>
      </c>
      <c r="C7" s="244">
        <v>49.987635567174181</v>
      </c>
      <c r="D7" s="244">
        <v>52.045882554357142</v>
      </c>
      <c r="E7" s="244">
        <v>57.47417887992971</v>
      </c>
      <c r="F7" s="244">
        <v>55.383822771767129</v>
      </c>
      <c r="G7" s="244">
        <v>68.601023715055888</v>
      </c>
      <c r="H7" s="244">
        <v>68.392980041293882</v>
      </c>
      <c r="I7" s="244">
        <v>81.363414696748052</v>
      </c>
      <c r="J7" s="244">
        <v>117.41307837922029</v>
      </c>
      <c r="K7" s="244">
        <v>101.2446803642521</v>
      </c>
      <c r="L7" s="244">
        <v>100.9780477577433</v>
      </c>
      <c r="M7" s="244">
        <v>116.9509594882728</v>
      </c>
      <c r="N7" s="244">
        <v>111.15906483226139</v>
      </c>
      <c r="O7" s="244">
        <v>110.9466679262315</v>
      </c>
      <c r="P7" s="244">
        <v>110.7941966905897</v>
      </c>
      <c r="Q7" s="244">
        <v>109.6</v>
      </c>
      <c r="R7" s="244">
        <v>117.43101531919</v>
      </c>
      <c r="S7" s="244">
        <v>113.60999470933849</v>
      </c>
      <c r="T7" s="244">
        <v>122.8245185884533</v>
      </c>
      <c r="U7" s="244">
        <v>138.69602032176121</v>
      </c>
      <c r="V7" s="244">
        <v>114.2561632877332</v>
      </c>
      <c r="W7" s="244">
        <v>121.79381350463009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85</v>
      </c>
      <c r="C10" s="243">
        <v>42.5</v>
      </c>
      <c r="D10" s="243">
        <v>92</v>
      </c>
      <c r="E10" s="243">
        <v>135</v>
      </c>
      <c r="F10" s="243">
        <v>135</v>
      </c>
      <c r="G10" s="243">
        <v>135</v>
      </c>
      <c r="H10" s="243">
        <v>135</v>
      </c>
      <c r="I10" s="243">
        <v>135</v>
      </c>
      <c r="J10" s="243">
        <v>136.91999999999999</v>
      </c>
      <c r="K10" s="243">
        <v>136.91999999999999</v>
      </c>
      <c r="L10" s="243">
        <v>135.16999999999999</v>
      </c>
      <c r="M10" s="243">
        <v>134.77000000000001</v>
      </c>
      <c r="N10" s="243">
        <v>135.15499428664711</v>
      </c>
      <c r="O10" s="243">
        <v>135.36000000000001</v>
      </c>
      <c r="P10" s="243">
        <v>135.14861114195</v>
      </c>
      <c r="Q10" s="243">
        <v>202.72291671292501</v>
      </c>
      <c r="R10" s="243">
        <v>202.72291671292501</v>
      </c>
      <c r="S10" s="243">
        <v>235.77</v>
      </c>
      <c r="T10" s="243">
        <v>242.88</v>
      </c>
      <c r="U10" s="243">
        <v>238.79</v>
      </c>
      <c r="V10" s="243">
        <v>209.95</v>
      </c>
      <c r="W10" s="243">
        <v>231.23</v>
      </c>
      <c r="DA10" s="83" t="s">
        <v>1816</v>
      </c>
    </row>
    <row r="11" spans="1:105" ht="12" customHeight="1" x14ac:dyDescent="0.25">
      <c r="A11" s="107" t="s">
        <v>1817</v>
      </c>
      <c r="B11" s="284">
        <v>136</v>
      </c>
      <c r="C11" s="284">
        <v>171</v>
      </c>
      <c r="D11" s="284">
        <v>171</v>
      </c>
      <c r="E11" s="284">
        <v>171</v>
      </c>
      <c r="F11" s="284">
        <v>326</v>
      </c>
      <c r="G11" s="284">
        <v>326</v>
      </c>
      <c r="H11" s="284">
        <v>313</v>
      </c>
      <c r="I11" s="284">
        <v>367</v>
      </c>
      <c r="J11" s="284">
        <v>326.19</v>
      </c>
      <c r="K11" s="284">
        <v>216.9</v>
      </c>
      <c r="L11" s="284">
        <v>248.03</v>
      </c>
      <c r="M11" s="284">
        <v>290.58999999999997</v>
      </c>
      <c r="N11" s="284">
        <v>304.07</v>
      </c>
      <c r="O11" s="284">
        <v>335.82</v>
      </c>
      <c r="P11" s="284">
        <v>345.43</v>
      </c>
      <c r="Q11" s="284">
        <v>250.01</v>
      </c>
      <c r="R11" s="284">
        <v>363</v>
      </c>
      <c r="S11" s="284">
        <v>384.05</v>
      </c>
      <c r="T11" s="284">
        <v>372.72</v>
      </c>
      <c r="U11" s="284">
        <v>363.97</v>
      </c>
      <c r="V11" s="284">
        <v>394.01</v>
      </c>
      <c r="W11" s="284">
        <v>394.06</v>
      </c>
      <c r="DA11" s="94" t="s">
        <v>1818</v>
      </c>
    </row>
    <row r="12" spans="1:105" ht="12" customHeight="1" x14ac:dyDescent="0.25">
      <c r="A12" s="49" t="s">
        <v>1819</v>
      </c>
      <c r="B12" s="244">
        <v>9.4975206611570346</v>
      </c>
      <c r="C12" s="244">
        <v>9.1752066115702569</v>
      </c>
      <c r="D12" s="244">
        <v>11.302479338842989</v>
      </c>
      <c r="E12" s="244">
        <v>13.150413223140511</v>
      </c>
      <c r="F12" s="244">
        <v>10.98513238289207</v>
      </c>
      <c r="G12" s="244">
        <v>12.85526046986722</v>
      </c>
      <c r="H12" s="244">
        <v>13.71054247697033</v>
      </c>
      <c r="I12" s="244">
        <v>17.420533880903509</v>
      </c>
      <c r="J12" s="244">
        <v>25.08512500000003</v>
      </c>
      <c r="K12" s="244">
        <v>21.67379057591625</v>
      </c>
      <c r="L12" s="244">
        <v>23.473507853403159</v>
      </c>
      <c r="M12" s="244">
        <v>25.450410041841021</v>
      </c>
      <c r="N12" s="244">
        <v>30.052236451191671</v>
      </c>
      <c r="O12" s="244">
        <v>32.238631578947391</v>
      </c>
      <c r="P12" s="244">
        <v>32.881694446554512</v>
      </c>
      <c r="Q12" s="244">
        <v>34.25439528568694</v>
      </c>
      <c r="R12" s="244">
        <v>34.654231023776077</v>
      </c>
      <c r="S12" s="244">
        <v>37.9680314136126</v>
      </c>
      <c r="T12" s="244">
        <v>37.709528795811551</v>
      </c>
      <c r="U12" s="244">
        <v>36.922994764397941</v>
      </c>
      <c r="V12" s="244">
        <v>36.996502617801077</v>
      </c>
      <c r="W12" s="244">
        <v>42.783000000000037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266.66666666666669</v>
      </c>
      <c r="C15" s="243">
        <v>266.66666666666669</v>
      </c>
      <c r="D15" s="243">
        <v>242.72124522356989</v>
      </c>
      <c r="E15" s="243">
        <v>242.72124522356989</v>
      </c>
      <c r="F15" s="243">
        <v>242.72124522356989</v>
      </c>
      <c r="G15" s="243">
        <v>218.77582378047299</v>
      </c>
      <c r="H15" s="243">
        <v>218.77582378047299</v>
      </c>
      <c r="I15" s="243">
        <v>194.8304023373762</v>
      </c>
      <c r="J15" s="243">
        <v>194.8304023373762</v>
      </c>
      <c r="K15" s="243">
        <v>194.8304023373762</v>
      </c>
      <c r="L15" s="243">
        <v>170.88498089427941</v>
      </c>
      <c r="M15" s="243">
        <v>170.88498089427941</v>
      </c>
      <c r="N15" s="243">
        <v>170.88498089427941</v>
      </c>
      <c r="O15" s="243">
        <v>146.93955945118259</v>
      </c>
      <c r="P15" s="243">
        <v>146.93955945118259</v>
      </c>
      <c r="Q15" s="243">
        <v>218.77582378047299</v>
      </c>
      <c r="R15" s="243">
        <v>218.77582378047299</v>
      </c>
      <c r="S15" s="243">
        <v>266.66666666666669</v>
      </c>
      <c r="T15" s="243">
        <v>266.66666666666669</v>
      </c>
      <c r="U15" s="243">
        <v>266.66666666666669</v>
      </c>
      <c r="V15" s="243">
        <v>266.66666666666669</v>
      </c>
      <c r="W15" s="243">
        <v>266.66666666666669</v>
      </c>
      <c r="DA15" s="83" t="s">
        <v>1821</v>
      </c>
    </row>
    <row r="16" spans="1:105" ht="12" customHeight="1" x14ac:dyDescent="0.25">
      <c r="A16" s="107" t="s">
        <v>1817</v>
      </c>
      <c r="B16" s="284">
        <v>288.88888888888891</v>
      </c>
      <c r="C16" s="284">
        <v>288.88888888888891</v>
      </c>
      <c r="D16" s="284">
        <v>260.2520197265689</v>
      </c>
      <c r="E16" s="284">
        <v>260.2520197265689</v>
      </c>
      <c r="F16" s="284">
        <v>346.16262721352871</v>
      </c>
      <c r="G16" s="284">
        <v>346.16262721352871</v>
      </c>
      <c r="H16" s="284">
        <v>346.16262721352871</v>
      </c>
      <c r="I16" s="284">
        <v>403.43636553816862</v>
      </c>
      <c r="J16" s="284">
        <v>374.79949637584872</v>
      </c>
      <c r="K16" s="284">
        <v>374.79949637584872</v>
      </c>
      <c r="L16" s="284">
        <v>374.79949637584872</v>
      </c>
      <c r="M16" s="284">
        <v>346.16262721352871</v>
      </c>
      <c r="N16" s="284">
        <v>346.16262721352871</v>
      </c>
      <c r="O16" s="284">
        <v>374.79949637584872</v>
      </c>
      <c r="P16" s="284">
        <v>374.79949637584872</v>
      </c>
      <c r="Q16" s="284">
        <v>374.79949637584872</v>
      </c>
      <c r="R16" s="284">
        <v>403.43636553816862</v>
      </c>
      <c r="S16" s="284">
        <v>432.07323470048863</v>
      </c>
      <c r="T16" s="284">
        <v>432.07323470048863</v>
      </c>
      <c r="U16" s="284">
        <v>432.07323470048863</v>
      </c>
      <c r="V16" s="284">
        <v>432.07323470048863</v>
      </c>
      <c r="W16" s="284">
        <v>432.07323470048863</v>
      </c>
      <c r="DA16" s="94" t="s">
        <v>1822</v>
      </c>
    </row>
    <row r="17" spans="1:105" ht="12" customHeight="1" x14ac:dyDescent="0.25">
      <c r="A17" s="49" t="s">
        <v>1819</v>
      </c>
      <c r="B17" s="244">
        <v>10.552800734618931</v>
      </c>
      <c r="C17" s="244">
        <v>10.552800734618931</v>
      </c>
      <c r="D17" s="244">
        <v>12.423509601943611</v>
      </c>
      <c r="E17" s="244">
        <v>14.2942184692683</v>
      </c>
      <c r="F17" s="244">
        <v>14.2942184692683</v>
      </c>
      <c r="G17" s="244">
        <v>14.2942184692683</v>
      </c>
      <c r="H17" s="244">
        <v>15.22957290293065</v>
      </c>
      <c r="I17" s="244">
        <v>18.970990637580019</v>
      </c>
      <c r="J17" s="244">
        <v>26.453826106878768</v>
      </c>
      <c r="K17" s="244">
        <v>26.453826106878768</v>
      </c>
      <c r="L17" s="244">
        <v>25.518471673216428</v>
      </c>
      <c r="M17" s="244">
        <v>27.389180540541119</v>
      </c>
      <c r="N17" s="244">
        <v>32.065952708852834</v>
      </c>
      <c r="O17" s="244">
        <v>33.936661576177521</v>
      </c>
      <c r="P17" s="244">
        <v>34.872016009839868</v>
      </c>
      <c r="Q17" s="244">
        <v>36.742724877164562</v>
      </c>
      <c r="R17" s="244">
        <v>36.742724877164562</v>
      </c>
      <c r="S17" s="244">
        <v>40.48414261181393</v>
      </c>
      <c r="T17" s="244">
        <v>40.48414261181393</v>
      </c>
      <c r="U17" s="244">
        <v>39.548788178151582</v>
      </c>
      <c r="V17" s="244">
        <v>39.548788178151582</v>
      </c>
      <c r="W17" s="244">
        <v>45.160914780125637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71.836264329290458</v>
      </c>
      <c r="R19" s="243">
        <v>23.945421443096819</v>
      </c>
      <c r="S19" s="243">
        <v>47.890842886193639</v>
      </c>
      <c r="T19" s="243">
        <v>23.945421443096819</v>
      </c>
      <c r="U19" s="243">
        <v>0</v>
      </c>
      <c r="V19" s="243">
        <v>0</v>
      </c>
      <c r="W19" s="243">
        <v>23.945421443096819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85.910607486959819</v>
      </c>
      <c r="G20" s="284">
        <v>28.63686916231994</v>
      </c>
      <c r="H20" s="284">
        <v>0</v>
      </c>
      <c r="I20" s="284">
        <v>57.273738324639879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28.63686916231994</v>
      </c>
      <c r="P20" s="284">
        <v>28.63686916231994</v>
      </c>
      <c r="Q20" s="284">
        <v>0</v>
      </c>
      <c r="R20" s="284">
        <v>28.63686916231994</v>
      </c>
      <c r="S20" s="284">
        <v>57.273738324639879</v>
      </c>
      <c r="T20" s="284">
        <v>0</v>
      </c>
      <c r="U20" s="284">
        <v>0</v>
      </c>
      <c r="V20" s="284">
        <v>28.63686916231994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0.93535443366234394</v>
      </c>
      <c r="D21" s="244">
        <v>1.8707088673246881</v>
      </c>
      <c r="E21" s="244">
        <v>2.8060633009870322</v>
      </c>
      <c r="F21" s="244">
        <v>0</v>
      </c>
      <c r="G21" s="244">
        <v>0.93535443366234394</v>
      </c>
      <c r="H21" s="244">
        <v>0.93535443366234394</v>
      </c>
      <c r="I21" s="244">
        <v>4.6767721683117198</v>
      </c>
      <c r="J21" s="244">
        <v>8.418189902961096</v>
      </c>
      <c r="K21" s="244">
        <v>0</v>
      </c>
      <c r="L21" s="244">
        <v>0</v>
      </c>
      <c r="M21" s="244">
        <v>1.8707088673246881</v>
      </c>
      <c r="N21" s="244">
        <v>5.6121266019740634</v>
      </c>
      <c r="O21" s="244">
        <v>1.8707088673246881</v>
      </c>
      <c r="P21" s="244">
        <v>1.8707088673246881</v>
      </c>
      <c r="Q21" s="244">
        <v>2.8060633009870322</v>
      </c>
      <c r="R21" s="244">
        <v>0</v>
      </c>
      <c r="S21" s="244">
        <v>4.6767721683117198</v>
      </c>
      <c r="T21" s="244">
        <v>0</v>
      </c>
      <c r="U21" s="244">
        <v>0</v>
      </c>
      <c r="V21" s="244">
        <v>0</v>
      </c>
      <c r="W21" s="244">
        <v>6.547481035636407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23.945421443096791</v>
      </c>
      <c r="E23" s="243">
        <f t="shared" si="2"/>
        <v>0</v>
      </c>
      <c r="F23" s="243">
        <f t="shared" si="2"/>
        <v>0</v>
      </c>
      <c r="G23" s="243">
        <f t="shared" si="2"/>
        <v>23.945421443096905</v>
      </c>
      <c r="H23" s="243">
        <f t="shared" si="2"/>
        <v>0</v>
      </c>
      <c r="I23" s="243">
        <f t="shared" si="2"/>
        <v>23.945421443096791</v>
      </c>
      <c r="J23" s="243">
        <f t="shared" si="2"/>
        <v>0</v>
      </c>
      <c r="K23" s="243">
        <f t="shared" si="2"/>
        <v>0</v>
      </c>
      <c r="L23" s="243">
        <f t="shared" si="2"/>
        <v>23.945421443096791</v>
      </c>
      <c r="M23" s="243">
        <f t="shared" si="2"/>
        <v>0</v>
      </c>
      <c r="N23" s="243">
        <f t="shared" si="2"/>
        <v>0</v>
      </c>
      <c r="O23" s="243">
        <f t="shared" si="2"/>
        <v>23.945421443096819</v>
      </c>
      <c r="P23" s="243">
        <f t="shared" si="2"/>
        <v>0</v>
      </c>
      <c r="Q23" s="243">
        <f t="shared" si="2"/>
        <v>0</v>
      </c>
      <c r="R23" s="243">
        <f t="shared" si="2"/>
        <v>23.945421443096819</v>
      </c>
      <c r="S23" s="243">
        <f t="shared" si="2"/>
        <v>0</v>
      </c>
      <c r="T23" s="243">
        <f t="shared" si="2"/>
        <v>23.945421443096791</v>
      </c>
      <c r="U23" s="243">
        <f t="shared" si="2"/>
        <v>0</v>
      </c>
      <c r="V23" s="243">
        <f t="shared" si="2"/>
        <v>0</v>
      </c>
      <c r="W23" s="243">
        <f t="shared" si="2"/>
        <v>23.945421443096791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28.636869162320011</v>
      </c>
      <c r="E24" s="284">
        <f t="shared" si="3"/>
        <v>0</v>
      </c>
      <c r="F24" s="284">
        <f t="shared" si="3"/>
        <v>0</v>
      </c>
      <c r="G24" s="284">
        <f t="shared" si="3"/>
        <v>28.636869162319954</v>
      </c>
      <c r="H24" s="284">
        <f t="shared" si="3"/>
        <v>0</v>
      </c>
      <c r="I24" s="284">
        <f t="shared" si="3"/>
        <v>0</v>
      </c>
      <c r="J24" s="284">
        <f t="shared" si="3"/>
        <v>28.636869162319897</v>
      </c>
      <c r="K24" s="284">
        <f t="shared" si="3"/>
        <v>0</v>
      </c>
      <c r="L24" s="284">
        <f t="shared" si="3"/>
        <v>0</v>
      </c>
      <c r="M24" s="284">
        <f t="shared" si="3"/>
        <v>28.636869162320011</v>
      </c>
      <c r="N24" s="284">
        <f t="shared" si="3"/>
        <v>0</v>
      </c>
      <c r="O24" s="284">
        <f t="shared" si="3"/>
        <v>0</v>
      </c>
      <c r="P24" s="284">
        <f t="shared" si="3"/>
        <v>28.636869162319954</v>
      </c>
      <c r="Q24" s="284">
        <f t="shared" si="3"/>
        <v>0</v>
      </c>
      <c r="R24" s="284">
        <f t="shared" si="3"/>
        <v>0</v>
      </c>
      <c r="S24" s="284">
        <f t="shared" si="3"/>
        <v>28.636869162319897</v>
      </c>
      <c r="T24" s="284">
        <f t="shared" si="3"/>
        <v>0</v>
      </c>
      <c r="U24" s="284">
        <f t="shared" si="3"/>
        <v>0</v>
      </c>
      <c r="V24" s="284">
        <f t="shared" si="3"/>
        <v>28.636869162319954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0.93535443366234361</v>
      </c>
      <c r="D25" s="244">
        <f t="shared" si="4"/>
        <v>0</v>
      </c>
      <c r="E25" s="244">
        <f t="shared" si="4"/>
        <v>0.93535443366234361</v>
      </c>
      <c r="F25" s="244">
        <f t="shared" si="4"/>
        <v>0</v>
      </c>
      <c r="G25" s="244">
        <f t="shared" si="4"/>
        <v>0.93535443366234361</v>
      </c>
      <c r="H25" s="244">
        <f t="shared" si="4"/>
        <v>0</v>
      </c>
      <c r="I25" s="244">
        <f t="shared" si="4"/>
        <v>0.93535443366235071</v>
      </c>
      <c r="J25" s="244">
        <f t="shared" si="4"/>
        <v>0.93535443366234716</v>
      </c>
      <c r="K25" s="244">
        <f t="shared" si="4"/>
        <v>0</v>
      </c>
      <c r="L25" s="244">
        <f t="shared" si="4"/>
        <v>0.93535443366234006</v>
      </c>
      <c r="M25" s="244">
        <f t="shared" si="4"/>
        <v>0</v>
      </c>
      <c r="N25" s="244">
        <f t="shared" si="4"/>
        <v>0.93535443366234716</v>
      </c>
      <c r="O25" s="244">
        <f t="shared" si="4"/>
        <v>0</v>
      </c>
      <c r="P25" s="244">
        <f t="shared" si="4"/>
        <v>0.93535443366234006</v>
      </c>
      <c r="Q25" s="244">
        <f t="shared" si="4"/>
        <v>0.93535443366234006</v>
      </c>
      <c r="R25" s="244">
        <f t="shared" si="4"/>
        <v>0</v>
      </c>
      <c r="S25" s="244">
        <f t="shared" si="4"/>
        <v>0.93535443366235427</v>
      </c>
      <c r="T25" s="244">
        <f t="shared" si="4"/>
        <v>0</v>
      </c>
      <c r="U25" s="244">
        <f t="shared" si="4"/>
        <v>0.93535443366234716</v>
      </c>
      <c r="V25" s="244">
        <f t="shared" si="4"/>
        <v>0</v>
      </c>
      <c r="W25" s="244">
        <f t="shared" si="4"/>
        <v>0.93535443366235427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181.66666666666669</v>
      </c>
      <c r="C27" s="243">
        <f t="shared" si="5"/>
        <v>224.16666666666669</v>
      </c>
      <c r="D27" s="243">
        <f t="shared" si="5"/>
        <v>150.72124522356989</v>
      </c>
      <c r="E27" s="243">
        <f t="shared" si="5"/>
        <v>107.72124522356989</v>
      </c>
      <c r="F27" s="243">
        <f t="shared" si="5"/>
        <v>107.72124522356989</v>
      </c>
      <c r="G27" s="243">
        <f t="shared" si="5"/>
        <v>83.77582378047299</v>
      </c>
      <c r="H27" s="243">
        <f t="shared" si="5"/>
        <v>83.77582378047299</v>
      </c>
      <c r="I27" s="243">
        <f t="shared" si="5"/>
        <v>59.830402337376199</v>
      </c>
      <c r="J27" s="243">
        <f t="shared" si="5"/>
        <v>57.910402337376212</v>
      </c>
      <c r="K27" s="243">
        <f t="shared" si="5"/>
        <v>57.910402337376212</v>
      </c>
      <c r="L27" s="243">
        <f t="shared" si="5"/>
        <v>35.714980894279421</v>
      </c>
      <c r="M27" s="243">
        <f t="shared" si="5"/>
        <v>36.114980894279398</v>
      </c>
      <c r="N27" s="243">
        <f t="shared" si="5"/>
        <v>35.729986607632299</v>
      </c>
      <c r="O27" s="243">
        <f t="shared" si="5"/>
        <v>11.579559451182575</v>
      </c>
      <c r="P27" s="243">
        <f t="shared" si="5"/>
        <v>11.79094830923259</v>
      </c>
      <c r="Q27" s="243">
        <f t="shared" si="5"/>
        <v>16.052907067547977</v>
      </c>
      <c r="R27" s="243">
        <f t="shared" si="5"/>
        <v>16.052907067547977</v>
      </c>
      <c r="S27" s="243">
        <f t="shared" si="5"/>
        <v>30.896666666666675</v>
      </c>
      <c r="T27" s="243">
        <f t="shared" si="5"/>
        <v>23.78666666666669</v>
      </c>
      <c r="U27" s="243">
        <f t="shared" si="5"/>
        <v>27.876666666666694</v>
      </c>
      <c r="V27" s="243">
        <f t="shared" si="5"/>
        <v>56.716666666666697</v>
      </c>
      <c r="W27" s="243">
        <f t="shared" si="5"/>
        <v>35.436666666666696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152.88888888888891</v>
      </c>
      <c r="C28" s="284">
        <f t="shared" si="6"/>
        <v>117.88888888888891</v>
      </c>
      <c r="D28" s="284">
        <f t="shared" si="6"/>
        <v>89.252019726568903</v>
      </c>
      <c r="E28" s="284">
        <f t="shared" si="6"/>
        <v>89.252019726568903</v>
      </c>
      <c r="F28" s="284">
        <f t="shared" si="6"/>
        <v>20.162627213528708</v>
      </c>
      <c r="G28" s="284">
        <f t="shared" si="6"/>
        <v>20.162627213528708</v>
      </c>
      <c r="H28" s="284">
        <f t="shared" si="6"/>
        <v>33.162627213528708</v>
      </c>
      <c r="I28" s="284">
        <f t="shared" si="6"/>
        <v>36.436365538168616</v>
      </c>
      <c r="J28" s="284">
        <f t="shared" si="6"/>
        <v>48.609496375848721</v>
      </c>
      <c r="K28" s="284">
        <f t="shared" si="6"/>
        <v>157.89949637584871</v>
      </c>
      <c r="L28" s="284">
        <f t="shared" si="6"/>
        <v>126.76949637584872</v>
      </c>
      <c r="M28" s="284">
        <f t="shared" si="6"/>
        <v>55.572627213528733</v>
      </c>
      <c r="N28" s="284">
        <f t="shared" si="6"/>
        <v>42.092627213528715</v>
      </c>
      <c r="O28" s="284">
        <f t="shared" si="6"/>
        <v>38.979496375848726</v>
      </c>
      <c r="P28" s="284">
        <f t="shared" si="6"/>
        <v>29.369496375848712</v>
      </c>
      <c r="Q28" s="284">
        <f t="shared" si="6"/>
        <v>124.78949637584873</v>
      </c>
      <c r="R28" s="284">
        <f t="shared" si="6"/>
        <v>40.436365538168616</v>
      </c>
      <c r="S28" s="284">
        <f t="shared" si="6"/>
        <v>48.023234700488615</v>
      </c>
      <c r="T28" s="284">
        <f t="shared" si="6"/>
        <v>59.353234700488599</v>
      </c>
      <c r="U28" s="284">
        <f t="shared" si="6"/>
        <v>68.103234700488599</v>
      </c>
      <c r="V28" s="284">
        <f t="shared" si="6"/>
        <v>38.063234700488636</v>
      </c>
      <c r="W28" s="284">
        <f t="shared" si="6"/>
        <v>38.013234700488624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1.0552800734618959</v>
      </c>
      <c r="C29" s="244">
        <f t="shared" si="7"/>
        <v>1.3775941230486737</v>
      </c>
      <c r="D29" s="244">
        <f t="shared" si="7"/>
        <v>1.1210302631006215</v>
      </c>
      <c r="E29" s="244">
        <f t="shared" si="7"/>
        <v>1.1438052461277888</v>
      </c>
      <c r="F29" s="244">
        <f t="shared" si="7"/>
        <v>3.3090860863762295</v>
      </c>
      <c r="G29" s="244">
        <f t="shared" si="7"/>
        <v>1.4389579994010795</v>
      </c>
      <c r="H29" s="244">
        <f t="shared" si="7"/>
        <v>1.5190304259603202</v>
      </c>
      <c r="I29" s="244">
        <f t="shared" si="7"/>
        <v>1.5504567566765104</v>
      </c>
      <c r="J29" s="244">
        <f t="shared" si="7"/>
        <v>1.3687011068787385</v>
      </c>
      <c r="K29" s="244">
        <f t="shared" si="7"/>
        <v>4.7800355309625182</v>
      </c>
      <c r="L29" s="244">
        <f t="shared" si="7"/>
        <v>2.0449638198132689</v>
      </c>
      <c r="M29" s="244">
        <f t="shared" si="7"/>
        <v>1.938770498700098</v>
      </c>
      <c r="N29" s="244">
        <f t="shared" si="7"/>
        <v>2.0137162576611622</v>
      </c>
      <c r="O29" s="244">
        <f t="shared" si="7"/>
        <v>1.6980299972301296</v>
      </c>
      <c r="P29" s="244">
        <f t="shared" si="7"/>
        <v>1.9903215632853559</v>
      </c>
      <c r="Q29" s="244">
        <f t="shared" si="7"/>
        <v>2.4883295914776227</v>
      </c>
      <c r="R29" s="244">
        <f t="shared" si="7"/>
        <v>2.0884938533884849</v>
      </c>
      <c r="S29" s="244">
        <f t="shared" si="7"/>
        <v>2.5161111982013296</v>
      </c>
      <c r="T29" s="244">
        <f t="shared" si="7"/>
        <v>2.774613816002379</v>
      </c>
      <c r="U29" s="244">
        <f t="shared" si="7"/>
        <v>2.6257934137536409</v>
      </c>
      <c r="V29" s="244">
        <f t="shared" si="7"/>
        <v>2.552285560350505</v>
      </c>
      <c r="W29" s="244">
        <f t="shared" si="7"/>
        <v>2.3779147801256002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103.1689595872743</v>
      </c>
      <c r="C32" s="212">
        <v>74.845055889939815</v>
      </c>
      <c r="D32" s="212">
        <v>143.35838349097159</v>
      </c>
      <c r="E32" s="212">
        <v>162.27592433361991</v>
      </c>
      <c r="F32" s="212">
        <v>192.92338779019781</v>
      </c>
      <c r="G32" s="212">
        <v>195.83447979363709</v>
      </c>
      <c r="H32" s="212">
        <v>164.55270851246769</v>
      </c>
      <c r="I32" s="212">
        <v>171.7307824591573</v>
      </c>
      <c r="J32" s="212">
        <v>170.8731728288908</v>
      </c>
      <c r="K32" s="212">
        <v>75.71401547721409</v>
      </c>
      <c r="L32" s="212">
        <v>190.12407566638001</v>
      </c>
      <c r="M32" s="212">
        <v>219.5446259673258</v>
      </c>
      <c r="N32" s="212">
        <v>216.24161650902829</v>
      </c>
      <c r="O32" s="212">
        <v>250.88813413585549</v>
      </c>
      <c r="P32" s="212">
        <v>212.333361994841</v>
      </c>
      <c r="Q32" s="212">
        <v>244.61238177128121</v>
      </c>
      <c r="R32" s="212">
        <v>242.35202063628549</v>
      </c>
      <c r="S32" s="212">
        <v>220.4933791917455</v>
      </c>
      <c r="T32" s="212">
        <v>201.0357695614789</v>
      </c>
      <c r="U32" s="212">
        <v>208.77119518486671</v>
      </c>
      <c r="V32" s="212">
        <v>191.5945829750645</v>
      </c>
      <c r="W32" s="212">
        <v>177.91702493551159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51.772914875322442</v>
      </c>
      <c r="E33" s="215">
        <v>18.886758383490971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0.76809974204643161</v>
      </c>
      <c r="P33" s="215">
        <v>1.001977644024076</v>
      </c>
      <c r="Q33" s="215">
        <v>0.83121238177128109</v>
      </c>
      <c r="R33" s="215">
        <v>1.519088564058469</v>
      </c>
      <c r="S33" s="215">
        <v>1.3525365434221841</v>
      </c>
      <c r="T33" s="215">
        <v>1.1573516766981939</v>
      </c>
      <c r="U33" s="215">
        <v>0.96655202063628542</v>
      </c>
      <c r="V33" s="215">
        <v>0.97652622527944977</v>
      </c>
      <c r="W33" s="215">
        <v>3.1330180567497861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30.94006878761823</v>
      </c>
      <c r="C34" s="206">
        <f t="shared" si="8"/>
        <v>20.325709372312982</v>
      </c>
      <c r="D34" s="206">
        <f t="shared" si="8"/>
        <v>32.869905417024931</v>
      </c>
      <c r="E34" s="206">
        <f t="shared" si="8"/>
        <v>29.07231298366294</v>
      </c>
      <c r="F34" s="206">
        <f t="shared" si="8"/>
        <v>29.975150472914873</v>
      </c>
      <c r="G34" s="206">
        <f t="shared" si="8"/>
        <v>31.904987102321581</v>
      </c>
      <c r="H34" s="206">
        <f t="shared" si="8"/>
        <v>11.447979363714531</v>
      </c>
      <c r="I34" s="206">
        <f t="shared" si="8"/>
        <v>23.88460877042132</v>
      </c>
      <c r="J34" s="206">
        <f t="shared" si="8"/>
        <v>18.152278589853829</v>
      </c>
      <c r="K34" s="206">
        <f t="shared" si="8"/>
        <v>7.643078245915734</v>
      </c>
      <c r="L34" s="206">
        <f t="shared" si="8"/>
        <v>8.5984522785898534</v>
      </c>
      <c r="M34" s="206">
        <f t="shared" si="8"/>
        <v>9.6493551160791053</v>
      </c>
      <c r="N34" s="206">
        <f t="shared" si="8"/>
        <v>4.7769561478933786</v>
      </c>
      <c r="O34" s="206">
        <f t="shared" si="8"/>
        <v>1.9107480653482369</v>
      </c>
      <c r="P34" s="206">
        <f t="shared" si="8"/>
        <v>3.8214961306964752</v>
      </c>
      <c r="Q34" s="206">
        <f t="shared" si="8"/>
        <v>0</v>
      </c>
      <c r="R34" s="206">
        <f t="shared" si="8"/>
        <v>0</v>
      </c>
      <c r="S34" s="206">
        <f t="shared" si="8"/>
        <v>0.91315563198624239</v>
      </c>
      <c r="T34" s="206">
        <f t="shared" si="8"/>
        <v>0.51160791057609623</v>
      </c>
      <c r="U34" s="206">
        <f t="shared" si="8"/>
        <v>0.95322441960447124</v>
      </c>
      <c r="V34" s="206">
        <f t="shared" si="8"/>
        <v>0.4950988822012039</v>
      </c>
      <c r="W34" s="206">
        <f t="shared" si="8"/>
        <v>0.52966466036113491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0.36809974204643159</v>
      </c>
      <c r="T36" s="206">
        <v>0.39441100601891649</v>
      </c>
      <c r="U36" s="206">
        <v>0.38237317282889077</v>
      </c>
      <c r="V36" s="206">
        <v>0.35159071367153921</v>
      </c>
      <c r="W36" s="206">
        <v>0.3548581255374032</v>
      </c>
      <c r="DA36" s="71" t="s">
        <v>1830</v>
      </c>
    </row>
    <row r="37" spans="1:105" ht="12" customHeight="1" x14ac:dyDescent="0.25">
      <c r="A37" s="18" t="s">
        <v>69</v>
      </c>
      <c r="B37" s="206">
        <v>1.026999140154772</v>
      </c>
      <c r="C37" s="206">
        <v>1.026999140154772</v>
      </c>
      <c r="D37" s="206">
        <v>1.026999140154772</v>
      </c>
      <c r="E37" s="206">
        <v>2.0540842648323299</v>
      </c>
      <c r="F37" s="206">
        <v>1.026999140154772</v>
      </c>
      <c r="G37" s="206">
        <v>1.026999140154772</v>
      </c>
      <c r="H37" s="206">
        <v>1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0.43138435081685289</v>
      </c>
      <c r="T37" s="206">
        <v>0.1171969045571797</v>
      </c>
      <c r="U37" s="206">
        <v>0.57085124677558041</v>
      </c>
      <c r="V37" s="206">
        <v>0.14350816852966469</v>
      </c>
      <c r="W37" s="206">
        <v>0.17480653482373171</v>
      </c>
      <c r="DA37" s="71" t="s">
        <v>1831</v>
      </c>
    </row>
    <row r="38" spans="1:105" ht="12" customHeight="1" x14ac:dyDescent="0.25">
      <c r="A38" s="18" t="s">
        <v>70</v>
      </c>
      <c r="B38" s="206">
        <v>29.913069647463459</v>
      </c>
      <c r="C38" s="206">
        <v>19.298710232158211</v>
      </c>
      <c r="D38" s="206">
        <v>31.84290627687016</v>
      </c>
      <c r="E38" s="206">
        <v>27.01822871883061</v>
      </c>
      <c r="F38" s="206">
        <v>28.948151332760101</v>
      </c>
      <c r="G38" s="206">
        <v>30.877987962166809</v>
      </c>
      <c r="H38" s="206">
        <v>10.447979363714531</v>
      </c>
      <c r="I38" s="206">
        <v>23.88460877042132</v>
      </c>
      <c r="J38" s="206">
        <v>18.152278589853829</v>
      </c>
      <c r="K38" s="206">
        <v>7.643078245915734</v>
      </c>
      <c r="L38" s="206">
        <v>8.5984522785898534</v>
      </c>
      <c r="M38" s="206">
        <v>9.6493551160791053</v>
      </c>
      <c r="N38" s="206">
        <v>4.7769561478933786</v>
      </c>
      <c r="O38" s="206">
        <v>1.9107480653482369</v>
      </c>
      <c r="P38" s="206">
        <v>3.8214961306964752</v>
      </c>
      <c r="Q38" s="206">
        <v>0</v>
      </c>
      <c r="R38" s="206">
        <v>0</v>
      </c>
      <c r="S38" s="206">
        <v>0.1136715391229579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40.218744625967332</v>
      </c>
      <c r="C40" s="206">
        <f t="shared" si="9"/>
        <v>31.900687876182289</v>
      </c>
      <c r="D40" s="206">
        <f t="shared" si="9"/>
        <v>21.044797936371449</v>
      </c>
      <c r="E40" s="206">
        <f t="shared" si="9"/>
        <v>47.334909716251069</v>
      </c>
      <c r="F40" s="206">
        <f t="shared" si="9"/>
        <v>53.375236457437659</v>
      </c>
      <c r="G40" s="206">
        <f t="shared" si="9"/>
        <v>51.504729148753221</v>
      </c>
      <c r="H40" s="206">
        <f t="shared" si="9"/>
        <v>54.728976784178847</v>
      </c>
      <c r="I40" s="206">
        <f t="shared" si="9"/>
        <v>52.881083404987088</v>
      </c>
      <c r="J40" s="206">
        <f t="shared" si="9"/>
        <v>46.453568357695609</v>
      </c>
      <c r="K40" s="206">
        <f t="shared" si="9"/>
        <v>26.741014617368869</v>
      </c>
      <c r="L40" s="206">
        <f t="shared" si="9"/>
        <v>32.352020636285467</v>
      </c>
      <c r="M40" s="206">
        <f t="shared" si="9"/>
        <v>35.232072226999144</v>
      </c>
      <c r="N40" s="206">
        <f t="shared" si="9"/>
        <v>39.939896818572649</v>
      </c>
      <c r="O40" s="206">
        <f t="shared" si="9"/>
        <v>48.925795356835764</v>
      </c>
      <c r="P40" s="206">
        <f t="shared" si="9"/>
        <v>41.703095442820292</v>
      </c>
      <c r="Q40" s="206">
        <f t="shared" si="9"/>
        <v>46.174376612209812</v>
      </c>
      <c r="R40" s="206">
        <f t="shared" si="9"/>
        <v>47.377300085984523</v>
      </c>
      <c r="S40" s="206">
        <f t="shared" si="9"/>
        <v>41.804643164230427</v>
      </c>
      <c r="T40" s="206">
        <f t="shared" si="9"/>
        <v>43.219260533104027</v>
      </c>
      <c r="U40" s="206">
        <f t="shared" si="9"/>
        <v>40.898710232158209</v>
      </c>
      <c r="V40" s="206">
        <f t="shared" si="9"/>
        <v>38.345915735167672</v>
      </c>
      <c r="W40" s="206">
        <f t="shared" si="9"/>
        <v>41.957265692175397</v>
      </c>
      <c r="DA40" s="71"/>
    </row>
    <row r="41" spans="1:105" ht="12" customHeight="1" x14ac:dyDescent="0.25">
      <c r="A41" s="18" t="s">
        <v>72</v>
      </c>
      <c r="B41" s="206">
        <v>40.218744625967332</v>
      </c>
      <c r="C41" s="206">
        <v>31.900687876182289</v>
      </c>
      <c r="D41" s="206">
        <v>21.044797936371449</v>
      </c>
      <c r="E41" s="206">
        <v>47.334909716251069</v>
      </c>
      <c r="F41" s="206">
        <v>53.375236457437659</v>
      </c>
      <c r="G41" s="206">
        <v>51.504729148753221</v>
      </c>
      <c r="H41" s="206">
        <v>54.728976784178847</v>
      </c>
      <c r="I41" s="206">
        <v>52.881083404987088</v>
      </c>
      <c r="J41" s="206">
        <v>46.453568357695609</v>
      </c>
      <c r="K41" s="206">
        <v>26.741014617368869</v>
      </c>
      <c r="L41" s="206">
        <v>32.352020636285467</v>
      </c>
      <c r="M41" s="206">
        <v>35.232072226999144</v>
      </c>
      <c r="N41" s="206">
        <v>39.939896818572649</v>
      </c>
      <c r="O41" s="206">
        <v>48.925795356835764</v>
      </c>
      <c r="P41" s="206">
        <v>41.703095442820292</v>
      </c>
      <c r="Q41" s="206">
        <v>46.174376612209812</v>
      </c>
      <c r="R41" s="206">
        <v>47.377300085984523</v>
      </c>
      <c r="S41" s="206">
        <v>41.804643164230427</v>
      </c>
      <c r="T41" s="206">
        <v>43.219260533104027</v>
      </c>
      <c r="U41" s="206">
        <v>40.898710232158209</v>
      </c>
      <c r="V41" s="206">
        <v>38.345915735167672</v>
      </c>
      <c r="W41" s="206">
        <v>41.957265692175397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8.2879621668099741</v>
      </c>
      <c r="C43" s="206">
        <f t="shared" si="10"/>
        <v>0.74041272570937233</v>
      </c>
      <c r="D43" s="206">
        <f t="shared" si="10"/>
        <v>2.603439380911436</v>
      </c>
      <c r="E43" s="206">
        <f t="shared" si="10"/>
        <v>25.341530524505579</v>
      </c>
      <c r="F43" s="206">
        <f t="shared" si="10"/>
        <v>28.327171109200339</v>
      </c>
      <c r="G43" s="206">
        <f t="shared" si="10"/>
        <v>56.152708512467747</v>
      </c>
      <c r="H43" s="206">
        <f t="shared" si="10"/>
        <v>54.098538263112637</v>
      </c>
      <c r="I43" s="206">
        <f t="shared" si="10"/>
        <v>57.776784178847812</v>
      </c>
      <c r="J43" s="206">
        <f t="shared" si="10"/>
        <v>61.884952708512458</v>
      </c>
      <c r="K43" s="206">
        <f t="shared" si="10"/>
        <v>18.486672398968189</v>
      </c>
      <c r="L43" s="206">
        <f t="shared" si="10"/>
        <v>115.3386930352536</v>
      </c>
      <c r="M43" s="206">
        <f t="shared" si="10"/>
        <v>140.79965606190879</v>
      </c>
      <c r="N43" s="206">
        <f t="shared" si="10"/>
        <v>138.55451418744619</v>
      </c>
      <c r="O43" s="206">
        <f t="shared" si="10"/>
        <v>164.6603611349957</v>
      </c>
      <c r="P43" s="206">
        <f t="shared" si="10"/>
        <v>130.55313843508171</v>
      </c>
      <c r="Q43" s="206">
        <f t="shared" si="10"/>
        <v>162.5107480653482</v>
      </c>
      <c r="R43" s="206">
        <f t="shared" si="10"/>
        <v>155.5603611349957</v>
      </c>
      <c r="S43" s="206">
        <f t="shared" si="10"/>
        <v>138.25924333619949</v>
      </c>
      <c r="T43" s="206">
        <f t="shared" si="10"/>
        <v>117.11762682717109</v>
      </c>
      <c r="U43" s="206">
        <f t="shared" si="10"/>
        <v>127.020464316423</v>
      </c>
      <c r="V43" s="206">
        <f t="shared" si="10"/>
        <v>115.1227858985383</v>
      </c>
      <c r="W43" s="206">
        <f t="shared" si="10"/>
        <v>93.698366294067057</v>
      </c>
      <c r="DA43" s="71"/>
    </row>
    <row r="44" spans="1:105" ht="12" customHeight="1" x14ac:dyDescent="0.25">
      <c r="A44" s="18" t="s">
        <v>73</v>
      </c>
      <c r="B44" s="206">
        <v>8.2879621668099741</v>
      </c>
      <c r="C44" s="206">
        <v>0.74041272570937233</v>
      </c>
      <c r="D44" s="206">
        <v>2.603439380911436</v>
      </c>
      <c r="E44" s="206">
        <v>25.341530524505579</v>
      </c>
      <c r="F44" s="206">
        <v>28.327171109200339</v>
      </c>
      <c r="G44" s="206">
        <v>56.152708512467747</v>
      </c>
      <c r="H44" s="206">
        <v>54.098538263112637</v>
      </c>
      <c r="I44" s="206">
        <v>57.776784178847812</v>
      </c>
      <c r="J44" s="206">
        <v>61.884952708512458</v>
      </c>
      <c r="K44" s="206">
        <v>18.486672398968189</v>
      </c>
      <c r="L44" s="206">
        <v>115.3386930352536</v>
      </c>
      <c r="M44" s="206">
        <v>140.79965606190879</v>
      </c>
      <c r="N44" s="206">
        <v>138.55451418744619</v>
      </c>
      <c r="O44" s="206">
        <v>164.6603611349957</v>
      </c>
      <c r="P44" s="206">
        <v>130.55313843508171</v>
      </c>
      <c r="Q44" s="206">
        <v>162.5107480653482</v>
      </c>
      <c r="R44" s="206">
        <v>155.5603611349957</v>
      </c>
      <c r="S44" s="206">
        <v>138.25924333619949</v>
      </c>
      <c r="T44" s="206">
        <v>117.11762682717109</v>
      </c>
      <c r="U44" s="206">
        <v>127.020464316423</v>
      </c>
      <c r="V44" s="206">
        <v>115.1227858985383</v>
      </c>
      <c r="W44" s="206">
        <v>93.698366294067057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1.1942390369733451</v>
      </c>
      <c r="C50" s="206">
        <v>1.241960447119518</v>
      </c>
      <c r="D50" s="206">
        <v>1.361392949269131</v>
      </c>
      <c r="E50" s="206">
        <v>1.7435941530524499</v>
      </c>
      <c r="F50" s="206">
        <v>25.26990541702493</v>
      </c>
      <c r="G50" s="206">
        <v>14.139638865004301</v>
      </c>
      <c r="H50" s="206">
        <v>10.48529664660361</v>
      </c>
      <c r="I50" s="206">
        <v>9.6732588134135842</v>
      </c>
      <c r="J50" s="206">
        <v>10.24651762682717</v>
      </c>
      <c r="K50" s="206">
        <v>2.2929492691315558</v>
      </c>
      <c r="L50" s="206">
        <v>5.3740326741186584</v>
      </c>
      <c r="M50" s="206">
        <v>4.3708512467755796</v>
      </c>
      <c r="N50" s="206">
        <v>2.101805674978503</v>
      </c>
      <c r="O50" s="206">
        <v>0.57325881341358553</v>
      </c>
      <c r="P50" s="206">
        <v>0.42992261392949271</v>
      </c>
      <c r="Q50" s="206">
        <v>0.35829750644883918</v>
      </c>
      <c r="R50" s="206">
        <v>0.40601891659501288</v>
      </c>
      <c r="S50" s="206">
        <v>0.38968185726569221</v>
      </c>
      <c r="T50" s="206">
        <v>0.45485812553740318</v>
      </c>
      <c r="U50" s="206">
        <v>0.463542562338779</v>
      </c>
      <c r="V50" s="206">
        <v>0.45812553740326739</v>
      </c>
      <c r="W50" s="206">
        <v>0.41883061049011178</v>
      </c>
      <c r="DA50" s="71" t="s">
        <v>1842</v>
      </c>
    </row>
    <row r="51" spans="1:105" ht="12" customHeight="1" x14ac:dyDescent="0.25">
      <c r="A51" s="21" t="s">
        <v>38</v>
      </c>
      <c r="B51" s="209">
        <v>22.52794496990542</v>
      </c>
      <c r="C51" s="209">
        <v>20.63628546861565</v>
      </c>
      <c r="D51" s="209">
        <v>33.705932932072223</v>
      </c>
      <c r="E51" s="209">
        <v>39.896818572656919</v>
      </c>
      <c r="F51" s="209">
        <v>55.975924333619943</v>
      </c>
      <c r="G51" s="209">
        <v>42.132416165090277</v>
      </c>
      <c r="H51" s="209">
        <v>33.791917454858122</v>
      </c>
      <c r="I51" s="209">
        <v>27.51504729148753</v>
      </c>
      <c r="J51" s="209">
        <v>34.135855546001707</v>
      </c>
      <c r="K51" s="209">
        <v>20.550300945829751</v>
      </c>
      <c r="L51" s="209">
        <v>28.46087704213241</v>
      </c>
      <c r="M51" s="209">
        <v>29.492691315563199</v>
      </c>
      <c r="N51" s="209">
        <v>30.86844368013757</v>
      </c>
      <c r="O51" s="209">
        <v>34.049871023215822</v>
      </c>
      <c r="P51" s="209">
        <v>34.823731728288912</v>
      </c>
      <c r="Q51" s="209">
        <v>34.737747205503013</v>
      </c>
      <c r="R51" s="209">
        <v>37.489251934651762</v>
      </c>
      <c r="S51" s="209">
        <v>37.774118658641441</v>
      </c>
      <c r="T51" s="209">
        <v>38.575064488392087</v>
      </c>
      <c r="U51" s="209">
        <v>38.468701633705933</v>
      </c>
      <c r="V51" s="209">
        <v>36.196130696474633</v>
      </c>
      <c r="W51" s="209">
        <v>38.179879621668093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103.16895958727426</v>
      </c>
      <c r="C52" s="286">
        <f t="shared" si="11"/>
        <v>74.845055889939829</v>
      </c>
      <c r="D52" s="286">
        <f t="shared" si="11"/>
        <v>143.35838349097162</v>
      </c>
      <c r="E52" s="286">
        <f t="shared" si="11"/>
        <v>162.27592433361994</v>
      </c>
      <c r="F52" s="286">
        <f t="shared" si="11"/>
        <v>192.92338779019778</v>
      </c>
      <c r="G52" s="286">
        <f t="shared" si="11"/>
        <v>195.83447979363712</v>
      </c>
      <c r="H52" s="286">
        <f t="shared" si="11"/>
        <v>164.55270851246775</v>
      </c>
      <c r="I52" s="286">
        <f t="shared" si="11"/>
        <v>171.7307824591573</v>
      </c>
      <c r="J52" s="286">
        <f t="shared" si="11"/>
        <v>170.87317282889083</v>
      </c>
      <c r="K52" s="286">
        <f t="shared" si="11"/>
        <v>75.71401547721409</v>
      </c>
      <c r="L52" s="286">
        <f t="shared" si="11"/>
        <v>190.12407566637995</v>
      </c>
      <c r="M52" s="286">
        <f t="shared" si="11"/>
        <v>219.5446259673258</v>
      </c>
      <c r="N52" s="286">
        <f t="shared" si="11"/>
        <v>216.2416165090282</v>
      </c>
      <c r="O52" s="286">
        <f t="shared" si="11"/>
        <v>250.88813413585552</v>
      </c>
      <c r="P52" s="286">
        <f t="shared" si="11"/>
        <v>212.333361994841</v>
      </c>
      <c r="Q52" s="286">
        <f t="shared" si="11"/>
        <v>244.61238177128115</v>
      </c>
      <c r="R52" s="286">
        <f t="shared" si="11"/>
        <v>242.35202063628554</v>
      </c>
      <c r="S52" s="286">
        <f t="shared" si="11"/>
        <v>220.49337919174545</v>
      </c>
      <c r="T52" s="286">
        <f t="shared" si="11"/>
        <v>201.03576956147893</v>
      </c>
      <c r="U52" s="286">
        <f t="shared" si="11"/>
        <v>208.77119518486671</v>
      </c>
      <c r="V52" s="286">
        <f t="shared" si="11"/>
        <v>191.59458297506458</v>
      </c>
      <c r="W52" s="286">
        <f t="shared" si="11"/>
        <v>177.91702493551156</v>
      </c>
      <c r="DA52" s="118"/>
    </row>
    <row r="53" spans="1:105" ht="12" customHeight="1" x14ac:dyDescent="0.25">
      <c r="A53" s="51" t="s">
        <v>52</v>
      </c>
      <c r="B53" s="243">
        <f>PPA_fec!B5</f>
        <v>49.647382588544097</v>
      </c>
      <c r="C53" s="243">
        <f>PPA_fec!C5</f>
        <v>20.342770261844581</v>
      </c>
      <c r="D53" s="243">
        <f>PPA_fec!D5</f>
        <v>63.782024628120467</v>
      </c>
      <c r="E53" s="243">
        <f>PPA_fec!E5</f>
        <v>87.562322922675733</v>
      </c>
      <c r="F53" s="243">
        <f>PPA_fec!F5</f>
        <v>78.632783429588386</v>
      </c>
      <c r="G53" s="243">
        <f>PPA_fec!G5</f>
        <v>80.459289856329548</v>
      </c>
      <c r="H53" s="243">
        <f>PPA_fec!H5</f>
        <v>69.130989012907008</v>
      </c>
      <c r="I53" s="243">
        <f>PPA_fec!I5</f>
        <v>66.223308404865122</v>
      </c>
      <c r="J53" s="243">
        <f>PPA_fec!J5</f>
        <v>70.540257180135384</v>
      </c>
      <c r="K53" s="243">
        <f>PPA_fec!K5</f>
        <v>38.633675395854709</v>
      </c>
      <c r="L53" s="243">
        <f>PPA_fec!L5</f>
        <v>90.190362288467128</v>
      </c>
      <c r="M53" s="243">
        <f>PPA_fec!M5</f>
        <v>95.683844158985622</v>
      </c>
      <c r="N53" s="243">
        <f>PPA_fec!N5</f>
        <v>91.835604996521511</v>
      </c>
      <c r="O53" s="243">
        <f>PPA_fec!O5</f>
        <v>102.6497633318147</v>
      </c>
      <c r="P53" s="243">
        <f>PPA_fec!P5</f>
        <v>87.207788015619371</v>
      </c>
      <c r="Q53" s="243">
        <f>PPA_fec!Q5</f>
        <v>132.94126678839331</v>
      </c>
      <c r="R53" s="243">
        <f>PPA_fec!R5</f>
        <v>109.32101005944899</v>
      </c>
      <c r="S53" s="243">
        <f>PPA_fec!S5</f>
        <v>103.3015664265186</v>
      </c>
      <c r="T53" s="243">
        <f>PPA_fec!T5</f>
        <v>95.87457343286907</v>
      </c>
      <c r="U53" s="243">
        <f>PPA_fec!U5</f>
        <v>99.907714069745651</v>
      </c>
      <c r="V53" s="243">
        <f>PPA_fec!V5</f>
        <v>82.921890010046738</v>
      </c>
      <c r="W53" s="243">
        <f>PPA_fec!W5</f>
        <v>79.926837515590705</v>
      </c>
      <c r="DA53" s="83"/>
    </row>
    <row r="54" spans="1:105" ht="12" customHeight="1" x14ac:dyDescent="0.25">
      <c r="A54" s="99" t="s">
        <v>59</v>
      </c>
      <c r="B54" s="284">
        <f>PPA_fec!B32</f>
        <v>50.536971312739851</v>
      </c>
      <c r="C54" s="284">
        <f>PPA_fec!C32</f>
        <v>51.018358430961911</v>
      </c>
      <c r="D54" s="284">
        <f>PPA_fec!D32</f>
        <v>75.948980538740045</v>
      </c>
      <c r="E54" s="284">
        <f>PPA_fec!E32</f>
        <v>70.707893746223519</v>
      </c>
      <c r="F54" s="284">
        <f>PPA_fec!F32</f>
        <v>110.43058569306351</v>
      </c>
      <c r="G54" s="284">
        <f>PPA_fec!G32</f>
        <v>110.5939881549008</v>
      </c>
      <c r="H54" s="284">
        <f>PPA_fec!H32</f>
        <v>90.655017483045825</v>
      </c>
      <c r="I54" s="284">
        <f>PPA_fec!I32</f>
        <v>99.836787491557772</v>
      </c>
      <c r="J54" s="284">
        <f>PPA_fec!J32</f>
        <v>92.149719695931978</v>
      </c>
      <c r="K54" s="284">
        <f>PPA_fec!K32</f>
        <v>30.024013222048609</v>
      </c>
      <c r="L54" s="284">
        <f>PPA_fec!L32</f>
        <v>92.895969685797681</v>
      </c>
      <c r="M54" s="284">
        <f>PPA_fec!M32</f>
        <v>115.7097935915741</v>
      </c>
      <c r="N54" s="284">
        <f>PPA_fec!N32</f>
        <v>116.65869390520351</v>
      </c>
      <c r="O54" s="284">
        <f>PPA_fec!O32</f>
        <v>140.50585636454321</v>
      </c>
      <c r="P54" s="284">
        <f>PPA_fec!P32</f>
        <v>117.4036861412547</v>
      </c>
      <c r="Q54" s="284">
        <f>PPA_fec!Q32</f>
        <v>104.3576536281539</v>
      </c>
      <c r="R54" s="284">
        <f>PPA_fec!R32</f>
        <v>125.7175492221026</v>
      </c>
      <c r="S54" s="284">
        <f>PPA_fec!S32</f>
        <v>109.12359837715</v>
      </c>
      <c r="T54" s="284">
        <f>PPA_fec!T32</f>
        <v>96.104159728495219</v>
      </c>
      <c r="U54" s="284">
        <f>PPA_fec!U32</f>
        <v>100.3772864079461</v>
      </c>
      <c r="V54" s="284">
        <f>PPA_fec!V32</f>
        <v>100.7119592304234</v>
      </c>
      <c r="W54" s="284">
        <f>PPA_fec!W32</f>
        <v>89.504272157830954</v>
      </c>
      <c r="DA54" s="94"/>
    </row>
    <row r="55" spans="1:105" ht="12" customHeight="1" x14ac:dyDescent="0.25">
      <c r="A55" s="52" t="s">
        <v>60</v>
      </c>
      <c r="B55" s="244">
        <f>PPA_fec!B83</f>
        <v>2.9846056859903238</v>
      </c>
      <c r="C55" s="244">
        <f>PPA_fec!C83</f>
        <v>3.4839271971333412</v>
      </c>
      <c r="D55" s="244">
        <f>PPA_fec!D83</f>
        <v>3.6273783241110951</v>
      </c>
      <c r="E55" s="244">
        <f>PPA_fec!E83</f>
        <v>4.0057076647206813</v>
      </c>
      <c r="F55" s="244">
        <f>PPA_fec!F83</f>
        <v>3.8600186675458739</v>
      </c>
      <c r="G55" s="244">
        <f>PPA_fec!G83</f>
        <v>4.7812017824067574</v>
      </c>
      <c r="H55" s="244">
        <f>PPA_fec!H83</f>
        <v>4.7667020165149072</v>
      </c>
      <c r="I55" s="244">
        <f>PPA_fec!I83</f>
        <v>5.6706865627344074</v>
      </c>
      <c r="J55" s="244">
        <f>PPA_fec!J83</f>
        <v>8.1831959528234677</v>
      </c>
      <c r="K55" s="244">
        <f>PPA_fec!K83</f>
        <v>7.0563268593107749</v>
      </c>
      <c r="L55" s="244">
        <f>PPA_fec!L83</f>
        <v>7.0377436921151517</v>
      </c>
      <c r="M55" s="244">
        <f>PPA_fec!M83</f>
        <v>8.1509882167660717</v>
      </c>
      <c r="N55" s="244">
        <f>PPA_fec!N83</f>
        <v>7.7473176073031933</v>
      </c>
      <c r="O55" s="244">
        <f>PPA_fec!O83</f>
        <v>7.7325144394976189</v>
      </c>
      <c r="P55" s="244">
        <f>PPA_fec!P83</f>
        <v>7.7218878379669436</v>
      </c>
      <c r="Q55" s="244">
        <f>PPA_fec!Q83</f>
        <v>7.3134613547339233</v>
      </c>
      <c r="R55" s="244">
        <f>PPA_fec!R83</f>
        <v>7.313461354733926</v>
      </c>
      <c r="S55" s="244">
        <f>PPA_fec!S83</f>
        <v>8.0682143880768127</v>
      </c>
      <c r="T55" s="244">
        <f>PPA_fec!T83</f>
        <v>9.0570364001146437</v>
      </c>
      <c r="U55" s="244">
        <f>PPA_fec!U83</f>
        <v>8.4861947071749313</v>
      </c>
      <c r="V55" s="244">
        <f>PPA_fec!V83</f>
        <v>7.960733734594438</v>
      </c>
      <c r="W55" s="244">
        <f>PPA_fec!W83</f>
        <v>8.4859152620899181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244.06549343748526</v>
      </c>
      <c r="C57" s="205">
        <f t="shared" si="12"/>
        <v>144.94325579744626</v>
      </c>
      <c r="D57" s="205">
        <f t="shared" si="12"/>
        <v>383.77241801332946</v>
      </c>
      <c r="E57" s="205">
        <f t="shared" si="12"/>
        <v>433.98199353349742</v>
      </c>
      <c r="F57" s="205">
        <f t="shared" si="12"/>
        <v>391.81772375729486</v>
      </c>
      <c r="G57" s="205">
        <f t="shared" si="12"/>
        <v>518.51708207693935</v>
      </c>
      <c r="H57" s="205">
        <f t="shared" si="12"/>
        <v>449.64787247742782</v>
      </c>
      <c r="I57" s="205">
        <f t="shared" si="12"/>
        <v>521.92676123693764</v>
      </c>
      <c r="J57" s="205">
        <f t="shared" si="12"/>
        <v>167.93386883892975</v>
      </c>
      <c r="K57" s="205">
        <f t="shared" si="12"/>
        <v>87.577187038678233</v>
      </c>
      <c r="L57" s="205">
        <f t="shared" si="12"/>
        <v>103.85225783955222</v>
      </c>
      <c r="M57" s="205">
        <f t="shared" si="12"/>
        <v>114.02244611949379</v>
      </c>
      <c r="N57" s="205">
        <f t="shared" si="12"/>
        <v>109.29074579948809</v>
      </c>
      <c r="O57" s="205">
        <f t="shared" si="12"/>
        <v>124.56503720906041</v>
      </c>
      <c r="P57" s="205">
        <f t="shared" si="12"/>
        <v>114.56551594996425</v>
      </c>
      <c r="Q57" s="205">
        <f t="shared" si="12"/>
        <v>112.19753376627324</v>
      </c>
      <c r="R57" s="205">
        <f t="shared" si="12"/>
        <v>118.15059394724746</v>
      </c>
      <c r="S57" s="205">
        <f t="shared" si="12"/>
        <v>106.88792700590508</v>
      </c>
      <c r="T57" s="205">
        <f t="shared" si="12"/>
        <v>107.93821277916906</v>
      </c>
      <c r="U57" s="205">
        <f t="shared" si="12"/>
        <v>103.13484767303457</v>
      </c>
      <c r="V57" s="205">
        <f t="shared" si="12"/>
        <v>95.696850996209093</v>
      </c>
      <c r="W57" s="205">
        <f t="shared" si="12"/>
        <v>111.85620739739079</v>
      </c>
      <c r="DA57" s="112"/>
    </row>
    <row r="58" spans="1:105" ht="12" customHeight="1" x14ac:dyDescent="0.25">
      <c r="A58" s="51" t="s">
        <v>52</v>
      </c>
      <c r="B58" s="243">
        <f>PPA_emi!B5</f>
        <v>110.4035311154102</v>
      </c>
      <c r="C58" s="243">
        <f>PPA_emi!C5</f>
        <v>33.417581691185717</v>
      </c>
      <c r="D58" s="243">
        <f>PPA_emi!D5</f>
        <v>156.93822866212969</v>
      </c>
      <c r="E58" s="243">
        <f>PPA_emi!E5</f>
        <v>218.8905538202313</v>
      </c>
      <c r="F58" s="243">
        <f>PPA_emi!F5</f>
        <v>136.63180998090621</v>
      </c>
      <c r="G58" s="243">
        <f>PPA_emi!G5</f>
        <v>196.25608833201881</v>
      </c>
      <c r="H58" s="243">
        <f>PPA_emi!H5</f>
        <v>176.78260250633491</v>
      </c>
      <c r="I58" s="243">
        <f>PPA_emi!I5</f>
        <v>194.7865597344244</v>
      </c>
      <c r="J58" s="243">
        <f>PPA_emi!J5</f>
        <v>65.360383430599711</v>
      </c>
      <c r="K58" s="243">
        <f>PPA_emi!K5</f>
        <v>43.562480707814338</v>
      </c>
      <c r="L58" s="243">
        <f>PPA_emi!L5</f>
        <v>46.332388426114854</v>
      </c>
      <c r="M58" s="243">
        <f>PPA_emi!M5</f>
        <v>46.468445096309779</v>
      </c>
      <c r="N58" s="243">
        <f>PPA_emi!N5</f>
        <v>43.315327520734122</v>
      </c>
      <c r="O58" s="243">
        <f>PPA_emi!O5</f>
        <v>47.74305937388619</v>
      </c>
      <c r="P58" s="243">
        <f>PPA_emi!P5</f>
        <v>43.873407347301779</v>
      </c>
      <c r="Q58" s="243">
        <f>PPA_emi!Q5</f>
        <v>57.273959992291218</v>
      </c>
      <c r="R58" s="243">
        <f>PPA_emi!R5</f>
        <v>49.906332839102873</v>
      </c>
      <c r="S58" s="243">
        <f>PPA_emi!S5</f>
        <v>46.617328063769953</v>
      </c>
      <c r="T58" s="243">
        <f>PPA_emi!T5</f>
        <v>47.907761968433199</v>
      </c>
      <c r="U58" s="243">
        <f>PPA_emi!U5</f>
        <v>45.860379391458324</v>
      </c>
      <c r="V58" s="243">
        <f>PPA_emi!V5</f>
        <v>38.259792354648553</v>
      </c>
      <c r="W58" s="243">
        <f>PPA_emi!W5</f>
        <v>46.675549471244352</v>
      </c>
      <c r="DA58" s="83"/>
    </row>
    <row r="59" spans="1:105" ht="12" customHeight="1" x14ac:dyDescent="0.25">
      <c r="A59" s="99" t="s">
        <v>59</v>
      </c>
      <c r="B59" s="284">
        <f>PPA_emi!B32</f>
        <v>131.7150503599841</v>
      </c>
      <c r="C59" s="284">
        <f>PPA_emi!C32</f>
        <v>110.2977457601761</v>
      </c>
      <c r="D59" s="284">
        <f>PPA_emi!D32</f>
        <v>225.33049112535349</v>
      </c>
      <c r="E59" s="284">
        <f>PPA_emi!E32</f>
        <v>213.0074109435877</v>
      </c>
      <c r="F59" s="284">
        <f>PPA_emi!F32</f>
        <v>254.10730123405489</v>
      </c>
      <c r="G59" s="284">
        <f>PPA_emi!G32</f>
        <v>319.55207820603857</v>
      </c>
      <c r="H59" s="284">
        <f>PPA_emi!H32</f>
        <v>269.70309640047208</v>
      </c>
      <c r="I59" s="284">
        <f>PPA_emi!I32</f>
        <v>321.88287288165469</v>
      </c>
      <c r="J59" s="284">
        <f>PPA_emi!J32</f>
        <v>96.750657491526439</v>
      </c>
      <c r="K59" s="284">
        <f>PPA_emi!K32</f>
        <v>40.044132572916517</v>
      </c>
      <c r="L59" s="284">
        <f>PPA_emi!L32</f>
        <v>50.483640255788742</v>
      </c>
      <c r="M59" s="284">
        <f>PPA_emi!M32</f>
        <v>58.441836831198643</v>
      </c>
      <c r="N59" s="284">
        <f>PPA_emi!N32</f>
        <v>57.876698553847213</v>
      </c>
      <c r="O59" s="284">
        <f>PPA_emi!O32</f>
        <v>68.366146439770148</v>
      </c>
      <c r="P59" s="284">
        <f>PPA_emi!P32</f>
        <v>63.972280071112237</v>
      </c>
      <c r="Q59" s="284">
        <f>PPA_emi!Q32</f>
        <v>46.982788532654688</v>
      </c>
      <c r="R59" s="284">
        <f>PPA_emi!R32</f>
        <v>61.345448368933788</v>
      </c>
      <c r="S59" s="284">
        <f>PPA_emi!S32</f>
        <v>53.443828902466201</v>
      </c>
      <c r="T59" s="284">
        <f>PPA_emi!T32</f>
        <v>53.200774747121002</v>
      </c>
      <c r="U59" s="284">
        <f>PPA_emi!U32</f>
        <v>50.643901552098839</v>
      </c>
      <c r="V59" s="284">
        <f>PPA_emi!V32</f>
        <v>51.631219513397347</v>
      </c>
      <c r="W59" s="284">
        <f>PPA_emi!W32</f>
        <v>59.824357049222947</v>
      </c>
      <c r="DA59" s="94"/>
    </row>
    <row r="60" spans="1:105" ht="12" customHeight="1" x14ac:dyDescent="0.25">
      <c r="A60" s="52" t="s">
        <v>60</v>
      </c>
      <c r="B60" s="244">
        <f>PPA_emi!B83</f>
        <v>1.946911962090947</v>
      </c>
      <c r="C60" s="244">
        <f>PPA_emi!C83</f>
        <v>1.227928346084445</v>
      </c>
      <c r="D60" s="244">
        <f>PPA_emi!D83</f>
        <v>1.503698225846265</v>
      </c>
      <c r="E60" s="244">
        <f>PPA_emi!E83</f>
        <v>2.0840287696784281</v>
      </c>
      <c r="F60" s="244">
        <f>PPA_emi!F83</f>
        <v>1.078612542333752</v>
      </c>
      <c r="G60" s="244">
        <f>PPA_emi!G83</f>
        <v>2.7089155388820338</v>
      </c>
      <c r="H60" s="244">
        <f>PPA_emi!H83</f>
        <v>3.1621735706208161</v>
      </c>
      <c r="I60" s="244">
        <f>PPA_emi!I83</f>
        <v>5.2573286208584724</v>
      </c>
      <c r="J60" s="244">
        <f>PPA_emi!J83</f>
        <v>5.8228279168035781</v>
      </c>
      <c r="K60" s="244">
        <f>PPA_emi!K83</f>
        <v>3.9705737579473759</v>
      </c>
      <c r="L60" s="244">
        <f>PPA_emi!L83</f>
        <v>7.0362291576486378</v>
      </c>
      <c r="M60" s="244">
        <f>PPA_emi!M83</f>
        <v>9.1121641919853644</v>
      </c>
      <c r="N60" s="244">
        <f>PPA_emi!N83</f>
        <v>8.0987197249067595</v>
      </c>
      <c r="O60" s="244">
        <f>PPA_emi!O83</f>
        <v>8.4558313954040756</v>
      </c>
      <c r="P60" s="244">
        <f>PPA_emi!P83</f>
        <v>6.7198285315502311</v>
      </c>
      <c r="Q60" s="244">
        <f>PPA_emi!Q83</f>
        <v>7.9407852413273332</v>
      </c>
      <c r="R60" s="244">
        <f>PPA_emi!R83</f>
        <v>6.8988127392107934</v>
      </c>
      <c r="S60" s="244">
        <f>PPA_emi!S83</f>
        <v>6.8267700396689346</v>
      </c>
      <c r="T60" s="244">
        <f>PPA_emi!T83</f>
        <v>6.8296760636148548</v>
      </c>
      <c r="U60" s="244">
        <f>PPA_emi!U83</f>
        <v>6.6305667294774029</v>
      </c>
      <c r="V60" s="244">
        <f>PPA_emi!V83</f>
        <v>5.8058391281631936</v>
      </c>
      <c r="W60" s="244">
        <f>PPA_emi!W83</f>
        <v>5.3563008769234877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36.260077163868665</v>
      </c>
      <c r="C63" s="289">
        <f t="shared" si="13"/>
        <v>43.337315562440779</v>
      </c>
      <c r="D63" s="289">
        <f t="shared" si="13"/>
        <v>70.053121203356469</v>
      </c>
      <c r="E63" s="289">
        <f t="shared" si="13"/>
        <v>79.470227516592075</v>
      </c>
      <c r="F63" s="289">
        <f t="shared" si="13"/>
        <v>36.159666374883834</v>
      </c>
      <c r="G63" s="289">
        <f t="shared" si="13"/>
        <v>41.053315731920911</v>
      </c>
      <c r="H63" s="289">
        <f t="shared" si="13"/>
        <v>43.025759441104341</v>
      </c>
      <c r="I63" s="289">
        <f t="shared" si="13"/>
        <v>38.617509946988712</v>
      </c>
      <c r="J63" s="289">
        <f t="shared" si="13"/>
        <v>44.19180908804266</v>
      </c>
      <c r="K63" s="289">
        <f t="shared" si="13"/>
        <v>72.785369914108315</v>
      </c>
      <c r="L63" s="289">
        <f t="shared" si="13"/>
        <v>66.47847153010369</v>
      </c>
      <c r="M63" s="289">
        <f t="shared" si="13"/>
        <v>69.051624009574653</v>
      </c>
      <c r="N63" s="289">
        <f t="shared" si="13"/>
        <v>65.588736029730441</v>
      </c>
      <c r="O63" s="289">
        <f t="shared" si="13"/>
        <v>60.214199841470972</v>
      </c>
      <c r="P63" s="289">
        <f t="shared" si="13"/>
        <v>52.345764867010828</v>
      </c>
      <c r="Q63" s="289">
        <f t="shared" si="13"/>
        <v>65.404393204079213</v>
      </c>
      <c r="R63" s="289">
        <f t="shared" si="13"/>
        <v>51.60254612763282</v>
      </c>
      <c r="S63" s="289">
        <f t="shared" si="13"/>
        <v>47.473442077380753</v>
      </c>
      <c r="T63" s="289">
        <f t="shared" si="13"/>
        <v>49.848640359239255</v>
      </c>
      <c r="U63" s="289">
        <f t="shared" si="13"/>
        <v>46.983161001144722</v>
      </c>
      <c r="V63" s="289">
        <f t="shared" si="13"/>
        <v>41.780189714125314</v>
      </c>
      <c r="W63" s="289">
        <f t="shared" si="13"/>
        <v>40.236395921681506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245.25950358042064</v>
      </c>
      <c r="C64" s="290">
        <f t="shared" si="14"/>
        <v>309.44408205518863</v>
      </c>
      <c r="D64" s="290">
        <f t="shared" si="14"/>
        <v>479.92604622166749</v>
      </c>
      <c r="E64" s="290">
        <f t="shared" si="14"/>
        <v>524.45783989794734</v>
      </c>
      <c r="F64" s="290">
        <f t="shared" si="14"/>
        <v>252.20603164749255</v>
      </c>
      <c r="G64" s="290">
        <f t="shared" si="14"/>
        <v>286.33820177918079</v>
      </c>
      <c r="H64" s="290">
        <f t="shared" si="14"/>
        <v>299.35555936964954</v>
      </c>
      <c r="I64" s="290">
        <f t="shared" si="14"/>
        <v>271.13553372550746</v>
      </c>
      <c r="J64" s="290">
        <f t="shared" si="14"/>
        <v>307.97907013252797</v>
      </c>
      <c r="K64" s="290">
        <f t="shared" si="14"/>
        <v>561.1319133668718</v>
      </c>
      <c r="L64" s="290">
        <f t="shared" si="14"/>
        <v>492.43332098293871</v>
      </c>
      <c r="M64" s="290">
        <f t="shared" si="14"/>
        <v>491.8707409146183</v>
      </c>
      <c r="N64" s="290">
        <f t="shared" si="14"/>
        <v>462.77461326952317</v>
      </c>
      <c r="O64" s="290">
        <f t="shared" si="14"/>
        <v>416.12562850959029</v>
      </c>
      <c r="P64" s="290">
        <f t="shared" si="14"/>
        <v>359.58222372796831</v>
      </c>
      <c r="Q64" s="290">
        <f t="shared" si="14"/>
        <v>545.34230888296474</v>
      </c>
      <c r="R64" s="290">
        <f t="shared" si="14"/>
        <v>384.67781999075316</v>
      </c>
      <c r="S64" s="290">
        <f t="shared" si="14"/>
        <v>363.10848040370701</v>
      </c>
      <c r="T64" s="290">
        <f t="shared" si="14"/>
        <v>387.85965600828553</v>
      </c>
      <c r="U64" s="290">
        <f t="shared" si="14"/>
        <v>366.29232534782614</v>
      </c>
      <c r="V64" s="290">
        <f t="shared" si="14"/>
        <v>307.71071020437552</v>
      </c>
      <c r="W64" s="290">
        <f t="shared" si="14"/>
        <v>303.93611220203627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4508.8962150153384</v>
      </c>
      <c r="C65" s="291">
        <f t="shared" si="15"/>
        <v>5448.1209724626824</v>
      </c>
      <c r="D65" s="291">
        <f t="shared" si="15"/>
        <v>4604.8199686145117</v>
      </c>
      <c r="E65" s="291">
        <f t="shared" si="15"/>
        <v>4370.5226523827841</v>
      </c>
      <c r="F65" s="291">
        <f t="shared" si="15"/>
        <v>5041.7073587588538</v>
      </c>
      <c r="G65" s="291">
        <f t="shared" si="15"/>
        <v>5336.4164713625951</v>
      </c>
      <c r="H65" s="291">
        <f t="shared" si="15"/>
        <v>4988.3496700567412</v>
      </c>
      <c r="I65" s="291">
        <f t="shared" si="15"/>
        <v>4670.5465660807968</v>
      </c>
      <c r="J65" s="291">
        <f t="shared" si="15"/>
        <v>4680.585740721649</v>
      </c>
      <c r="K65" s="291">
        <f t="shared" si="15"/>
        <v>4671.2954990325698</v>
      </c>
      <c r="L65" s="291">
        <f t="shared" si="15"/>
        <v>4301.7877169604044</v>
      </c>
      <c r="M65" s="291">
        <f t="shared" si="15"/>
        <v>4595.2485361140707</v>
      </c>
      <c r="N65" s="291">
        <f t="shared" si="15"/>
        <v>3698.8616475448225</v>
      </c>
      <c r="O65" s="291">
        <f t="shared" si="15"/>
        <v>3441.419889505557</v>
      </c>
      <c r="P65" s="291">
        <f t="shared" si="15"/>
        <v>3369.4795403768862</v>
      </c>
      <c r="Q65" s="291">
        <f t="shared" si="15"/>
        <v>3199.5893982631746</v>
      </c>
      <c r="R65" s="291">
        <f t="shared" si="15"/>
        <v>3388.6487118592017</v>
      </c>
      <c r="S65" s="291">
        <f t="shared" si="15"/>
        <v>2992.2540221194122</v>
      </c>
      <c r="T65" s="291">
        <f t="shared" si="15"/>
        <v>3257.1215422372393</v>
      </c>
      <c r="U65" s="291">
        <f t="shared" si="15"/>
        <v>3756.3589087712712</v>
      </c>
      <c r="V65" s="291">
        <f t="shared" si="15"/>
        <v>3088.2963308201515</v>
      </c>
      <c r="W65" s="291">
        <f t="shared" si="15"/>
        <v>2846.780578842764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0.58408685398287175</v>
      </c>
      <c r="C67" s="254">
        <f t="shared" si="16"/>
        <v>0.47865341792575483</v>
      </c>
      <c r="D67" s="254">
        <f t="shared" si="16"/>
        <v>0.69328287639261377</v>
      </c>
      <c r="E67" s="254">
        <f t="shared" si="16"/>
        <v>0.64860979942722763</v>
      </c>
      <c r="F67" s="254">
        <f t="shared" si="16"/>
        <v>0.5824650624413954</v>
      </c>
      <c r="G67" s="254">
        <f t="shared" si="16"/>
        <v>0.59599473967651517</v>
      </c>
      <c r="H67" s="254">
        <f t="shared" si="16"/>
        <v>0.51208140009560743</v>
      </c>
      <c r="I67" s="254">
        <f t="shared" si="16"/>
        <v>0.49054302522122312</v>
      </c>
      <c r="J67" s="254">
        <f t="shared" si="16"/>
        <v>0.51519323093876268</v>
      </c>
      <c r="K67" s="254">
        <f t="shared" si="16"/>
        <v>0.28216239698988249</v>
      </c>
      <c r="L67" s="254">
        <f t="shared" si="16"/>
        <v>0.66723653390890836</v>
      </c>
      <c r="M67" s="254">
        <f t="shared" si="16"/>
        <v>0.70997880951981607</v>
      </c>
      <c r="N67" s="254">
        <f t="shared" si="16"/>
        <v>0.67948362160964249</v>
      </c>
      <c r="O67" s="254">
        <f t="shared" si="16"/>
        <v>0.75834636031186975</v>
      </c>
      <c r="P67" s="254">
        <f t="shared" si="16"/>
        <v>0.64527328308259735</v>
      </c>
      <c r="Q67" s="254">
        <f t="shared" si="16"/>
        <v>0.65577818701499258</v>
      </c>
      <c r="R67" s="254">
        <f t="shared" si="16"/>
        <v>0.53926320631158819</v>
      </c>
      <c r="S67" s="254">
        <f t="shared" si="16"/>
        <v>0.43814550802272806</v>
      </c>
      <c r="T67" s="254">
        <f t="shared" si="16"/>
        <v>0.39474050326444776</v>
      </c>
      <c r="U67" s="254">
        <f t="shared" si="16"/>
        <v>0.41839153260080258</v>
      </c>
      <c r="V67" s="254">
        <f t="shared" si="16"/>
        <v>0.39496018104332814</v>
      </c>
      <c r="W67" s="254">
        <f t="shared" si="16"/>
        <v>0.34565946250741991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0.37159537729955772</v>
      </c>
      <c r="C68" s="293">
        <f t="shared" si="17"/>
        <v>0.29835297328047899</v>
      </c>
      <c r="D68" s="293">
        <f t="shared" si="17"/>
        <v>0.44414608502187158</v>
      </c>
      <c r="E68" s="293">
        <f t="shared" si="17"/>
        <v>0.41349645465627788</v>
      </c>
      <c r="F68" s="293">
        <f t="shared" si="17"/>
        <v>0.33874412789283281</v>
      </c>
      <c r="G68" s="293">
        <f t="shared" si="17"/>
        <v>0.33924536243834602</v>
      </c>
      <c r="H68" s="293">
        <f t="shared" si="17"/>
        <v>0.28963264371580133</v>
      </c>
      <c r="I68" s="293">
        <f t="shared" si="17"/>
        <v>0.27203484330124733</v>
      </c>
      <c r="J68" s="293">
        <f t="shared" si="17"/>
        <v>0.2825032027221312</v>
      </c>
      <c r="K68" s="293">
        <f t="shared" si="17"/>
        <v>0.13842329747371418</v>
      </c>
      <c r="L68" s="293">
        <f t="shared" si="17"/>
        <v>0.37453521624721881</v>
      </c>
      <c r="M68" s="293">
        <f t="shared" si="17"/>
        <v>0.39818917922700059</v>
      </c>
      <c r="N68" s="293">
        <f t="shared" si="17"/>
        <v>0.3836573614799339</v>
      </c>
      <c r="O68" s="293">
        <f t="shared" si="17"/>
        <v>0.41839633245352631</v>
      </c>
      <c r="P68" s="293">
        <f t="shared" si="17"/>
        <v>0.33987692482197462</v>
      </c>
      <c r="Q68" s="293">
        <f t="shared" si="17"/>
        <v>0.41741391795589738</v>
      </c>
      <c r="R68" s="293">
        <f t="shared" si="17"/>
        <v>0.34632933670000715</v>
      </c>
      <c r="S68" s="293">
        <f t="shared" si="17"/>
        <v>0.28413904016963937</v>
      </c>
      <c r="T68" s="293">
        <f t="shared" si="17"/>
        <v>0.25784545967078559</v>
      </c>
      <c r="U68" s="293">
        <f t="shared" si="17"/>
        <v>0.27578450533820398</v>
      </c>
      <c r="V68" s="293">
        <f t="shared" si="17"/>
        <v>0.2556076222187848</v>
      </c>
      <c r="W68" s="293">
        <f t="shared" si="17"/>
        <v>0.22713361457095607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0.31425103376681934</v>
      </c>
      <c r="C69" s="255">
        <f t="shared" si="18"/>
        <v>0.37971103481636992</v>
      </c>
      <c r="D69" s="255">
        <f t="shared" si="18"/>
        <v>0.32093651449067123</v>
      </c>
      <c r="E69" s="255">
        <f t="shared" si="18"/>
        <v>0.30460698053745722</v>
      </c>
      <c r="F69" s="255">
        <f t="shared" si="18"/>
        <v>0.35138572144632102</v>
      </c>
      <c r="G69" s="255">
        <f t="shared" si="18"/>
        <v>0.37192570260353047</v>
      </c>
      <c r="H69" s="255">
        <f t="shared" si="18"/>
        <v>0.34766691577095227</v>
      </c>
      <c r="I69" s="255">
        <f t="shared" si="18"/>
        <v>0.3255173808967271</v>
      </c>
      <c r="J69" s="255">
        <f t="shared" si="18"/>
        <v>0.32621706899301711</v>
      </c>
      <c r="K69" s="255">
        <f t="shared" si="18"/>
        <v>0.32556957836215833</v>
      </c>
      <c r="L69" s="255">
        <f t="shared" si="18"/>
        <v>0.2998164456743021</v>
      </c>
      <c r="M69" s="255">
        <f t="shared" si="18"/>
        <v>0.32026942604719028</v>
      </c>
      <c r="N69" s="255">
        <f t="shared" si="18"/>
        <v>0.25779504363629435</v>
      </c>
      <c r="O69" s="255">
        <f t="shared" si="18"/>
        <v>0.23985243978367676</v>
      </c>
      <c r="P69" s="255">
        <f t="shared" si="18"/>
        <v>0.23483850111550675</v>
      </c>
      <c r="Q69" s="255">
        <f t="shared" si="18"/>
        <v>0.21350431948188042</v>
      </c>
      <c r="R69" s="255">
        <f t="shared" si="18"/>
        <v>0.21104093608991642</v>
      </c>
      <c r="S69" s="255">
        <f t="shared" si="18"/>
        <v>0.21250020313626616</v>
      </c>
      <c r="T69" s="255">
        <f t="shared" si="18"/>
        <v>0.24017898630227968</v>
      </c>
      <c r="U69" s="255">
        <f t="shared" si="18"/>
        <v>0.22983495139883747</v>
      </c>
      <c r="V69" s="255">
        <f t="shared" si="18"/>
        <v>0.21517530499664272</v>
      </c>
      <c r="W69" s="255">
        <f t="shared" si="18"/>
        <v>0.19834783119673494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0.24428845994317941</v>
      </c>
      <c r="C71" s="254">
        <f>IF(PPA_ued!C$5=0,"",PPA_ued!C$5/C$10)</f>
        <v>0.20189628275973581</v>
      </c>
      <c r="D71" s="254">
        <f>IF(PPA_ued!D$5=0,"",PPA_ued!D$5/D$10)</f>
        <v>0.27712112201831773</v>
      </c>
      <c r="E71" s="254">
        <f>IF(PPA_ued!E$5=0,"",PPA_ued!E$5/E$10)</f>
        <v>0.26669415982556544</v>
      </c>
      <c r="F71" s="254">
        <f>IF(PPA_ued!F$5=0,"",PPA_ued!F$5/F$10)</f>
        <v>0.24442107738188942</v>
      </c>
      <c r="G71" s="254">
        <f>IF(PPA_ued!G$5=0,"",PPA_ued!G$5/G$10)</f>
        <v>0.24611930317076836</v>
      </c>
      <c r="H71" s="254">
        <f>IF(PPA_ued!H$5=0,"",PPA_ued!H$5/H$10)</f>
        <v>0.21319186531340728</v>
      </c>
      <c r="I71" s="254">
        <f>IF(PPA_ued!I$5=0,"",PPA_ued!I$5/I$10)</f>
        <v>0.20249828044923793</v>
      </c>
      <c r="J71" s="254">
        <f>IF(PPA_ued!J$5=0,"",PPA_ued!J$5/J$10)</f>
        <v>0.211988059915204</v>
      </c>
      <c r="K71" s="254">
        <f>IF(PPA_ued!K$5=0,"",PPA_ued!K$5/K$10)</f>
        <v>0.11769170846699432</v>
      </c>
      <c r="L71" s="254">
        <f>IF(PPA_ued!L$5=0,"",PPA_ued!L$5/L$10)</f>
        <v>0.26686532427707221</v>
      </c>
      <c r="M71" s="254">
        <f>IF(PPA_ued!M$5=0,"",PPA_ued!M$5/M$10)</f>
        <v>0.28258993042108888</v>
      </c>
      <c r="N71" s="254">
        <f>IF(PPA_ued!N$5=0,"",PPA_ued!N$5/N$10)</f>
        <v>0.27135566617867318</v>
      </c>
      <c r="O71" s="254">
        <f>IF(PPA_ued!O$5=0,"",PPA_ued!O$5/O$10)</f>
        <v>0.30285817387461683</v>
      </c>
      <c r="P71" s="254">
        <f>IF(PPA_ued!P$5=0,"",PPA_ued!P$5/P$10)</f>
        <v>0.25843430509491955</v>
      </c>
      <c r="Q71" s="254">
        <f>IF(PPA_ued!Q$5=0,"",PPA_ued!Q$5/Q$10)</f>
        <v>0.28329474322630521</v>
      </c>
      <c r="R71" s="254">
        <f>IF(PPA_ued!R$5=0,"",PPA_ued!R$5/R$10)</f>
        <v>0.2382462149384946</v>
      </c>
      <c r="S71" s="254">
        <f>IF(PPA_ued!S$5=0,"",PPA_ued!S$5/S$10)</f>
        <v>0.19962055873590084</v>
      </c>
      <c r="T71" s="254">
        <f>IF(PPA_ued!T$5=0,"",PPA_ued!T$5/T$10)</f>
        <v>0.18339123438970142</v>
      </c>
      <c r="U71" s="254">
        <f>IF(PPA_ued!U$5=0,"",PPA_ued!U$5/U$10)</f>
        <v>0.19368678040877144</v>
      </c>
      <c r="V71" s="254">
        <f>IF(PPA_ued!V$5=0,"",PPA_ued!V$5/V$10)</f>
        <v>0.18306268642543602</v>
      </c>
      <c r="W71" s="254">
        <f>IF(PPA_ued!W$5=0,"",PPA_ued!W$5/W$10)</f>
        <v>0.16426809420566085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0.19892499085151694</v>
      </c>
      <c r="C72" s="293">
        <f>IF(PPA_ued!C$32=0,"",PPA_ued!C$32/C$11)</f>
        <v>0.16104099276823175</v>
      </c>
      <c r="D72" s="293">
        <f>IF(PPA_ued!D$32=0,"",PPA_ued!D$32/D$11)</f>
        <v>0.22473409473365141</v>
      </c>
      <c r="E72" s="293">
        <f>IF(PPA_ued!E$32=0,"",PPA_ued!E$32/E$11)</f>
        <v>0.21664201835722638</v>
      </c>
      <c r="F72" s="293">
        <f>IF(PPA_ued!F$32=0,"",PPA_ued!F$32/F$11)</f>
        <v>0.18394960810770863</v>
      </c>
      <c r="G72" s="293">
        <f>IF(PPA_ued!G$32=0,"",PPA_ued!G$32/G$11)</f>
        <v>0.18230140580972234</v>
      </c>
      <c r="H72" s="293">
        <f>IF(PPA_ued!H$32=0,"",PPA_ued!H$32/H$11)</f>
        <v>0.15727866219026779</v>
      </c>
      <c r="I72" s="293">
        <f>IF(PPA_ued!I$32=0,"",PPA_ued!I$32/I$11)</f>
        <v>0.14844424647119309</v>
      </c>
      <c r="J72" s="293">
        <f>IF(PPA_ued!J$32=0,"",PPA_ued!J$32/J$11)</f>
        <v>0.15336168768834249</v>
      </c>
      <c r="K72" s="293">
        <f>IF(PPA_ued!K$32=0,"",PPA_ued!K$32/K$11)</f>
        <v>7.6291870944930659E-2</v>
      </c>
      <c r="L72" s="293">
        <f>IF(PPA_ued!L$32=0,"",PPA_ued!L$32/L$11)</f>
        <v>0.19778056752019754</v>
      </c>
      <c r="M72" s="293">
        <f>IF(PPA_ued!M$32=0,"",PPA_ued!M$32/M$11)</f>
        <v>0.20945389793821026</v>
      </c>
      <c r="N72" s="293">
        <f>IF(PPA_ued!N$32=0,"",PPA_ued!N$32/N$11)</f>
        <v>0.20238608321650944</v>
      </c>
      <c r="O72" s="293">
        <f>IF(PPA_ued!O$32=0,"",PPA_ued!O$32/O$11)</f>
        <v>0.22381003784446482</v>
      </c>
      <c r="P72" s="293">
        <f>IF(PPA_ued!P$32=0,"",PPA_ued!P$32/P$11)</f>
        <v>0.18445725289351519</v>
      </c>
      <c r="Q72" s="293">
        <f>IF(PPA_ued!Q$32=0,"",PPA_ued!Q$32/Q$11)</f>
        <v>0.22608644638872641</v>
      </c>
      <c r="R72" s="293">
        <f>IF(PPA_ued!R$32=0,"",PPA_ued!R$32/R$11)</f>
        <v>0.19053369754640334</v>
      </c>
      <c r="S72" s="293">
        <f>IF(PPA_ued!S$32=0,"",PPA_ued!S$32/S$11)</f>
        <v>0.16041016227527952</v>
      </c>
      <c r="T72" s="293">
        <f>IF(PPA_ued!T$32=0,"",PPA_ued!T$32/T$11)</f>
        <v>0.14633727294568533</v>
      </c>
      <c r="U72" s="293">
        <f>IF(PPA_ued!U$32=0,"",PPA_ued!U$32/U$11)</f>
        <v>0.15596005968156565</v>
      </c>
      <c r="V72" s="293">
        <f>IF(PPA_ued!V$32=0,"",PPA_ued!V$32/V$11)</f>
        <v>0.14678670216317044</v>
      </c>
      <c r="W72" s="293">
        <f>IF(PPA_ued!W$32=0,"",PPA_ued!W$32/W$11)</f>
        <v>0.13142469288503703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0.16462662013271981</v>
      </c>
      <c r="C73" s="255">
        <f>IF(PPA_ued!C$83=0,"",PPA_ued!C$83/C$12)</f>
        <v>0.19958732026041315</v>
      </c>
      <c r="D73" s="255">
        <f>IF(PPA_ued!D$83=0,"",PPA_ued!D$83/D$12)</f>
        <v>0.17036858509600339</v>
      </c>
      <c r="E73" s="255">
        <f>IF(PPA_ued!E$83=0,"",PPA_ued!E$83/E$12)</f>
        <v>0.1620626727262208</v>
      </c>
      <c r="F73" s="255">
        <f>IF(PPA_ued!F$83=0,"",PPA_ued!F$83/F$12)</f>
        <v>0.18814738944437223</v>
      </c>
      <c r="G73" s="255">
        <f>IF(PPA_ued!G$83=0,"",PPA_ued!G$83/G$12)</f>
        <v>0.19876043575541658</v>
      </c>
      <c r="H73" s="255">
        <f>IF(PPA_ued!H$83=0,"",PPA_ued!H$83/H$12)</f>
        <v>0.18642457522904113</v>
      </c>
      <c r="I73" s="255">
        <f>IF(PPA_ued!I$83=0,"",PPA_ued!I$83/I$12)</f>
        <v>0.17903333732592119</v>
      </c>
      <c r="J73" s="255">
        <f>IF(PPA_ued!J$83=0,"",PPA_ued!J$83/J$12)</f>
        <v>0.18359175007271869</v>
      </c>
      <c r="K73" s="255">
        <f>IF(PPA_ued!K$83=0,"",PPA_ued!K$83/K$12)</f>
        <v>0.1831465688282064</v>
      </c>
      <c r="L73" s="255">
        <f>IF(PPA_ued!L$83=0,"",PPA_ued!L$83/L$12)</f>
        <v>0.16958328669204178</v>
      </c>
      <c r="M73" s="255">
        <f>IF(PPA_ued!M$83=0,"",PPA_ued!M$83/M$12)</f>
        <v>0.18288544685905242</v>
      </c>
      <c r="N73" s="255">
        <f>IF(PPA_ued!N$83=0,"",PPA_ued!N$83/N$12)</f>
        <v>0.14980163682771788</v>
      </c>
      <c r="O73" s="255">
        <f>IF(PPA_ued!O$83=0,"",PPA_ued!O$83/O$12)</f>
        <v>0.14032949082522575</v>
      </c>
      <c r="P73" s="255">
        <f>IF(PPA_ued!P$83=0,"",PPA_ued!P$83/P$12)</f>
        <v>0.13767982660956654</v>
      </c>
      <c r="Q73" s="255">
        <f>IF(PPA_ued!Q$83=0,"",PPA_ued!Q$83/Q$12)</f>
        <v>0.12690765922790057</v>
      </c>
      <c r="R73" s="255">
        <f>IF(PPA_ued!R$83=0,"",PPA_ued!R$83/R$12)</f>
        <v>0.12506873944048691</v>
      </c>
      <c r="S73" s="255">
        <f>IF(PPA_ued!S$83=0,"",PPA_ued!S$83/S$12)</f>
        <v>0.12790170994767025</v>
      </c>
      <c r="T73" s="255">
        <f>IF(PPA_ued!T$83=0,"",PPA_ued!T$83/T$12)</f>
        <v>0.14444511353684178</v>
      </c>
      <c r="U73" s="255">
        <f>IF(PPA_ued!U$83=0,"",PPA_ued!U$83/U$12)</f>
        <v>0.13822750253660712</v>
      </c>
      <c r="V73" s="255">
        <f>IF(PPA_ued!V$83=0,"",PPA_ued!V$83/V$12)</f>
        <v>0.12940519095532865</v>
      </c>
      <c r="W73" s="255">
        <f>IF(PPA_ued!W$83=0,"",PPA_ued!W$83/W$12)</f>
        <v>0.1221211052532224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2.3656872611090125</v>
      </c>
      <c r="C74" s="256">
        <f t="shared" si="19"/>
        <v>1.9365775611228926</v>
      </c>
      <c r="D74" s="256">
        <f t="shared" si="19"/>
        <v>2.6770141282842976</v>
      </c>
      <c r="E74" s="256">
        <f t="shared" si="19"/>
        <v>2.674346150333935</v>
      </c>
      <c r="F74" s="256">
        <f t="shared" si="19"/>
        <v>2.0309498409979856</v>
      </c>
      <c r="G74" s="256">
        <f t="shared" si="19"/>
        <v>2.6477313015733124</v>
      </c>
      <c r="H74" s="256">
        <f t="shared" si="19"/>
        <v>2.7325461643395506</v>
      </c>
      <c r="I74" s="256">
        <f t="shared" si="19"/>
        <v>3.0392149489045006</v>
      </c>
      <c r="J74" s="256">
        <f t="shared" si="19"/>
        <v>0.98279832965409708</v>
      </c>
      <c r="K74" s="256">
        <f t="shared" si="19"/>
        <v>1.1566839572131045</v>
      </c>
      <c r="L74" s="256">
        <f t="shared" si="19"/>
        <v>0.54623412356143086</v>
      </c>
      <c r="M74" s="256">
        <f t="shared" si="19"/>
        <v>0.51935885753114919</v>
      </c>
      <c r="N74" s="256">
        <f t="shared" si="19"/>
        <v>0.50541032556018251</v>
      </c>
      <c r="O74" s="256">
        <f t="shared" si="19"/>
        <v>0.4964963274891615</v>
      </c>
      <c r="P74" s="256">
        <f t="shared" si="19"/>
        <v>0.53955494734147247</v>
      </c>
      <c r="Q74" s="256">
        <f t="shared" si="19"/>
        <v>0.45867479378529913</v>
      </c>
      <c r="R74" s="256">
        <f t="shared" si="19"/>
        <v>0.48751643843136855</v>
      </c>
      <c r="S74" s="256">
        <f t="shared" si="19"/>
        <v>0.48476705920930718</v>
      </c>
      <c r="T74" s="256">
        <f t="shared" si="19"/>
        <v>0.53691048620161286</v>
      </c>
      <c r="U74" s="256">
        <f t="shared" si="19"/>
        <v>0.49400899190958192</v>
      </c>
      <c r="V74" s="256">
        <f t="shared" si="19"/>
        <v>0.4994757654952266</v>
      </c>
      <c r="W74" s="256">
        <f t="shared" si="19"/>
        <v>0.62869872873568222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2.2237533049906504</v>
      </c>
      <c r="C75" s="257">
        <f t="shared" si="20"/>
        <v>1.6427252169221311</v>
      </c>
      <c r="D75" s="257">
        <f t="shared" si="20"/>
        <v>2.4605400906784345</v>
      </c>
      <c r="E75" s="257">
        <f t="shared" si="20"/>
        <v>2.4998257985175711</v>
      </c>
      <c r="F75" s="257">
        <f t="shared" si="20"/>
        <v>1.7375934568468248</v>
      </c>
      <c r="G75" s="257">
        <f t="shared" si="20"/>
        <v>2.4391973715211681</v>
      </c>
      <c r="H75" s="257">
        <f t="shared" si="20"/>
        <v>2.5572121132728038</v>
      </c>
      <c r="I75" s="257">
        <f t="shared" si="20"/>
        <v>2.9413595367898342</v>
      </c>
      <c r="J75" s="257">
        <f t="shared" si="20"/>
        <v>0.92656854459279803</v>
      </c>
      <c r="K75" s="257">
        <f t="shared" si="20"/>
        <v>1.1275779552801357</v>
      </c>
      <c r="L75" s="257">
        <f t="shared" si="20"/>
        <v>0.51371773269880183</v>
      </c>
      <c r="M75" s="257">
        <f t="shared" si="20"/>
        <v>0.48564567513716422</v>
      </c>
      <c r="N75" s="257">
        <f t="shared" si="20"/>
        <v>0.47166159053860202</v>
      </c>
      <c r="O75" s="257">
        <f t="shared" si="20"/>
        <v>0.4651063755457191</v>
      </c>
      <c r="P75" s="257">
        <f t="shared" si="20"/>
        <v>0.5030904732894248</v>
      </c>
      <c r="Q75" s="257">
        <f t="shared" si="20"/>
        <v>0.4308215302585911</v>
      </c>
      <c r="R75" s="257">
        <f t="shared" si="20"/>
        <v>0.45651181609064628</v>
      </c>
      <c r="S75" s="257">
        <f t="shared" si="20"/>
        <v>0.45127416433641604</v>
      </c>
      <c r="T75" s="257">
        <f t="shared" si="20"/>
        <v>0.49969204819438379</v>
      </c>
      <c r="U75" s="257">
        <f t="shared" si="20"/>
        <v>0.45902741163152982</v>
      </c>
      <c r="V75" s="257">
        <f t="shared" si="20"/>
        <v>0.46139556575486923</v>
      </c>
      <c r="W75" s="257">
        <f t="shared" si="20"/>
        <v>0.58397843480470146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2.6063107253675111</v>
      </c>
      <c r="C76" s="295">
        <f t="shared" si="21"/>
        <v>2.1619226716091053</v>
      </c>
      <c r="D76" s="295">
        <f t="shared" si="21"/>
        <v>2.9668665665685525</v>
      </c>
      <c r="E76" s="295">
        <f t="shared" si="21"/>
        <v>3.0124983174875628</v>
      </c>
      <c r="F76" s="295">
        <f t="shared" si="21"/>
        <v>2.3010590737998426</v>
      </c>
      <c r="G76" s="295">
        <f t="shared" si="21"/>
        <v>2.8894163556021297</v>
      </c>
      <c r="H76" s="295">
        <f t="shared" si="21"/>
        <v>2.975048749518046</v>
      </c>
      <c r="I76" s="295">
        <f t="shared" si="21"/>
        <v>3.2240908483646193</v>
      </c>
      <c r="J76" s="295">
        <f t="shared" si="21"/>
        <v>1.0499289396731346</v>
      </c>
      <c r="K76" s="295">
        <f t="shared" si="21"/>
        <v>1.3337368417993327</v>
      </c>
      <c r="L76" s="295">
        <f t="shared" si="21"/>
        <v>0.54344273951323951</v>
      </c>
      <c r="M76" s="295">
        <f t="shared" si="21"/>
        <v>0.50507251821296428</v>
      </c>
      <c r="N76" s="295">
        <f t="shared" si="21"/>
        <v>0.49611989142341711</v>
      </c>
      <c r="O76" s="295">
        <f t="shared" si="21"/>
        <v>0.48657150818250461</v>
      </c>
      <c r="P76" s="295">
        <f t="shared" si="21"/>
        <v>0.54489158027068885</v>
      </c>
      <c r="Q76" s="295">
        <f t="shared" si="21"/>
        <v>0.45020932245241224</v>
      </c>
      <c r="R76" s="295">
        <f t="shared" si="21"/>
        <v>0.48796249010992132</v>
      </c>
      <c r="S76" s="295">
        <f t="shared" si="21"/>
        <v>0.48975500897390772</v>
      </c>
      <c r="T76" s="295">
        <f t="shared" si="21"/>
        <v>0.55357411060477524</v>
      </c>
      <c r="U76" s="295">
        <f t="shared" si="21"/>
        <v>0.5045354717627607</v>
      </c>
      <c r="V76" s="295">
        <f t="shared" si="21"/>
        <v>0.51266224893180723</v>
      </c>
      <c r="W76" s="295">
        <f t="shared" si="21"/>
        <v>0.66839666539859977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0.65231798332011182</v>
      </c>
      <c r="C77" s="258">
        <f t="shared" si="22"/>
        <v>0.35245522555546333</v>
      </c>
      <c r="D77" s="258">
        <f t="shared" si="22"/>
        <v>0.41454132750676148</v>
      </c>
      <c r="E77" s="258">
        <f t="shared" si="22"/>
        <v>0.52026481813264014</v>
      </c>
      <c r="F77" s="258">
        <f t="shared" si="22"/>
        <v>0.27943194974741231</v>
      </c>
      <c r="G77" s="258">
        <f t="shared" si="22"/>
        <v>0.56657628398992654</v>
      </c>
      <c r="H77" s="258">
        <f t="shared" si="22"/>
        <v>0.66338813705262523</v>
      </c>
      <c r="I77" s="258">
        <f t="shared" si="22"/>
        <v>0.92710619123399163</v>
      </c>
      <c r="J77" s="258">
        <f t="shared" si="22"/>
        <v>0.71155914515214724</v>
      </c>
      <c r="K77" s="258">
        <f t="shared" si="22"/>
        <v>0.56269697210925418</v>
      </c>
      <c r="L77" s="258">
        <f t="shared" si="22"/>
        <v>0.99978479829150202</v>
      </c>
      <c r="M77" s="258">
        <f t="shared" si="22"/>
        <v>1.1179214040872019</v>
      </c>
      <c r="N77" s="258">
        <f t="shared" si="22"/>
        <v>1.0453579077837609</v>
      </c>
      <c r="O77" s="258">
        <f t="shared" si="22"/>
        <v>1.0935422703140081</v>
      </c>
      <c r="P77" s="258">
        <f t="shared" si="22"/>
        <v>0.87023130516221803</v>
      </c>
      <c r="Q77" s="258">
        <f t="shared" si="22"/>
        <v>1.0857766051074229</v>
      </c>
      <c r="R77" s="258">
        <f t="shared" si="22"/>
        <v>0.94330336957961292</v>
      </c>
      <c r="S77" s="258">
        <f t="shared" si="22"/>
        <v>0.84613146246553861</v>
      </c>
      <c r="T77" s="258">
        <f t="shared" si="22"/>
        <v>0.75407404385924792</v>
      </c>
      <c r="U77" s="258">
        <f t="shared" si="22"/>
        <v>0.7813356820426679</v>
      </c>
      <c r="V77" s="258">
        <f t="shared" si="22"/>
        <v>0.72930954880869081</v>
      </c>
      <c r="W77" s="258">
        <f t="shared" si="22"/>
        <v>0.63119895868537501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BG: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49.647382588544097</v>
      </c>
      <c r="C5" s="225">
        <v>20.342770261844581</v>
      </c>
      <c r="D5" s="225">
        <v>63.782024628120467</v>
      </c>
      <c r="E5" s="225">
        <v>87.562322922675733</v>
      </c>
      <c r="F5" s="225">
        <v>78.632783429588386</v>
      </c>
      <c r="G5" s="225">
        <v>80.459289856329548</v>
      </c>
      <c r="H5" s="225">
        <v>69.130989012907008</v>
      </c>
      <c r="I5" s="225">
        <v>66.223308404865122</v>
      </c>
      <c r="J5" s="225">
        <v>70.540257180135384</v>
      </c>
      <c r="K5" s="225">
        <v>38.633675395854709</v>
      </c>
      <c r="L5" s="225">
        <v>90.190362288467128</v>
      </c>
      <c r="M5" s="225">
        <v>95.683844158985622</v>
      </c>
      <c r="N5" s="225">
        <v>91.835604996521511</v>
      </c>
      <c r="O5" s="225">
        <v>102.6497633318147</v>
      </c>
      <c r="P5" s="225">
        <v>87.207788015619371</v>
      </c>
      <c r="Q5" s="225">
        <v>132.94126678839331</v>
      </c>
      <c r="R5" s="225">
        <v>109.32101005944899</v>
      </c>
      <c r="S5" s="225">
        <v>103.3015664265186</v>
      </c>
      <c r="T5" s="225">
        <v>95.87457343286907</v>
      </c>
      <c r="U5" s="225">
        <v>99.907714069745651</v>
      </c>
      <c r="V5" s="225">
        <v>82.921890010046738</v>
      </c>
      <c r="W5" s="225">
        <v>79.926837515590705</v>
      </c>
      <c r="DA5" s="89" t="s">
        <v>1844</v>
      </c>
    </row>
    <row r="6" spans="1:105" ht="12" customHeight="1" x14ac:dyDescent="0.25">
      <c r="A6" s="55" t="s">
        <v>92</v>
      </c>
      <c r="B6" s="261">
        <v>0.2482369129426481</v>
      </c>
      <c r="C6" s="261">
        <v>0.10171385130951981</v>
      </c>
      <c r="D6" s="261">
        <v>0.31891012314066353</v>
      </c>
      <c r="E6" s="261">
        <v>0.43781161461334822</v>
      </c>
      <c r="F6" s="261">
        <v>0.39316391714833798</v>
      </c>
      <c r="G6" s="261">
        <v>0.40229644928170172</v>
      </c>
      <c r="H6" s="261">
        <v>0.34565494506450362</v>
      </c>
      <c r="I6" s="261">
        <v>0.33111654202407892</v>
      </c>
      <c r="J6" s="261">
        <v>0.35270128590047523</v>
      </c>
      <c r="K6" s="261">
        <v>0.19316837697888961</v>
      </c>
      <c r="L6" s="261">
        <v>0.45095181144185209</v>
      </c>
      <c r="M6" s="261">
        <v>0.4784192207943016</v>
      </c>
      <c r="N6" s="261">
        <v>0.45917802498207128</v>
      </c>
      <c r="O6" s="261">
        <v>0.51324881665863487</v>
      </c>
      <c r="P6" s="261">
        <v>0.43603894007781901</v>
      </c>
      <c r="Q6" s="261">
        <v>0.66470633394131062</v>
      </c>
      <c r="R6" s="261">
        <v>0.54660505029684514</v>
      </c>
      <c r="S6" s="261">
        <v>0.51650783213218765</v>
      </c>
      <c r="T6" s="261">
        <v>0.47937286716402361</v>
      </c>
      <c r="U6" s="261">
        <v>0.49953857034841292</v>
      </c>
      <c r="V6" s="261">
        <v>0.41460945005001287</v>
      </c>
      <c r="W6" s="261">
        <v>0.39963418757775349</v>
      </c>
      <c r="DA6" s="67" t="s">
        <v>1845</v>
      </c>
    </row>
    <row r="7" spans="1:105" ht="12" customHeight="1" x14ac:dyDescent="0.25">
      <c r="A7" s="202" t="s">
        <v>93</v>
      </c>
      <c r="B7" s="226">
        <v>0.34753167811970742</v>
      </c>
      <c r="C7" s="226">
        <v>0.1423993918333277</v>
      </c>
      <c r="D7" s="226">
        <v>0.44647417239692899</v>
      </c>
      <c r="E7" s="226">
        <v>0.61293626045868743</v>
      </c>
      <c r="F7" s="226">
        <v>0.55042948400767333</v>
      </c>
      <c r="G7" s="226">
        <v>0.56321502899438236</v>
      </c>
      <c r="H7" s="226">
        <v>0.48391692309030498</v>
      </c>
      <c r="I7" s="226">
        <v>0.46356315883371052</v>
      </c>
      <c r="J7" s="226">
        <v>0.49378180026066532</v>
      </c>
      <c r="K7" s="226">
        <v>0.27043572777044539</v>
      </c>
      <c r="L7" s="226">
        <v>0.63133253601859285</v>
      </c>
      <c r="M7" s="226">
        <v>0.66978690911202232</v>
      </c>
      <c r="N7" s="226">
        <v>0.64284923497489965</v>
      </c>
      <c r="O7" s="226">
        <v>0.71854834332208883</v>
      </c>
      <c r="P7" s="226">
        <v>0.61045451610894674</v>
      </c>
      <c r="Q7" s="226">
        <v>0.93058886751783454</v>
      </c>
      <c r="R7" s="226">
        <v>0.76524707041558337</v>
      </c>
      <c r="S7" s="226">
        <v>0.72311096498506255</v>
      </c>
      <c r="T7" s="226">
        <v>0.67112201402963301</v>
      </c>
      <c r="U7" s="226">
        <v>0.69935399848777813</v>
      </c>
      <c r="V7" s="226">
        <v>0.58045323007001814</v>
      </c>
      <c r="W7" s="226">
        <v>0.55948786260885486</v>
      </c>
      <c r="DA7" s="174" t="s">
        <v>1846</v>
      </c>
    </row>
    <row r="8" spans="1:105" ht="12" customHeight="1" x14ac:dyDescent="0.25">
      <c r="A8" s="202" t="s">
        <v>94</v>
      </c>
      <c r="B8" s="226">
        <v>1.985895303541185</v>
      </c>
      <c r="C8" s="226">
        <v>0.81371081047615823</v>
      </c>
      <c r="D8" s="226">
        <v>2.5512809851253082</v>
      </c>
      <c r="E8" s="226">
        <v>3.5024929169067862</v>
      </c>
      <c r="F8" s="226">
        <v>3.1453113371867039</v>
      </c>
      <c r="G8" s="226">
        <v>3.2183715942536142</v>
      </c>
      <c r="H8" s="226">
        <v>2.765239560516028</v>
      </c>
      <c r="I8" s="226">
        <v>2.6489323361926309</v>
      </c>
      <c r="J8" s="226">
        <v>2.8216102872038018</v>
      </c>
      <c r="K8" s="226">
        <v>1.5453470158311171</v>
      </c>
      <c r="L8" s="226">
        <v>3.6076144915348172</v>
      </c>
      <c r="M8" s="226">
        <v>3.8273537663544128</v>
      </c>
      <c r="N8" s="226">
        <v>3.6734241998565702</v>
      </c>
      <c r="O8" s="226">
        <v>4.1059905332690789</v>
      </c>
      <c r="P8" s="226">
        <v>3.4883115206225521</v>
      </c>
      <c r="Q8" s="226">
        <v>5.317650671530485</v>
      </c>
      <c r="R8" s="226">
        <v>4.3728404023747611</v>
      </c>
      <c r="S8" s="226">
        <v>4.1320626570575012</v>
      </c>
      <c r="T8" s="226">
        <v>3.834982937312188</v>
      </c>
      <c r="U8" s="226">
        <v>3.996308562787303</v>
      </c>
      <c r="V8" s="226">
        <v>3.316875600400103</v>
      </c>
      <c r="W8" s="226">
        <v>3.1970735006220279</v>
      </c>
      <c r="DA8" s="174" t="s">
        <v>1847</v>
      </c>
    </row>
    <row r="9" spans="1:105" ht="12" customHeight="1" x14ac:dyDescent="0.25">
      <c r="A9" s="202" t="s">
        <v>95</v>
      </c>
      <c r="B9" s="226">
        <v>0.99294765177059241</v>
      </c>
      <c r="C9" s="226">
        <v>0.40685540523807912</v>
      </c>
      <c r="D9" s="226">
        <v>1.2756404925626541</v>
      </c>
      <c r="E9" s="226">
        <v>1.7512464584533931</v>
      </c>
      <c r="F9" s="226">
        <v>1.5726556685933519</v>
      </c>
      <c r="G9" s="226">
        <v>1.6091857971268071</v>
      </c>
      <c r="H9" s="226">
        <v>1.382619780258014</v>
      </c>
      <c r="I9" s="226">
        <v>1.3244661680963159</v>
      </c>
      <c r="J9" s="226">
        <v>1.4108051436019009</v>
      </c>
      <c r="K9" s="226">
        <v>0.77267350791555844</v>
      </c>
      <c r="L9" s="226">
        <v>1.8038072457674079</v>
      </c>
      <c r="M9" s="226">
        <v>1.913676883177206</v>
      </c>
      <c r="N9" s="226">
        <v>1.8367120999282851</v>
      </c>
      <c r="O9" s="226">
        <v>2.052995266634539</v>
      </c>
      <c r="P9" s="226">
        <v>1.7441557603112761</v>
      </c>
      <c r="Q9" s="226">
        <v>2.658825335765242</v>
      </c>
      <c r="R9" s="226">
        <v>2.186420201187381</v>
      </c>
      <c r="S9" s="226">
        <v>2.066031328528751</v>
      </c>
      <c r="T9" s="226">
        <v>1.917491468656094</v>
      </c>
      <c r="U9" s="226">
        <v>1.9981542813936519</v>
      </c>
      <c r="V9" s="226">
        <v>1.6584378002000519</v>
      </c>
      <c r="W9" s="226">
        <v>1.5985367503110139</v>
      </c>
      <c r="DA9" s="174" t="s">
        <v>1848</v>
      </c>
    </row>
    <row r="10" spans="1:105" ht="12" customHeight="1" x14ac:dyDescent="0.25">
      <c r="A10" s="56" t="s">
        <v>96</v>
      </c>
      <c r="B10" s="262">
        <v>0.63643428781507438</v>
      </c>
      <c r="C10" s="262">
        <v>0.2439499637052924</v>
      </c>
      <c r="D10" s="262">
        <v>0.6870508010640618</v>
      </c>
      <c r="E10" s="262">
        <v>1.0459001893133459</v>
      </c>
      <c r="F10" s="262">
        <v>0.92259135136638737</v>
      </c>
      <c r="G10" s="262">
        <v>0.96540755681158552</v>
      </c>
      <c r="H10" s="262">
        <v>0.87573742490099327</v>
      </c>
      <c r="I10" s="262">
        <v>0.89918785535835133</v>
      </c>
      <c r="J10" s="262">
        <v>0.87035431796605456</v>
      </c>
      <c r="K10" s="262">
        <v>0.46420676215639028</v>
      </c>
      <c r="L10" s="262">
        <v>1.096906917281538</v>
      </c>
      <c r="M10" s="262">
        <v>1.1817458859326659</v>
      </c>
      <c r="N10" s="262">
        <v>1.158605182212364</v>
      </c>
      <c r="O10" s="262">
        <v>1.3382437052934071</v>
      </c>
      <c r="P10" s="262">
        <v>1.066851177280453</v>
      </c>
      <c r="Q10" s="262">
        <v>1.7045865199252059</v>
      </c>
      <c r="R10" s="262">
        <v>1.3682183669238339</v>
      </c>
      <c r="S10" s="262">
        <v>1.2422199020821321</v>
      </c>
      <c r="T10" s="262">
        <v>1.1437725128972811</v>
      </c>
      <c r="U10" s="262">
        <v>1.184253897755265</v>
      </c>
      <c r="V10" s="262">
        <v>0.97558167391891915</v>
      </c>
      <c r="W10" s="262">
        <v>0.94096208822222105</v>
      </c>
      <c r="DA10" s="68" t="s">
        <v>1849</v>
      </c>
    </row>
    <row r="11" spans="1:105" ht="12" customHeight="1" x14ac:dyDescent="0.25">
      <c r="A11" s="37" t="s">
        <v>160</v>
      </c>
      <c r="B11" s="228">
        <v>1.436656443483548E-2</v>
      </c>
      <c r="C11" s="228">
        <v>5.3246597025810262E-3</v>
      </c>
      <c r="D11" s="228">
        <v>2.2373246768133879E-2</v>
      </c>
      <c r="E11" s="228">
        <v>3.5681156168277169E-2</v>
      </c>
      <c r="F11" s="228">
        <v>9.9785664529081618E-3</v>
      </c>
      <c r="G11" s="228">
        <v>1.6042748485823599E-2</v>
      </c>
      <c r="H11" s="228">
        <v>1.424334332386693E-2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1.198305264109524E-2</v>
      </c>
      <c r="T11" s="228">
        <v>2.8525271374766322E-3</v>
      </c>
      <c r="U11" s="228">
        <v>1.5124880706773791E-2</v>
      </c>
      <c r="V11" s="228">
        <v>3.3202994360863451E-3</v>
      </c>
      <c r="W11" s="228">
        <v>3.4242244038323092E-3</v>
      </c>
      <c r="DA11" s="69" t="s">
        <v>1850</v>
      </c>
    </row>
    <row r="12" spans="1:105" ht="12" customHeight="1" x14ac:dyDescent="0.25">
      <c r="A12" s="37" t="s">
        <v>162</v>
      </c>
      <c r="B12" s="228">
        <v>0.56261506321229804</v>
      </c>
      <c r="C12" s="228">
        <v>0.1653947901001403</v>
      </c>
      <c r="D12" s="228">
        <v>0.45846236769487048</v>
      </c>
      <c r="E12" s="228">
        <v>0.82224684484145072</v>
      </c>
      <c r="F12" s="228">
        <v>0.5186064166031944</v>
      </c>
      <c r="G12" s="228">
        <v>0.80455511914001487</v>
      </c>
      <c r="H12" s="228">
        <v>0.77952360610100246</v>
      </c>
      <c r="I12" s="228">
        <v>0.87188600451464482</v>
      </c>
      <c r="J12" s="228">
        <v>0.79732045786228067</v>
      </c>
      <c r="K12" s="228">
        <v>0.39555410373957789</v>
      </c>
      <c r="L12" s="228">
        <v>1.064328083900411</v>
      </c>
      <c r="M12" s="228">
        <v>1.1610492006966211</v>
      </c>
      <c r="N12" s="228">
        <v>1.131886326563569</v>
      </c>
      <c r="O12" s="228">
        <v>1.314514375944984</v>
      </c>
      <c r="P12" s="228">
        <v>1.01501808628801</v>
      </c>
      <c r="Q12" s="228">
        <v>1.6720020822577071</v>
      </c>
      <c r="R12" s="228">
        <v>1.3196158886111291</v>
      </c>
      <c r="S12" s="228">
        <v>1.161255012451428</v>
      </c>
      <c r="T12" s="228">
        <v>1.051940014953231</v>
      </c>
      <c r="U12" s="228">
        <v>1.083624003304468</v>
      </c>
      <c r="V12" s="228">
        <v>0.88719634356822907</v>
      </c>
      <c r="W12" s="228">
        <v>0.82188628271875319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5.9452660167940811E-2</v>
      </c>
      <c r="C15" s="228">
        <v>7.3230513902571126E-2</v>
      </c>
      <c r="D15" s="228">
        <v>0.20621518660105739</v>
      </c>
      <c r="E15" s="228">
        <v>0.18797218830361789</v>
      </c>
      <c r="F15" s="228">
        <v>0.39400636831028479</v>
      </c>
      <c r="G15" s="228">
        <v>0.14480968918574699</v>
      </c>
      <c r="H15" s="228">
        <v>8.1970475476123891E-2</v>
      </c>
      <c r="I15" s="228">
        <v>2.7301850843706559E-2</v>
      </c>
      <c r="J15" s="228">
        <v>7.303386010377387E-2</v>
      </c>
      <c r="K15" s="228">
        <v>6.8652658416812409E-2</v>
      </c>
      <c r="L15" s="228">
        <v>3.257883338112761E-2</v>
      </c>
      <c r="M15" s="228">
        <v>2.069668523604571E-2</v>
      </c>
      <c r="N15" s="228">
        <v>2.6718855648795298E-2</v>
      </c>
      <c r="O15" s="228">
        <v>2.372932934842303E-2</v>
      </c>
      <c r="P15" s="228">
        <v>5.1833090992443237E-2</v>
      </c>
      <c r="Q15" s="228">
        <v>3.2584437667499307E-2</v>
      </c>
      <c r="R15" s="228">
        <v>4.8602478312705463E-2</v>
      </c>
      <c r="S15" s="228">
        <v>6.8981836989609011E-2</v>
      </c>
      <c r="T15" s="228">
        <v>8.8979970806573022E-2</v>
      </c>
      <c r="U15" s="228">
        <v>8.5505013744023362E-2</v>
      </c>
      <c r="V15" s="228">
        <v>8.5065030914603726E-2</v>
      </c>
      <c r="W15" s="228">
        <v>0.11565158109963559</v>
      </c>
      <c r="DA15" s="69" t="s">
        <v>1854</v>
      </c>
    </row>
    <row r="16" spans="1:105" ht="12" customHeight="1" x14ac:dyDescent="0.25">
      <c r="A16" s="57" t="s">
        <v>1855</v>
      </c>
      <c r="B16" s="263">
        <v>0.83082288149349204</v>
      </c>
      <c r="C16" s="263">
        <v>0.54664210911187383</v>
      </c>
      <c r="D16" s="263">
        <v>1.2291871954099971</v>
      </c>
      <c r="E16" s="263">
        <v>1.6838370146479129</v>
      </c>
      <c r="F16" s="263">
        <v>2.1492319402524411</v>
      </c>
      <c r="G16" s="263">
        <v>1.4227374717317081</v>
      </c>
      <c r="H16" s="263">
        <v>1.1070252020911071</v>
      </c>
      <c r="I16" s="263">
        <v>0.67989170243093355</v>
      </c>
      <c r="J16" s="263">
        <v>0.98339917413290168</v>
      </c>
      <c r="K16" s="263">
        <v>0.68746731250133097</v>
      </c>
      <c r="L16" s="263">
        <v>0.70147532516474165</v>
      </c>
      <c r="M16" s="263">
        <v>0.58813431378641046</v>
      </c>
      <c r="N16" s="263">
        <v>0.67646843903427145</v>
      </c>
      <c r="O16" s="263">
        <v>0.70617772329785944</v>
      </c>
      <c r="P16" s="263">
        <v>0.88493365465965335</v>
      </c>
      <c r="Q16" s="263">
        <v>0.91307542306643541</v>
      </c>
      <c r="R16" s="263">
        <v>0.98493562286349434</v>
      </c>
      <c r="S16" s="263">
        <v>1.0815037232161799</v>
      </c>
      <c r="T16" s="263">
        <v>1.1801063907823079</v>
      </c>
      <c r="U16" s="263">
        <v>1.164468726489843</v>
      </c>
      <c r="V16" s="263">
        <v>1.050462656593752</v>
      </c>
      <c r="W16" s="263">
        <v>1.214564829787907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42.759240802875887</v>
      </c>
      <c r="C17" s="296">
        <f t="shared" si="0"/>
        <v>16.872738487699497</v>
      </c>
      <c r="D17" s="296">
        <f t="shared" si="0"/>
        <v>54.541953757509773</v>
      </c>
      <c r="E17" s="296">
        <f t="shared" si="0"/>
        <v>74.786238435731363</v>
      </c>
      <c r="F17" s="296">
        <f t="shared" si="0"/>
        <v>65.123328752694746</v>
      </c>
      <c r="G17" s="296">
        <f t="shared" si="0"/>
        <v>69.116437132059303</v>
      </c>
      <c r="H17" s="296">
        <f t="shared" si="0"/>
        <v>59.71073917233916</v>
      </c>
      <c r="I17" s="296">
        <f t="shared" si="0"/>
        <v>58.365280192082594</v>
      </c>
      <c r="J17" s="296">
        <f t="shared" si="0"/>
        <v>61.422273672996468</v>
      </c>
      <c r="K17" s="296">
        <f t="shared" si="0"/>
        <v>33.172671553809138</v>
      </c>
      <c r="L17" s="296">
        <f t="shared" si="0"/>
        <v>80.339439905336533</v>
      </c>
      <c r="M17" s="296">
        <f t="shared" si="0"/>
        <v>85.717762038081034</v>
      </c>
      <c r="N17" s="296">
        <f t="shared" si="0"/>
        <v>81.885104617679119</v>
      </c>
      <c r="O17" s="296">
        <f t="shared" si="0"/>
        <v>91.645275113788287</v>
      </c>
      <c r="P17" s="296">
        <f t="shared" si="0"/>
        <v>77.010523213981671</v>
      </c>
      <c r="Q17" s="296">
        <f t="shared" si="0"/>
        <v>118.72277714094363</v>
      </c>
      <c r="R17" s="296">
        <f t="shared" si="0"/>
        <v>96.907997516801515</v>
      </c>
      <c r="S17" s="296">
        <f t="shared" si="0"/>
        <v>91.136788411369736</v>
      </c>
      <c r="T17" s="296">
        <f t="shared" si="0"/>
        <v>84.025266595844656</v>
      </c>
      <c r="U17" s="296">
        <f t="shared" si="0"/>
        <v>87.77792775139487</v>
      </c>
      <c r="V17" s="296">
        <f t="shared" si="0"/>
        <v>72.591108139716653</v>
      </c>
      <c r="W17" s="296">
        <f t="shared" si="0"/>
        <v>69.3175453413767</v>
      </c>
      <c r="DA17" s="70"/>
    </row>
    <row r="18" spans="1:105" ht="12" customHeight="1" x14ac:dyDescent="0.25">
      <c r="A18" s="60" t="s">
        <v>1858</v>
      </c>
      <c r="B18" s="331">
        <v>35.835716790430148</v>
      </c>
      <c r="C18" s="331">
        <v>12.3173875784339</v>
      </c>
      <c r="D18" s="331">
        <v>44.298727129093173</v>
      </c>
      <c r="E18" s="331">
        <v>60.754263313665497</v>
      </c>
      <c r="F18" s="331">
        <v>47.213062583924483</v>
      </c>
      <c r="G18" s="331">
        <v>57.260291534295128</v>
      </c>
      <c r="H18" s="331">
        <v>50.485529154913309</v>
      </c>
      <c r="I18" s="331">
        <v>52.699516005158173</v>
      </c>
      <c r="J18" s="331">
        <v>53.227280555222322</v>
      </c>
      <c r="K18" s="331">
        <v>27.443777282964739</v>
      </c>
      <c r="L18" s="331">
        <v>74.493812195630383</v>
      </c>
      <c r="M18" s="331">
        <v>80.816642756527642</v>
      </c>
      <c r="N18" s="331">
        <v>76.247867625726883</v>
      </c>
      <c r="O18" s="331">
        <v>85.760460752972818</v>
      </c>
      <c r="P18" s="331">
        <v>69.636076091817927</v>
      </c>
      <c r="Q18" s="331">
        <v>111.11381528205671</v>
      </c>
      <c r="R18" s="331">
        <v>88.70020065960577</v>
      </c>
      <c r="S18" s="331">
        <v>82.124257384568267</v>
      </c>
      <c r="T18" s="331">
        <v>74.1910466726588</v>
      </c>
      <c r="U18" s="331">
        <v>78.074021697312887</v>
      </c>
      <c r="V18" s="331">
        <v>63.837252668102089</v>
      </c>
      <c r="W18" s="331">
        <v>59.196171759810852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21.233548284996861</v>
      </c>
      <c r="E19" s="231">
        <v>9.5616499386174443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0.31299104973404629</v>
      </c>
      <c r="P19" s="231">
        <v>0.40451653690816142</v>
      </c>
      <c r="Q19" s="231">
        <v>0.4532843991323498</v>
      </c>
      <c r="R19" s="231">
        <v>0.67592490223161183</v>
      </c>
      <c r="S19" s="231">
        <v>0.62540858796932663</v>
      </c>
      <c r="T19" s="231">
        <v>0.54485144177462319</v>
      </c>
      <c r="U19" s="231">
        <v>0.45609817238265948</v>
      </c>
      <c r="V19" s="231">
        <v>0.41254488754340218</v>
      </c>
      <c r="W19" s="231">
        <v>1.3655308830943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0.17020814781288529</v>
      </c>
      <c r="T21" s="231">
        <v>0.18567857083359551</v>
      </c>
      <c r="U21" s="231">
        <v>0.18043488769555091</v>
      </c>
      <c r="V21" s="231">
        <v>0.14853359559434459</v>
      </c>
      <c r="W21" s="231">
        <v>0.15466547615144419</v>
      </c>
      <c r="DA21" s="73" t="s">
        <v>1862</v>
      </c>
    </row>
    <row r="22" spans="1:105" ht="12" customHeight="1" x14ac:dyDescent="0.25">
      <c r="A22" s="64" t="s">
        <v>160</v>
      </c>
      <c r="B22" s="231">
        <v>0.44571000474478678</v>
      </c>
      <c r="C22" s="231">
        <v>0.23017261913645781</v>
      </c>
      <c r="D22" s="231">
        <v>0.38989309085542512</v>
      </c>
      <c r="E22" s="231">
        <v>0.98992891652431092</v>
      </c>
      <c r="F22" s="231">
        <v>0.34715301957269579</v>
      </c>
      <c r="G22" s="231">
        <v>0.36797486914696509</v>
      </c>
      <c r="H22" s="231">
        <v>0.37363043221423797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0.17532007969023741</v>
      </c>
      <c r="T22" s="231">
        <v>4.8976870738193679E-2</v>
      </c>
      <c r="U22" s="231">
        <v>0.23787037673955899</v>
      </c>
      <c r="V22" s="231">
        <v>5.386827246795188E-2</v>
      </c>
      <c r="W22" s="231">
        <v>6.9101180405127582E-2</v>
      </c>
      <c r="DA22" s="73" t="s">
        <v>1863</v>
      </c>
    </row>
    <row r="23" spans="1:105" ht="12" customHeight="1" x14ac:dyDescent="0.25">
      <c r="A23" s="64" t="s">
        <v>70</v>
      </c>
      <c r="B23" s="231">
        <v>13.61843601143979</v>
      </c>
      <c r="C23" s="231">
        <v>4.477638681625848</v>
      </c>
      <c r="D23" s="231">
        <v>13.059683612421701</v>
      </c>
      <c r="E23" s="231">
        <v>13.678305176857361</v>
      </c>
      <c r="F23" s="231">
        <v>10.10829700574139</v>
      </c>
      <c r="G23" s="231">
        <v>11.73161823267937</v>
      </c>
      <c r="H23" s="231">
        <v>4.1305612554662918</v>
      </c>
      <c r="I23" s="231">
        <v>8.9907222975876433</v>
      </c>
      <c r="J23" s="231">
        <v>7.2891888356150094</v>
      </c>
      <c r="K23" s="231">
        <v>3.9727708207417818</v>
      </c>
      <c r="L23" s="231">
        <v>4.0875065468627358</v>
      </c>
      <c r="M23" s="231">
        <v>4.2409924561537098</v>
      </c>
      <c r="N23" s="231">
        <v>2.0278025508111051</v>
      </c>
      <c r="O23" s="231">
        <v>0.77860596744542443</v>
      </c>
      <c r="P23" s="231">
        <v>1.5428072570450799</v>
      </c>
      <c r="Q23" s="231">
        <v>0</v>
      </c>
      <c r="R23" s="231">
        <v>0</v>
      </c>
      <c r="S23" s="231">
        <v>5.2561357488585508E-2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17.454636676100598</v>
      </c>
      <c r="C25" s="231">
        <v>7.1496309915205583</v>
      </c>
      <c r="D25" s="231">
        <v>7.989511376419637</v>
      </c>
      <c r="E25" s="231">
        <v>22.812207216342909</v>
      </c>
      <c r="F25" s="231">
        <v>18.042249289335999</v>
      </c>
      <c r="G25" s="231">
        <v>18.454198477815812</v>
      </c>
      <c r="H25" s="231">
        <v>20.44841125051574</v>
      </c>
      <c r="I25" s="231">
        <v>18.319028636150769</v>
      </c>
      <c r="J25" s="231">
        <v>16.973138054851621</v>
      </c>
      <c r="K25" s="231">
        <v>12.67003439665574</v>
      </c>
      <c r="L25" s="231">
        <v>13.022250863081871</v>
      </c>
      <c r="M25" s="231">
        <v>12.771694601176289</v>
      </c>
      <c r="N25" s="231">
        <v>14.51190879834836</v>
      </c>
      <c r="O25" s="231">
        <v>17.338227715500562</v>
      </c>
      <c r="P25" s="231">
        <v>14.808516331339289</v>
      </c>
      <c r="Q25" s="231">
        <v>21.843281431044201</v>
      </c>
      <c r="R25" s="231">
        <v>18.626373171536368</v>
      </c>
      <c r="S25" s="231">
        <v>16.9899379917156</v>
      </c>
      <c r="T25" s="231">
        <v>18.061433828206649</v>
      </c>
      <c r="U25" s="231">
        <v>17.04225341722017</v>
      </c>
      <c r="V25" s="231">
        <v>14.393802513256571</v>
      </c>
      <c r="W25" s="231">
        <v>16.585744856875191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3.7732363734026348</v>
      </c>
      <c r="C27" s="231">
        <v>0.1717887165060335</v>
      </c>
      <c r="D27" s="231">
        <v>1.067744706566534</v>
      </c>
      <c r="E27" s="231">
        <v>12.829456429956389</v>
      </c>
      <c r="F27" s="231">
        <v>9.8914592373368126</v>
      </c>
      <c r="G27" s="231">
        <v>21.334360898331319</v>
      </c>
      <c r="H27" s="231">
        <v>21.38761174271011</v>
      </c>
      <c r="I27" s="231">
        <v>21.748525453888469</v>
      </c>
      <c r="J27" s="231">
        <v>24.85038471300172</v>
      </c>
      <c r="K27" s="231">
        <v>9.6091274112599248</v>
      </c>
      <c r="L27" s="231">
        <v>54.829363193896583</v>
      </c>
      <c r="M27" s="231">
        <v>61.882920879610921</v>
      </c>
      <c r="N27" s="231">
        <v>58.815946514309047</v>
      </c>
      <c r="O27" s="231">
        <v>67.097040215011589</v>
      </c>
      <c r="P27" s="231">
        <v>52.706668414432301</v>
      </c>
      <c r="Q27" s="231">
        <v>88.621859352450713</v>
      </c>
      <c r="R27" s="231">
        <v>69.217242746117549</v>
      </c>
      <c r="S27" s="231">
        <v>63.930633570770397</v>
      </c>
      <c r="T27" s="231">
        <v>55.135970439041273</v>
      </c>
      <c r="U27" s="231">
        <v>59.938627609281973</v>
      </c>
      <c r="V27" s="231">
        <v>48.634962925449983</v>
      </c>
      <c r="W27" s="231">
        <v>40.838581378226948</v>
      </c>
      <c r="DA27" s="73" t="s">
        <v>1868</v>
      </c>
    </row>
    <row r="28" spans="1:105" ht="12" customHeight="1" x14ac:dyDescent="0.25">
      <c r="A28" s="64" t="s">
        <v>79</v>
      </c>
      <c r="B28" s="231">
        <v>0.54369772474233791</v>
      </c>
      <c r="C28" s="231">
        <v>0.28815656964500602</v>
      </c>
      <c r="D28" s="231">
        <v>0.55834605783301183</v>
      </c>
      <c r="E28" s="231">
        <v>0.88271563536707642</v>
      </c>
      <c r="F28" s="231">
        <v>8.8239040319375857</v>
      </c>
      <c r="G28" s="231">
        <v>5.3721390563216582</v>
      </c>
      <c r="H28" s="231">
        <v>4.1453144740069252</v>
      </c>
      <c r="I28" s="231">
        <v>3.6412396175313</v>
      </c>
      <c r="J28" s="231">
        <v>4.1145689517539781</v>
      </c>
      <c r="K28" s="231">
        <v>1.191844654307294</v>
      </c>
      <c r="L28" s="231">
        <v>2.554691591789211</v>
      </c>
      <c r="M28" s="231">
        <v>1.921034819586726</v>
      </c>
      <c r="N28" s="231">
        <v>0.892209762258381</v>
      </c>
      <c r="O28" s="231">
        <v>0.23359580528119181</v>
      </c>
      <c r="P28" s="231">
        <v>0.17356755209309249</v>
      </c>
      <c r="Q28" s="231">
        <v>0.1953900994294509</v>
      </c>
      <c r="R28" s="231">
        <v>0.18065983972025079</v>
      </c>
      <c r="S28" s="231">
        <v>0.1801876491212325</v>
      </c>
      <c r="T28" s="231">
        <v>0.21413552206446931</v>
      </c>
      <c r="U28" s="231">
        <v>0.2187372339929648</v>
      </c>
      <c r="V28" s="231">
        <v>0.19354047378984299</v>
      </c>
      <c r="W28" s="231">
        <v>0.18254798505783501</v>
      </c>
      <c r="DA28" s="73" t="s">
        <v>1869</v>
      </c>
    </row>
    <row r="29" spans="1:105" ht="12" customHeight="1" x14ac:dyDescent="0.25">
      <c r="A29" s="60" t="s">
        <v>1870</v>
      </c>
      <c r="B29" s="264">
        <v>6.9235240124457382</v>
      </c>
      <c r="C29" s="264">
        <v>4.5553509092655968</v>
      </c>
      <c r="D29" s="264">
        <v>10.2432266284166</v>
      </c>
      <c r="E29" s="264">
        <v>14.031975122065869</v>
      </c>
      <c r="F29" s="264">
        <v>17.91026616877026</v>
      </c>
      <c r="G29" s="264">
        <v>11.856145597764179</v>
      </c>
      <c r="H29" s="264">
        <v>9.2252100174258516</v>
      </c>
      <c r="I29" s="264">
        <v>5.6657641869244211</v>
      </c>
      <c r="J29" s="264">
        <v>8.1949931177741444</v>
      </c>
      <c r="K29" s="264">
        <v>5.7288942708443997</v>
      </c>
      <c r="L29" s="264">
        <v>5.8456277097061546</v>
      </c>
      <c r="M29" s="264">
        <v>4.9011192815533979</v>
      </c>
      <c r="N29" s="264">
        <v>5.6372369919522392</v>
      </c>
      <c r="O29" s="264">
        <v>5.8848143608154739</v>
      </c>
      <c r="P29" s="264">
        <v>7.3744471221637458</v>
      </c>
      <c r="Q29" s="264">
        <v>7.6089618588869277</v>
      </c>
      <c r="R29" s="264">
        <v>8.2077968571957527</v>
      </c>
      <c r="S29" s="264">
        <v>9.0125310268014651</v>
      </c>
      <c r="T29" s="264">
        <v>9.8342199231858594</v>
      </c>
      <c r="U29" s="264">
        <v>9.703906054081985</v>
      </c>
      <c r="V29" s="264">
        <v>8.7538554716145658</v>
      </c>
      <c r="W29" s="264">
        <v>10.12137358156585</v>
      </c>
      <c r="DA29" s="72" t="s">
        <v>1871</v>
      </c>
    </row>
    <row r="30" spans="1:105" ht="12" customHeight="1" x14ac:dyDescent="0.25">
      <c r="A30" s="132" t="s">
        <v>1872</v>
      </c>
      <c r="B30" s="318">
        <v>1.846273069985531</v>
      </c>
      <c r="C30" s="318">
        <v>1.214760242470827</v>
      </c>
      <c r="D30" s="318">
        <v>2.731527100911094</v>
      </c>
      <c r="E30" s="318">
        <v>3.7418600325509019</v>
      </c>
      <c r="F30" s="318">
        <v>4.7760709783387414</v>
      </c>
      <c r="G30" s="318">
        <v>3.1616388260704502</v>
      </c>
      <c r="H30" s="318">
        <v>2.4600560046468951</v>
      </c>
      <c r="I30" s="318">
        <v>1.510870449846514</v>
      </c>
      <c r="J30" s="318">
        <v>2.1853314980731069</v>
      </c>
      <c r="K30" s="318">
        <v>1.527705138891841</v>
      </c>
      <c r="L30" s="318">
        <v>1.558834055921642</v>
      </c>
      <c r="M30" s="318">
        <v>1.3069651417475741</v>
      </c>
      <c r="N30" s="318">
        <v>1.503263197853931</v>
      </c>
      <c r="O30" s="318">
        <v>1.569283829550794</v>
      </c>
      <c r="P30" s="318">
        <v>1.966519232577</v>
      </c>
      <c r="Q30" s="318">
        <v>2.0290564957031818</v>
      </c>
      <c r="R30" s="318">
        <v>2.1887458285855348</v>
      </c>
      <c r="S30" s="318">
        <v>2.403341607147059</v>
      </c>
      <c r="T30" s="318">
        <v>2.6224586461828969</v>
      </c>
      <c r="U30" s="318">
        <v>2.5877082810885308</v>
      </c>
      <c r="V30" s="318">
        <v>2.3343614590972188</v>
      </c>
      <c r="W30" s="318">
        <v>2.699032955084228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50.536971312739851</v>
      </c>
      <c r="C32" s="225">
        <v>51.018358430961911</v>
      </c>
      <c r="D32" s="225">
        <v>75.948980538740045</v>
      </c>
      <c r="E32" s="225">
        <v>70.707893746223519</v>
      </c>
      <c r="F32" s="225">
        <v>110.43058569306351</v>
      </c>
      <c r="G32" s="225">
        <v>110.5939881549008</v>
      </c>
      <c r="H32" s="225">
        <v>90.655017483045825</v>
      </c>
      <c r="I32" s="225">
        <v>99.836787491557772</v>
      </c>
      <c r="J32" s="225">
        <v>92.149719695931978</v>
      </c>
      <c r="K32" s="225">
        <v>30.024013222048609</v>
      </c>
      <c r="L32" s="225">
        <v>92.895969685797681</v>
      </c>
      <c r="M32" s="225">
        <v>115.7097935915741</v>
      </c>
      <c r="N32" s="225">
        <v>116.65869390520351</v>
      </c>
      <c r="O32" s="225">
        <v>140.50585636454321</v>
      </c>
      <c r="P32" s="225">
        <v>117.4036861412547</v>
      </c>
      <c r="Q32" s="225">
        <v>104.3576536281539</v>
      </c>
      <c r="R32" s="225">
        <v>125.7175492221026</v>
      </c>
      <c r="S32" s="225">
        <v>109.12359837715</v>
      </c>
      <c r="T32" s="225">
        <v>96.104159728495219</v>
      </c>
      <c r="U32" s="225">
        <v>100.3772864079461</v>
      </c>
      <c r="V32" s="225">
        <v>100.7119592304234</v>
      </c>
      <c r="W32" s="225">
        <v>89.504272157830954</v>
      </c>
      <c r="DA32" s="89" t="s">
        <v>1874</v>
      </c>
    </row>
    <row r="33" spans="1:105" ht="12" customHeight="1" x14ac:dyDescent="0.25">
      <c r="A33" s="55" t="s">
        <v>92</v>
      </c>
      <c r="B33" s="261">
        <v>0.2667403061497951</v>
      </c>
      <c r="C33" s="261">
        <v>0.26928112614608202</v>
      </c>
      <c r="D33" s="261">
        <v>0.40086799415285268</v>
      </c>
      <c r="E33" s="261">
        <v>0.37320489802210499</v>
      </c>
      <c r="F33" s="261">
        <v>0.58286611704222113</v>
      </c>
      <c r="G33" s="261">
        <v>0.58372857519057653</v>
      </c>
      <c r="H33" s="261">
        <v>0.4784882530426407</v>
      </c>
      <c r="I33" s="261">
        <v>0.52695075642287048</v>
      </c>
      <c r="J33" s="261">
        <v>0.4863774738546246</v>
      </c>
      <c r="K33" s="261">
        <v>0.15847040830978401</v>
      </c>
      <c r="L33" s="261">
        <v>0.49031627243338938</v>
      </c>
      <c r="M33" s="261">
        <v>0.61073042102629604</v>
      </c>
      <c r="N33" s="261">
        <v>0.61573883276102004</v>
      </c>
      <c r="O33" s="261">
        <v>0.74160706843125934</v>
      </c>
      <c r="P33" s="261">
        <v>0.61967099276146775</v>
      </c>
      <c r="Q33" s="261">
        <v>0.55081243997924911</v>
      </c>
      <c r="R33" s="261">
        <v>0.6635525773890385</v>
      </c>
      <c r="S33" s="261">
        <v>0.57596767838010576</v>
      </c>
      <c r="T33" s="261">
        <v>0.50724949126203567</v>
      </c>
      <c r="U33" s="261">
        <v>0.52980357570944048</v>
      </c>
      <c r="V33" s="261">
        <v>0.53157001973654672</v>
      </c>
      <c r="W33" s="261">
        <v>0.47241447868720943</v>
      </c>
      <c r="DA33" s="67" t="s">
        <v>1875</v>
      </c>
    </row>
    <row r="34" spans="1:105" ht="12" customHeight="1" x14ac:dyDescent="0.25">
      <c r="A34" s="202" t="s">
        <v>93</v>
      </c>
      <c r="B34" s="226">
        <v>0.37852453834652799</v>
      </c>
      <c r="C34" s="226">
        <v>0.38213015284850749</v>
      </c>
      <c r="D34" s="226">
        <v>0.56886180650701734</v>
      </c>
      <c r="E34" s="226">
        <v>0.52960579438320088</v>
      </c>
      <c r="F34" s="226">
        <v>0.82713081894470042</v>
      </c>
      <c r="G34" s="226">
        <v>0.82835471186572818</v>
      </c>
      <c r="H34" s="226">
        <v>0.67901078656440406</v>
      </c>
      <c r="I34" s="226">
        <v>0.74778272052483363</v>
      </c>
      <c r="J34" s="226">
        <v>0.6902061837238157</v>
      </c>
      <c r="K34" s="226">
        <v>0.22488141748386781</v>
      </c>
      <c r="L34" s="226">
        <v>0.69579563488396257</v>
      </c>
      <c r="M34" s="226">
        <v>0.86667236013194127</v>
      </c>
      <c r="N34" s="226">
        <v>0.87377967273535051</v>
      </c>
      <c r="O34" s="226">
        <v>1.052396157387705</v>
      </c>
      <c r="P34" s="226">
        <v>0.87935970325401636</v>
      </c>
      <c r="Q34" s="226">
        <v>0.78164424255246767</v>
      </c>
      <c r="R34" s="226">
        <v>0.9416309692760978</v>
      </c>
      <c r="S34" s="226">
        <v>0.81734141610723576</v>
      </c>
      <c r="T34" s="226">
        <v>0.71982514483074422</v>
      </c>
      <c r="U34" s="226">
        <v>0.75183108546458377</v>
      </c>
      <c r="V34" s="226">
        <v>0.75433780227662739</v>
      </c>
      <c r="W34" s="226">
        <v>0.67039164434665677</v>
      </c>
      <c r="DA34" s="174" t="s">
        <v>1876</v>
      </c>
    </row>
    <row r="35" spans="1:105" ht="12" customHeight="1" x14ac:dyDescent="0.25">
      <c r="A35" s="202" t="s">
        <v>94</v>
      </c>
      <c r="B35" s="226">
        <v>1.3469407059447811</v>
      </c>
      <c r="C35" s="226">
        <v>1.3597709149554711</v>
      </c>
      <c r="D35" s="226">
        <v>2.024236332441228</v>
      </c>
      <c r="E35" s="226">
        <v>1.8845478437804899</v>
      </c>
      <c r="F35" s="226">
        <v>2.9432600962797761</v>
      </c>
      <c r="G35" s="226">
        <v>2.947615193580075</v>
      </c>
      <c r="H35" s="226">
        <v>2.416190168791386</v>
      </c>
      <c r="I35" s="226">
        <v>2.6609080348575689</v>
      </c>
      <c r="J35" s="226">
        <v>2.4560278401325921</v>
      </c>
      <c r="K35" s="226">
        <v>0.8002174351568363</v>
      </c>
      <c r="L35" s="226">
        <v>2.47591732820747</v>
      </c>
      <c r="M35" s="226">
        <v>3.0839646107969529</v>
      </c>
      <c r="N35" s="226">
        <v>3.1092552529762512</v>
      </c>
      <c r="O35" s="226">
        <v>3.7448436747518792</v>
      </c>
      <c r="P35" s="226">
        <v>3.1291112186656531</v>
      </c>
      <c r="Q35" s="226">
        <v>2.7814007843725621</v>
      </c>
      <c r="R35" s="226">
        <v>3.350697125307911</v>
      </c>
      <c r="S35" s="226">
        <v>2.9084255113773789</v>
      </c>
      <c r="T35" s="226">
        <v>2.561423872202234</v>
      </c>
      <c r="U35" s="226">
        <v>2.6753137258431199</v>
      </c>
      <c r="V35" s="226">
        <v>2.684233620249878</v>
      </c>
      <c r="W35" s="226">
        <v>2.3855198361515959</v>
      </c>
      <c r="DA35" s="174" t="s">
        <v>1877</v>
      </c>
    </row>
    <row r="36" spans="1:105" ht="12" customHeight="1" x14ac:dyDescent="0.25">
      <c r="A36" s="202" t="s">
        <v>95</v>
      </c>
      <c r="B36" s="226">
        <v>1.06696122459918</v>
      </c>
      <c r="C36" s="226">
        <v>1.0771245045843281</v>
      </c>
      <c r="D36" s="226">
        <v>1.6034719766114109</v>
      </c>
      <c r="E36" s="226">
        <v>1.49281959208842</v>
      </c>
      <c r="F36" s="226">
        <v>2.331464468168885</v>
      </c>
      <c r="G36" s="226">
        <v>2.3349143007623061</v>
      </c>
      <c r="H36" s="226">
        <v>1.9139530121705619</v>
      </c>
      <c r="I36" s="226">
        <v>2.107803025691481</v>
      </c>
      <c r="J36" s="226">
        <v>1.9455098954184979</v>
      </c>
      <c r="K36" s="226">
        <v>0.63388163323913604</v>
      </c>
      <c r="L36" s="226">
        <v>1.961265089733558</v>
      </c>
      <c r="M36" s="226">
        <v>2.4429216841051842</v>
      </c>
      <c r="N36" s="226">
        <v>2.4629553310440802</v>
      </c>
      <c r="O36" s="226">
        <v>2.966428273725036</v>
      </c>
      <c r="P36" s="226">
        <v>2.478683971045871</v>
      </c>
      <c r="Q36" s="226">
        <v>2.203249759916996</v>
      </c>
      <c r="R36" s="226">
        <v>2.6542103095561531</v>
      </c>
      <c r="S36" s="226">
        <v>2.3038707135204231</v>
      </c>
      <c r="T36" s="226">
        <v>2.0289979650481418</v>
      </c>
      <c r="U36" s="226">
        <v>2.119214302837761</v>
      </c>
      <c r="V36" s="226">
        <v>2.126280078946186</v>
      </c>
      <c r="W36" s="226">
        <v>1.8896579147488379</v>
      </c>
      <c r="DA36" s="174" t="s">
        <v>1878</v>
      </c>
    </row>
    <row r="37" spans="1:105" ht="12" customHeight="1" x14ac:dyDescent="0.25">
      <c r="A37" s="56" t="s">
        <v>96</v>
      </c>
      <c r="B37" s="262">
        <v>0.58250717413035924</v>
      </c>
      <c r="C37" s="262">
        <v>0.61767732625770266</v>
      </c>
      <c r="D37" s="262">
        <v>0.75588659740962438</v>
      </c>
      <c r="E37" s="262">
        <v>0.78026411981626598</v>
      </c>
      <c r="F37" s="262">
        <v>1.315343760483906</v>
      </c>
      <c r="G37" s="262">
        <v>1.205228955021912</v>
      </c>
      <c r="H37" s="262">
        <v>1.0245538914836749</v>
      </c>
      <c r="I37" s="262">
        <v>1.139447268713905</v>
      </c>
      <c r="J37" s="262">
        <v>0.99220314270936172</v>
      </c>
      <c r="K37" s="262">
        <v>0.32805807787403329</v>
      </c>
      <c r="L37" s="262">
        <v>0.92599631814889405</v>
      </c>
      <c r="M37" s="262">
        <v>1.1527967629904809</v>
      </c>
      <c r="N37" s="262">
        <v>1.201542536223807</v>
      </c>
      <c r="O37" s="262">
        <v>1.4884997446089481</v>
      </c>
      <c r="P37" s="262">
        <v>1.205334376805717</v>
      </c>
      <c r="Q37" s="262">
        <v>1.087145494673261</v>
      </c>
      <c r="R37" s="262">
        <v>1.30556708975055</v>
      </c>
      <c r="S37" s="262">
        <v>1.104780062022807</v>
      </c>
      <c r="T37" s="262">
        <v>0.98355387567981944</v>
      </c>
      <c r="U37" s="262">
        <v>1.0138490920908461</v>
      </c>
      <c r="V37" s="262">
        <v>1.02020512514163</v>
      </c>
      <c r="W37" s="262">
        <v>0.93165949319619645</v>
      </c>
      <c r="DA37" s="68" t="s">
        <v>1879</v>
      </c>
    </row>
    <row r="38" spans="1:105" ht="12" customHeight="1" x14ac:dyDescent="0.25">
      <c r="A38" s="37" t="s">
        <v>160</v>
      </c>
      <c r="B38" s="228">
        <v>1.314923945978437E-2</v>
      </c>
      <c r="C38" s="228">
        <v>1.3481951455814181E-2</v>
      </c>
      <c r="D38" s="228">
        <v>2.4614828112242779E-2</v>
      </c>
      <c r="E38" s="228">
        <v>2.6618912775936591E-2</v>
      </c>
      <c r="F38" s="228">
        <v>1.422649920028826E-2</v>
      </c>
      <c r="G38" s="228">
        <v>2.002800253305051E-2</v>
      </c>
      <c r="H38" s="228">
        <v>1.666375378653677E-2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1.065724161870372E-2</v>
      </c>
      <c r="T38" s="228">
        <v>2.4529476708966581E-3</v>
      </c>
      <c r="U38" s="228">
        <v>1.294852953544082E-2</v>
      </c>
      <c r="V38" s="228">
        <v>3.4721711080252199E-3</v>
      </c>
      <c r="W38" s="228">
        <v>3.3903716340918559E-3</v>
      </c>
      <c r="DA38" s="69" t="s">
        <v>1880</v>
      </c>
    </row>
    <row r="39" spans="1:105" ht="12" customHeight="1" x14ac:dyDescent="0.25">
      <c r="A39" s="37" t="s">
        <v>162</v>
      </c>
      <c r="B39" s="228">
        <v>0.51494288863675319</v>
      </c>
      <c r="C39" s="228">
        <v>0.41877690889688068</v>
      </c>
      <c r="D39" s="228">
        <v>0.50439583014898959</v>
      </c>
      <c r="E39" s="228">
        <v>0.61341389667700474</v>
      </c>
      <c r="F39" s="228">
        <v>0.73938013099261046</v>
      </c>
      <c r="G39" s="228">
        <v>1.004418412365812</v>
      </c>
      <c r="H39" s="228">
        <v>0.91199019412064375</v>
      </c>
      <c r="I39" s="228">
        <v>1.1048504720720089</v>
      </c>
      <c r="J39" s="228">
        <v>0.9089446076238995</v>
      </c>
      <c r="K39" s="228">
        <v>0.2795407769701434</v>
      </c>
      <c r="L39" s="228">
        <v>0.8984936383086799</v>
      </c>
      <c r="M39" s="228">
        <v>1.132607082595769</v>
      </c>
      <c r="N39" s="228">
        <v>1.1738334925615399</v>
      </c>
      <c r="O39" s="228">
        <v>1.4621061209848221</v>
      </c>
      <c r="P39" s="228">
        <v>1.1467730631381909</v>
      </c>
      <c r="Q39" s="228">
        <v>1.066363900901043</v>
      </c>
      <c r="R39" s="228">
        <v>1.2591901387467079</v>
      </c>
      <c r="S39" s="228">
        <v>1.03277316884878</v>
      </c>
      <c r="T39" s="228">
        <v>0.90458519244277025</v>
      </c>
      <c r="U39" s="228">
        <v>0.92769904663224767</v>
      </c>
      <c r="V39" s="228">
        <v>0.92777701848307415</v>
      </c>
      <c r="W39" s="228">
        <v>0.81376090196082862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5.4415046033821662E-2</v>
      </c>
      <c r="C42" s="228">
        <v>0.1854184659050078</v>
      </c>
      <c r="D42" s="228">
        <v>0.22687593914839199</v>
      </c>
      <c r="E42" s="228">
        <v>0.1402313103633247</v>
      </c>
      <c r="F42" s="228">
        <v>0.56173713029100758</v>
      </c>
      <c r="G42" s="228">
        <v>0.18078254012304951</v>
      </c>
      <c r="H42" s="228">
        <v>9.5899943576494576E-2</v>
      </c>
      <c r="I42" s="228">
        <v>3.4596796641896431E-2</v>
      </c>
      <c r="J42" s="228">
        <v>8.3258535085462229E-2</v>
      </c>
      <c r="K42" s="228">
        <v>4.8517300903889927E-2</v>
      </c>
      <c r="L42" s="228">
        <v>2.7502679840214189E-2</v>
      </c>
      <c r="M42" s="228">
        <v>2.0189680394712039E-2</v>
      </c>
      <c r="N42" s="228">
        <v>2.7709043662267081E-2</v>
      </c>
      <c r="O42" s="228">
        <v>2.6393623624125472E-2</v>
      </c>
      <c r="P42" s="228">
        <v>5.8561313667526538E-2</v>
      </c>
      <c r="Q42" s="228">
        <v>2.0781593772217499E-2</v>
      </c>
      <c r="R42" s="228">
        <v>4.6376951003841788E-2</v>
      </c>
      <c r="S42" s="228">
        <v>6.1349651555323972E-2</v>
      </c>
      <c r="T42" s="228">
        <v>7.6515735566152501E-2</v>
      </c>
      <c r="U42" s="228">
        <v>7.3201515923157504E-2</v>
      </c>
      <c r="V42" s="228">
        <v>8.8955935550530371E-2</v>
      </c>
      <c r="W42" s="228">
        <v>0.114508219601276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2.2808761107731952</v>
      </c>
      <c r="C43" s="263">
        <f t="shared" si="1"/>
        <v>3.0711508333579891</v>
      </c>
      <c r="D43" s="263">
        <f t="shared" si="1"/>
        <v>3.6928050468635867</v>
      </c>
      <c r="E43" s="263">
        <f t="shared" si="1"/>
        <v>3.4322101415822068</v>
      </c>
      <c r="F43" s="263">
        <f t="shared" si="1"/>
        <v>6.7334343740747453</v>
      </c>
      <c r="G43" s="263">
        <f t="shared" si="1"/>
        <v>5.1333177230394806</v>
      </c>
      <c r="H43" s="263">
        <f t="shared" si="1"/>
        <v>4.0060676790549161</v>
      </c>
      <c r="I43" s="263">
        <f t="shared" si="1"/>
        <v>3.706559644302776</v>
      </c>
      <c r="J43" s="263">
        <f t="shared" si="1"/>
        <v>3.8296199060452261</v>
      </c>
      <c r="K43" s="263">
        <f t="shared" si="1"/>
        <v>1.3981155807600529</v>
      </c>
      <c r="L43" s="263">
        <f t="shared" si="1"/>
        <v>3.1912924827114377</v>
      </c>
      <c r="M43" s="263">
        <f t="shared" si="1"/>
        <v>3.7704897332183767</v>
      </c>
      <c r="N43" s="263">
        <f t="shared" si="1"/>
        <v>3.9539307407943545</v>
      </c>
      <c r="O43" s="263">
        <f t="shared" si="1"/>
        <v>4.6867473633324295</v>
      </c>
      <c r="P43" s="263">
        <f t="shared" si="1"/>
        <v>4.3459910180939643</v>
      </c>
      <c r="Q43" s="263">
        <f t="shared" si="1"/>
        <v>3.4802023627212728</v>
      </c>
      <c r="R43" s="263">
        <f t="shared" si="1"/>
        <v>4.4900952532165626</v>
      </c>
      <c r="S43" s="263">
        <f t="shared" si="1"/>
        <v>4.0805686148666922</v>
      </c>
      <c r="T43" s="263">
        <f t="shared" si="1"/>
        <v>3.8027451874618432</v>
      </c>
      <c r="U43" s="263">
        <f t="shared" si="1"/>
        <v>3.8935714578806273</v>
      </c>
      <c r="V43" s="263">
        <f t="shared" si="1"/>
        <v>4.02913413254372</v>
      </c>
      <c r="W43" s="263">
        <f t="shared" si="1"/>
        <v>3.8624853890150459</v>
      </c>
      <c r="DA43" s="70"/>
    </row>
    <row r="44" spans="1:105" ht="12" customHeight="1" x14ac:dyDescent="0.25">
      <c r="A44" s="60" t="s">
        <v>1886</v>
      </c>
      <c r="B44" s="264">
        <v>1.2428375507270371</v>
      </c>
      <c r="C44" s="264">
        <v>1.1817621340282081</v>
      </c>
      <c r="D44" s="264">
        <v>1.846756360694535</v>
      </c>
      <c r="E44" s="264">
        <v>1.7174286971382171</v>
      </c>
      <c r="F44" s="264">
        <v>2.5506015787743261</v>
      </c>
      <c r="G44" s="264">
        <v>2.7087129192219521</v>
      </c>
      <c r="H44" s="264">
        <v>2.2380942496674949</v>
      </c>
      <c r="I44" s="264">
        <v>2.5304688014684138</v>
      </c>
      <c r="J44" s="264">
        <v>2.2992667001098641</v>
      </c>
      <c r="K44" s="264">
        <v>0.73490926236584031</v>
      </c>
      <c r="L44" s="264">
        <v>2.3829242986292982</v>
      </c>
      <c r="M44" s="264">
        <v>2.987308096365735</v>
      </c>
      <c r="N44" s="264">
        <v>2.996276908505207</v>
      </c>
      <c r="O44" s="264">
        <v>3.6145249111661459</v>
      </c>
      <c r="P44" s="264">
        <v>2.9811824426342111</v>
      </c>
      <c r="Q44" s="264">
        <v>2.685265562543881</v>
      </c>
      <c r="R44" s="264">
        <v>3.2071475561438452</v>
      </c>
      <c r="S44" s="264">
        <v>2.7675747636904422</v>
      </c>
      <c r="T44" s="264">
        <v>2.417467020866408</v>
      </c>
      <c r="U44" s="264">
        <v>2.5327108228986202</v>
      </c>
      <c r="V44" s="264">
        <v>2.529581153885792</v>
      </c>
      <c r="W44" s="264">
        <v>2.220901363670178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0.88519903159202151</v>
      </c>
      <c r="E45" s="231">
        <v>0.27029299839897458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1.319155629882196E-2</v>
      </c>
      <c r="P45" s="231">
        <v>1.731771324960539E-2</v>
      </c>
      <c r="Q45" s="231">
        <v>1.0954434279290321E-2</v>
      </c>
      <c r="R45" s="231">
        <v>2.44395264295732E-2</v>
      </c>
      <c r="S45" s="231">
        <v>2.1076172621615989E-2</v>
      </c>
      <c r="T45" s="231">
        <v>1.7753629997608211E-2</v>
      </c>
      <c r="U45" s="231">
        <v>1.479576371736465E-2</v>
      </c>
      <c r="V45" s="231">
        <v>1.6347285151623821E-2</v>
      </c>
      <c r="W45" s="231">
        <v>5.123151227925897E-2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5.7359882385974561E-3</v>
      </c>
      <c r="T47" s="231">
        <v>6.0502155125578628E-3</v>
      </c>
      <c r="U47" s="231">
        <v>5.8532836270012104E-3</v>
      </c>
      <c r="V47" s="231">
        <v>5.8857135674024652E-3</v>
      </c>
      <c r="W47" s="231">
        <v>5.8026854893789758E-3</v>
      </c>
      <c r="DA47" s="73" t="s">
        <v>1890</v>
      </c>
    </row>
    <row r="48" spans="1:105" ht="12" customHeight="1" x14ac:dyDescent="0.25">
      <c r="A48" s="64" t="s">
        <v>160</v>
      </c>
      <c r="B48" s="231">
        <v>1.545790569422841E-2</v>
      </c>
      <c r="C48" s="231">
        <v>2.2083358492495118E-2</v>
      </c>
      <c r="D48" s="231">
        <v>1.6254136229011961E-2</v>
      </c>
      <c r="E48" s="231">
        <v>2.798375351188535E-2</v>
      </c>
      <c r="F48" s="231">
        <v>1.875432330246413E-2</v>
      </c>
      <c r="G48" s="231">
        <v>1.7407146476200029E-2</v>
      </c>
      <c r="H48" s="231">
        <v>1.6563560605130059E-2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5.9082595517030876E-3</v>
      </c>
      <c r="T48" s="231">
        <v>1.5958794909204791E-3</v>
      </c>
      <c r="U48" s="231">
        <v>7.7164832106501879E-3</v>
      </c>
      <c r="V48" s="231">
        <v>2.1345556259410232E-3</v>
      </c>
      <c r="W48" s="231">
        <v>2.5925140297190252E-3</v>
      </c>
      <c r="DA48" s="73" t="s">
        <v>1891</v>
      </c>
    </row>
    <row r="49" spans="1:105" ht="12" customHeight="1" x14ac:dyDescent="0.25">
      <c r="A49" s="64" t="s">
        <v>70</v>
      </c>
      <c r="B49" s="231">
        <v>0.47230822132489392</v>
      </c>
      <c r="C49" s="231">
        <v>0.42959627681685753</v>
      </c>
      <c r="D49" s="231">
        <v>0.54444123664353405</v>
      </c>
      <c r="E49" s="231">
        <v>0.38666445048746251</v>
      </c>
      <c r="F49" s="231">
        <v>0.54608273411058805</v>
      </c>
      <c r="G49" s="231">
        <v>0.55496723853048757</v>
      </c>
      <c r="H49" s="231">
        <v>0.18311356835325479</v>
      </c>
      <c r="I49" s="231">
        <v>0.43170685428088429</v>
      </c>
      <c r="J49" s="231">
        <v>0.31487216678586871</v>
      </c>
      <c r="K49" s="231">
        <v>0.1063857224651136</v>
      </c>
      <c r="L49" s="231">
        <v>0.13075205019373251</v>
      </c>
      <c r="M49" s="231">
        <v>0.15676413506883369</v>
      </c>
      <c r="N49" s="231">
        <v>7.9685611508868048E-2</v>
      </c>
      <c r="O49" s="231">
        <v>3.281571298247192E-2</v>
      </c>
      <c r="P49" s="231">
        <v>6.6048952858960078E-2</v>
      </c>
      <c r="Q49" s="231">
        <v>0</v>
      </c>
      <c r="R49" s="231">
        <v>0</v>
      </c>
      <c r="S49" s="231">
        <v>1.771309612573194E-3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0.60535353659085522</v>
      </c>
      <c r="C51" s="231">
        <v>0.68595415417851258</v>
      </c>
      <c r="D51" s="231">
        <v>0.33307234562850863</v>
      </c>
      <c r="E51" s="231">
        <v>0.64486567989704213</v>
      </c>
      <c r="F51" s="231">
        <v>0.97470036899680323</v>
      </c>
      <c r="G51" s="231">
        <v>0.87298063791391634</v>
      </c>
      <c r="H51" s="231">
        <v>0.9065067238215021</v>
      </c>
      <c r="I51" s="231">
        <v>0.87962345674007214</v>
      </c>
      <c r="J51" s="231">
        <v>0.73319115158249193</v>
      </c>
      <c r="K51" s="231">
        <v>0.33928731954751512</v>
      </c>
      <c r="L51" s="231">
        <v>0.41655859849127608</v>
      </c>
      <c r="M51" s="231">
        <v>0.47209319002951039</v>
      </c>
      <c r="N51" s="231">
        <v>0.57026771482004746</v>
      </c>
      <c r="O51" s="231">
        <v>0.73074999181339728</v>
      </c>
      <c r="P51" s="231">
        <v>0.63396577415191024</v>
      </c>
      <c r="Q51" s="231">
        <v>0.52788225524291921</v>
      </c>
      <c r="R51" s="231">
        <v>0.67347679884247114</v>
      </c>
      <c r="S51" s="231">
        <v>0.5725582808298626</v>
      </c>
      <c r="T51" s="231">
        <v>0.58852007873534073</v>
      </c>
      <c r="U51" s="231">
        <v>0.55284842176716109</v>
      </c>
      <c r="V51" s="231">
        <v>0.57036119269714569</v>
      </c>
      <c r="W51" s="231">
        <v>0.62225820141848709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0.1308616171976843</v>
      </c>
      <c r="C53" s="231">
        <v>1.6481855338837129E-2</v>
      </c>
      <c r="D53" s="231">
        <v>4.4512889110862187E-2</v>
      </c>
      <c r="E53" s="231">
        <v>0.36266881433052389</v>
      </c>
      <c r="F53" s="231">
        <v>0.53436846004824556</v>
      </c>
      <c r="G53" s="231">
        <v>1.0092274670666339</v>
      </c>
      <c r="H53" s="231">
        <v>0.94814279768368004</v>
      </c>
      <c r="I53" s="231">
        <v>1.044297354336609</v>
      </c>
      <c r="J53" s="231">
        <v>1.0734657389878259</v>
      </c>
      <c r="K53" s="231">
        <v>0.25732014456231289</v>
      </c>
      <c r="L53" s="231">
        <v>1.753893618573207</v>
      </c>
      <c r="M53" s="231">
        <v>2.2874415994654802</v>
      </c>
      <c r="N53" s="231">
        <v>2.3112628310832899</v>
      </c>
      <c r="O53" s="231">
        <v>2.8279223454879729</v>
      </c>
      <c r="P53" s="231">
        <v>2.2564194208712869</v>
      </c>
      <c r="Q53" s="231">
        <v>2.141706919195066</v>
      </c>
      <c r="R53" s="231">
        <v>2.5026990837160619</v>
      </c>
      <c r="S53" s="231">
        <v>2.154452456947904</v>
      </c>
      <c r="T53" s="231">
        <v>1.7965697503627189</v>
      </c>
      <c r="U53" s="231">
        <v>1.9444010639577869</v>
      </c>
      <c r="V53" s="231">
        <v>1.927183274565097</v>
      </c>
      <c r="W53" s="231">
        <v>1.5321676787017551</v>
      </c>
      <c r="DA53" s="73" t="s">
        <v>1896</v>
      </c>
    </row>
    <row r="54" spans="1:105" ht="12" customHeight="1" x14ac:dyDescent="0.25">
      <c r="A54" s="64" t="s">
        <v>79</v>
      </c>
      <c r="B54" s="231">
        <v>1.8856269919375009E-2</v>
      </c>
      <c r="C54" s="231">
        <v>2.7646489201505441E-2</v>
      </c>
      <c r="D54" s="231">
        <v>2.3276721490596491E-2</v>
      </c>
      <c r="E54" s="231">
        <v>2.49530005123281E-2</v>
      </c>
      <c r="F54" s="231">
        <v>0.47669569231622511</v>
      </c>
      <c r="G54" s="231">
        <v>0.25413042923471441</v>
      </c>
      <c r="H54" s="231">
        <v>0.1837675992039281</v>
      </c>
      <c r="I54" s="231">
        <v>0.1748411361108492</v>
      </c>
      <c r="J54" s="231">
        <v>0.17773764275367751</v>
      </c>
      <c r="K54" s="231">
        <v>3.1916075790898592E-2</v>
      </c>
      <c r="L54" s="231">
        <v>8.1720031371082871E-2</v>
      </c>
      <c r="M54" s="231">
        <v>7.1009171801910714E-2</v>
      </c>
      <c r="N54" s="231">
        <v>3.5060751093001087E-2</v>
      </c>
      <c r="O54" s="231">
        <v>9.8453045834821489E-3</v>
      </c>
      <c r="P54" s="231">
        <v>7.4305815024480332E-3</v>
      </c>
      <c r="Q54" s="231">
        <v>4.7219538266062653E-3</v>
      </c>
      <c r="R54" s="231">
        <v>6.5321471557392126E-3</v>
      </c>
      <c r="S54" s="231">
        <v>6.0722958881858627E-3</v>
      </c>
      <c r="T54" s="231">
        <v>6.9774667672620654E-3</v>
      </c>
      <c r="U54" s="231">
        <v>7.0958066186560653E-3</v>
      </c>
      <c r="V54" s="231">
        <v>7.6691322785816399E-3</v>
      </c>
      <c r="W54" s="231">
        <v>6.8487717515786266E-3</v>
      </c>
      <c r="DA54" s="73" t="s">
        <v>1897</v>
      </c>
    </row>
    <row r="55" spans="1:105" ht="12" customHeight="1" x14ac:dyDescent="0.25">
      <c r="A55" s="60" t="s">
        <v>1898</v>
      </c>
      <c r="B55" s="264">
        <v>1.0380385600461579</v>
      </c>
      <c r="C55" s="264">
        <v>1.889388699329781</v>
      </c>
      <c r="D55" s="264">
        <v>1.8460486861690519</v>
      </c>
      <c r="E55" s="264">
        <v>1.7147814444439899</v>
      </c>
      <c r="F55" s="264">
        <v>4.1828327953004187</v>
      </c>
      <c r="G55" s="264">
        <v>2.424604803817529</v>
      </c>
      <c r="H55" s="264">
        <v>1.767973429387421</v>
      </c>
      <c r="I55" s="264">
        <v>1.1760908428343619</v>
      </c>
      <c r="J55" s="264">
        <v>1.5303532059353619</v>
      </c>
      <c r="K55" s="264">
        <v>0.66320631839421262</v>
      </c>
      <c r="L55" s="264">
        <v>0.80836818408213962</v>
      </c>
      <c r="M55" s="264">
        <v>0.78318163685264164</v>
      </c>
      <c r="N55" s="264">
        <v>0.95765383228914769</v>
      </c>
      <c r="O55" s="264">
        <v>1.0722224521662831</v>
      </c>
      <c r="P55" s="264">
        <v>1.364808575459753</v>
      </c>
      <c r="Q55" s="264">
        <v>0.79493680017739199</v>
      </c>
      <c r="R55" s="264">
        <v>1.2829476970727169</v>
      </c>
      <c r="S55" s="264">
        <v>1.31299385117625</v>
      </c>
      <c r="T55" s="264">
        <v>1.385278166595435</v>
      </c>
      <c r="U55" s="264">
        <v>1.3608606349820069</v>
      </c>
      <c r="V55" s="264">
        <v>1.499552978657928</v>
      </c>
      <c r="W55" s="264">
        <v>1.6415840253448679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39.313739532093884</v>
      </c>
      <c r="C56" s="263">
        <f t="shared" si="2"/>
        <v>39.145249491354356</v>
      </c>
      <c r="D56" s="263">
        <f t="shared" si="2"/>
        <v>59.010377978634331</v>
      </c>
      <c r="E56" s="263">
        <f t="shared" si="2"/>
        <v>54.87401575740769</v>
      </c>
      <c r="F56" s="263">
        <f t="shared" si="2"/>
        <v>84.69245374366956</v>
      </c>
      <c r="G56" s="263">
        <f t="shared" si="2"/>
        <v>85.999732604611694</v>
      </c>
      <c r="H56" s="263">
        <f t="shared" si="2"/>
        <v>70.597934110081525</v>
      </c>
      <c r="I56" s="263">
        <f t="shared" si="2"/>
        <v>78.212469206325153</v>
      </c>
      <c r="J56" s="263">
        <f t="shared" si="2"/>
        <v>71.968732314616702</v>
      </c>
      <c r="K56" s="263">
        <f t="shared" si="2"/>
        <v>23.343365528775134</v>
      </c>
      <c r="L56" s="263">
        <f t="shared" si="2"/>
        <v>73.06750285018289</v>
      </c>
      <c r="M56" s="263">
        <f t="shared" si="2"/>
        <v>91.149795337755094</v>
      </c>
      <c r="N56" s="263">
        <f t="shared" si="2"/>
        <v>91.75982638585451</v>
      </c>
      <c r="O56" s="263">
        <f t="shared" si="2"/>
        <v>110.53116507773673</v>
      </c>
      <c r="P56" s="263">
        <f t="shared" si="2"/>
        <v>92.102684825194729</v>
      </c>
      <c r="Q56" s="263">
        <f t="shared" si="2"/>
        <v>82.11149214720875</v>
      </c>
      <c r="R56" s="263">
        <f t="shared" si="2"/>
        <v>98.721659546337634</v>
      </c>
      <c r="S56" s="263">
        <f t="shared" si="2"/>
        <v>85.593194226432161</v>
      </c>
      <c r="T56" s="263">
        <f t="shared" si="2"/>
        <v>75.231225386387251</v>
      </c>
      <c r="U56" s="263">
        <f t="shared" si="2"/>
        <v>78.640820870976469</v>
      </c>
      <c r="V56" s="263">
        <f t="shared" si="2"/>
        <v>78.817973807698223</v>
      </c>
      <c r="W56" s="263">
        <f t="shared" si="2"/>
        <v>69.835147852817428</v>
      </c>
      <c r="DA56" s="70"/>
    </row>
    <row r="57" spans="1:105" ht="12" customHeight="1" x14ac:dyDescent="0.25">
      <c r="A57" s="60" t="s">
        <v>1901</v>
      </c>
      <c r="B57" s="264">
        <v>37.285126521811122</v>
      </c>
      <c r="C57" s="264">
        <v>35.452864020846228</v>
      </c>
      <c r="D57" s="264">
        <v>55.402690820836057</v>
      </c>
      <c r="E57" s="264">
        <v>51.522860914146513</v>
      </c>
      <c r="F57" s="264">
        <v>76.518047363229783</v>
      </c>
      <c r="G57" s="264">
        <v>81.261387576658578</v>
      </c>
      <c r="H57" s="264">
        <v>67.142827490024871</v>
      </c>
      <c r="I57" s="264">
        <v>75.914064044052452</v>
      </c>
      <c r="J57" s="264">
        <v>68.978001003295901</v>
      </c>
      <c r="K57" s="264">
        <v>22.047277870975211</v>
      </c>
      <c r="L57" s="264">
        <v>71.487728958878932</v>
      </c>
      <c r="M57" s="264">
        <v>89.619242890972032</v>
      </c>
      <c r="N57" s="264">
        <v>89.888307255156207</v>
      </c>
      <c r="O57" s="264">
        <v>108.4357473349844</v>
      </c>
      <c r="P57" s="264">
        <v>89.435473279026326</v>
      </c>
      <c r="Q57" s="264">
        <v>80.557966876316414</v>
      </c>
      <c r="R57" s="264">
        <v>96.214426684315356</v>
      </c>
      <c r="S57" s="264">
        <v>83.027242910713241</v>
      </c>
      <c r="T57" s="264">
        <v>72.524010625992233</v>
      </c>
      <c r="U57" s="264">
        <v>75.981324686958601</v>
      </c>
      <c r="V57" s="264">
        <v>75.887434616573699</v>
      </c>
      <c r="W57" s="264">
        <v>66.627040910105336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26.555970947760649</v>
      </c>
      <c r="E58" s="231">
        <v>8.1087899519692392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0.39574668896465892</v>
      </c>
      <c r="P58" s="231">
        <v>0.51953139748816157</v>
      </c>
      <c r="Q58" s="231">
        <v>0.3286330283787095</v>
      </c>
      <c r="R58" s="231">
        <v>0.73318579288719588</v>
      </c>
      <c r="S58" s="231">
        <v>0.63228517864847944</v>
      </c>
      <c r="T58" s="231">
        <v>0.53260889992824612</v>
      </c>
      <c r="U58" s="231">
        <v>0.44387291152093938</v>
      </c>
      <c r="V58" s="231">
        <v>0.49041855454871441</v>
      </c>
      <c r="W58" s="231">
        <v>1.536945368377769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0.17207964715792359</v>
      </c>
      <c r="T60" s="231">
        <v>0.1815064653767359</v>
      </c>
      <c r="U60" s="231">
        <v>0.1755985088100363</v>
      </c>
      <c r="V60" s="231">
        <v>0.17657140702207391</v>
      </c>
      <c r="W60" s="231">
        <v>0.17408056468136929</v>
      </c>
      <c r="DA60" s="73" t="s">
        <v>1905</v>
      </c>
    </row>
    <row r="61" spans="1:105" ht="12" customHeight="1" x14ac:dyDescent="0.25">
      <c r="A61" s="64" t="s">
        <v>160</v>
      </c>
      <c r="B61" s="231">
        <v>0.46373717082685229</v>
      </c>
      <c r="C61" s="231">
        <v>0.66250075477485348</v>
      </c>
      <c r="D61" s="231">
        <v>0.48762408687035902</v>
      </c>
      <c r="E61" s="231">
        <v>0.83951260535656058</v>
      </c>
      <c r="F61" s="231">
        <v>0.56262969907392391</v>
      </c>
      <c r="G61" s="231">
        <v>0.52221439428600092</v>
      </c>
      <c r="H61" s="231">
        <v>0.49690681815390181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0.17724778655109261</v>
      </c>
      <c r="T61" s="231">
        <v>4.7876384727614379E-2</v>
      </c>
      <c r="U61" s="231">
        <v>0.23149449631950561</v>
      </c>
      <c r="V61" s="231">
        <v>6.4036668778230665E-2</v>
      </c>
      <c r="W61" s="231">
        <v>7.7775420891570773E-2</v>
      </c>
      <c r="DA61" s="73" t="s">
        <v>1906</v>
      </c>
    </row>
    <row r="62" spans="1:105" ht="12" customHeight="1" x14ac:dyDescent="0.25">
      <c r="A62" s="64" t="s">
        <v>70</v>
      </c>
      <c r="B62" s="231">
        <v>14.16924663974682</v>
      </c>
      <c r="C62" s="231">
        <v>12.88788830450572</v>
      </c>
      <c r="D62" s="231">
        <v>16.333237099306029</v>
      </c>
      <c r="E62" s="231">
        <v>11.59993351462388</v>
      </c>
      <c r="F62" s="231">
        <v>16.38248202331765</v>
      </c>
      <c r="G62" s="231">
        <v>16.649017155914621</v>
      </c>
      <c r="H62" s="231">
        <v>5.4934070505976473</v>
      </c>
      <c r="I62" s="231">
        <v>12.95120562842653</v>
      </c>
      <c r="J62" s="231">
        <v>9.4461650035760574</v>
      </c>
      <c r="K62" s="231">
        <v>3.1915716739534088</v>
      </c>
      <c r="L62" s="231">
        <v>3.9225615058119758</v>
      </c>
      <c r="M62" s="231">
        <v>4.7029240520650113</v>
      </c>
      <c r="N62" s="231">
        <v>2.3905683452660411</v>
      </c>
      <c r="O62" s="231">
        <v>0.98447138947415769</v>
      </c>
      <c r="P62" s="231">
        <v>1.9814685857688019</v>
      </c>
      <c r="Q62" s="231">
        <v>0</v>
      </c>
      <c r="R62" s="231">
        <v>0</v>
      </c>
      <c r="S62" s="231">
        <v>5.3139288377195802E-2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18.160606097725658</v>
      </c>
      <c r="C64" s="231">
        <v>20.578624625355381</v>
      </c>
      <c r="D64" s="231">
        <v>9.992170368855259</v>
      </c>
      <c r="E64" s="231">
        <v>19.34597039691127</v>
      </c>
      <c r="F64" s="231">
        <v>29.241011069904101</v>
      </c>
      <c r="G64" s="231">
        <v>26.189419137417492</v>
      </c>
      <c r="H64" s="231">
        <v>27.195201714645069</v>
      </c>
      <c r="I64" s="231">
        <v>26.388703702202172</v>
      </c>
      <c r="J64" s="231">
        <v>21.995734547474751</v>
      </c>
      <c r="K64" s="231">
        <v>10.17861958642546</v>
      </c>
      <c r="L64" s="231">
        <v>12.49675795473828</v>
      </c>
      <c r="M64" s="231">
        <v>14.16279570088532</v>
      </c>
      <c r="N64" s="231">
        <v>17.108031444601419</v>
      </c>
      <c r="O64" s="231">
        <v>21.922499754401919</v>
      </c>
      <c r="P64" s="231">
        <v>19.01897322455731</v>
      </c>
      <c r="Q64" s="231">
        <v>15.836467657287571</v>
      </c>
      <c r="R64" s="231">
        <v>20.204303965274139</v>
      </c>
      <c r="S64" s="231">
        <v>17.17674842489588</v>
      </c>
      <c r="T64" s="231">
        <v>17.655602362060218</v>
      </c>
      <c r="U64" s="231">
        <v>16.58545265301483</v>
      </c>
      <c r="V64" s="231">
        <v>17.110835780914361</v>
      </c>
      <c r="W64" s="231">
        <v>18.667746042554619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3.9258485159305292</v>
      </c>
      <c r="C66" s="231">
        <v>0.49445566016511389</v>
      </c>
      <c r="D66" s="231">
        <v>1.3353866733258659</v>
      </c>
      <c r="E66" s="231">
        <v>10.88006442991572</v>
      </c>
      <c r="F66" s="231">
        <v>16.03105380144736</v>
      </c>
      <c r="G66" s="231">
        <v>30.276824011999029</v>
      </c>
      <c r="H66" s="231">
        <v>28.444283930510409</v>
      </c>
      <c r="I66" s="231">
        <v>31.328920630098271</v>
      </c>
      <c r="J66" s="231">
        <v>32.203972169634767</v>
      </c>
      <c r="K66" s="231">
        <v>7.7196043368693914</v>
      </c>
      <c r="L66" s="231">
        <v>52.616808557196187</v>
      </c>
      <c r="M66" s="231">
        <v>68.62324798396439</v>
      </c>
      <c r="N66" s="231">
        <v>69.337884932498724</v>
      </c>
      <c r="O66" s="231">
        <v>84.83767036463918</v>
      </c>
      <c r="P66" s="231">
        <v>67.692582626138616</v>
      </c>
      <c r="Q66" s="231">
        <v>64.25120757585195</v>
      </c>
      <c r="R66" s="231">
        <v>75.080972511481846</v>
      </c>
      <c r="S66" s="231">
        <v>64.633573708437098</v>
      </c>
      <c r="T66" s="231">
        <v>53.897092510881563</v>
      </c>
      <c r="U66" s="231">
        <v>58.332031918733612</v>
      </c>
      <c r="V66" s="231">
        <v>57.815498236952877</v>
      </c>
      <c r="W66" s="231">
        <v>45.965030361052648</v>
      </c>
      <c r="DA66" s="73" t="s">
        <v>1911</v>
      </c>
    </row>
    <row r="67" spans="1:105" ht="12" customHeight="1" x14ac:dyDescent="0.25">
      <c r="A67" s="64" t="s">
        <v>79</v>
      </c>
      <c r="B67" s="231">
        <v>0.56568809758125027</v>
      </c>
      <c r="C67" s="231">
        <v>0.82939467604516326</v>
      </c>
      <c r="D67" s="231">
        <v>0.69830164471789513</v>
      </c>
      <c r="E67" s="231">
        <v>0.74859001536984326</v>
      </c>
      <c r="F67" s="231">
        <v>14.30087076948676</v>
      </c>
      <c r="G67" s="231">
        <v>7.6239128770414304</v>
      </c>
      <c r="H67" s="231">
        <v>5.5130279761178453</v>
      </c>
      <c r="I67" s="231">
        <v>5.2452340833254789</v>
      </c>
      <c r="J67" s="231">
        <v>5.3321292826103246</v>
      </c>
      <c r="K67" s="231">
        <v>0.95748227372695793</v>
      </c>
      <c r="L67" s="231">
        <v>2.4516009411324862</v>
      </c>
      <c r="M67" s="231">
        <v>2.1302751540573208</v>
      </c>
      <c r="N67" s="231">
        <v>1.051822532790033</v>
      </c>
      <c r="O67" s="231">
        <v>0.29535913750446452</v>
      </c>
      <c r="P67" s="231">
        <v>0.22291744507344111</v>
      </c>
      <c r="Q67" s="231">
        <v>0.14165861479818789</v>
      </c>
      <c r="R67" s="231">
        <v>0.19596441467217629</v>
      </c>
      <c r="S67" s="231">
        <v>0.18216887664557591</v>
      </c>
      <c r="T67" s="231">
        <v>0.209324003017862</v>
      </c>
      <c r="U67" s="231">
        <v>0.2128741985596819</v>
      </c>
      <c r="V67" s="231">
        <v>0.23007396835744909</v>
      </c>
      <c r="W67" s="231">
        <v>0.20546315254735881</v>
      </c>
      <c r="DA67" s="73" t="s">
        <v>1912</v>
      </c>
    </row>
    <row r="68" spans="1:105" ht="12" customHeight="1" x14ac:dyDescent="0.25">
      <c r="A68" s="60" t="s">
        <v>1913</v>
      </c>
      <c r="B68" s="264">
        <v>2.02861301028276</v>
      </c>
      <c r="C68" s="264">
        <v>3.69238547050813</v>
      </c>
      <c r="D68" s="264">
        <v>3.607687157798273</v>
      </c>
      <c r="E68" s="264">
        <v>3.3511548432611789</v>
      </c>
      <c r="F68" s="264">
        <v>8.1744063804397786</v>
      </c>
      <c r="G68" s="264">
        <v>4.7383450279531107</v>
      </c>
      <c r="H68" s="264">
        <v>3.455106620056648</v>
      </c>
      <c r="I68" s="264">
        <v>2.2984051622726951</v>
      </c>
      <c r="J68" s="264">
        <v>2.9907313113208072</v>
      </c>
      <c r="K68" s="264">
        <v>1.2960876577999241</v>
      </c>
      <c r="L68" s="264">
        <v>1.579773891303959</v>
      </c>
      <c r="M68" s="264">
        <v>1.530552446783066</v>
      </c>
      <c r="N68" s="264">
        <v>1.8715191306983081</v>
      </c>
      <c r="O68" s="264">
        <v>2.0954177427523359</v>
      </c>
      <c r="P68" s="264">
        <v>2.6672115461684029</v>
      </c>
      <c r="Q68" s="264">
        <v>1.5535252708923419</v>
      </c>
      <c r="R68" s="264">
        <v>2.507232862022283</v>
      </c>
      <c r="S68" s="264">
        <v>2.5659513157189129</v>
      </c>
      <c r="T68" s="264">
        <v>2.7072147603950172</v>
      </c>
      <c r="U68" s="264">
        <v>2.659496184017867</v>
      </c>
      <c r="V68" s="264">
        <v>2.9305391911245291</v>
      </c>
      <c r="W68" s="264">
        <v>3.208106942712095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5.3006817207021273</v>
      </c>
      <c r="C69" s="263">
        <f t="shared" si="3"/>
        <v>5.095974081457471</v>
      </c>
      <c r="D69" s="263">
        <f t="shared" si="3"/>
        <v>7.8924728061199927</v>
      </c>
      <c r="E69" s="263">
        <f t="shared" si="3"/>
        <v>7.3412255991431312</v>
      </c>
      <c r="F69" s="263">
        <f t="shared" si="3"/>
        <v>11.004632314399741</v>
      </c>
      <c r="G69" s="263">
        <f t="shared" si="3"/>
        <v>11.561096090829054</v>
      </c>
      <c r="H69" s="263">
        <f t="shared" si="3"/>
        <v>9.538819581856723</v>
      </c>
      <c r="I69" s="263">
        <f t="shared" si="3"/>
        <v>10.734866834719174</v>
      </c>
      <c r="J69" s="263">
        <f t="shared" si="3"/>
        <v>9.7810429394311527</v>
      </c>
      <c r="K69" s="263">
        <f t="shared" si="3"/>
        <v>3.1370231404497604</v>
      </c>
      <c r="L69" s="263">
        <f t="shared" si="3"/>
        <v>10.087883709496074</v>
      </c>
      <c r="M69" s="263">
        <f t="shared" si="3"/>
        <v>12.632422681549777</v>
      </c>
      <c r="N69" s="263">
        <f t="shared" si="3"/>
        <v>12.681665152814162</v>
      </c>
      <c r="O69" s="263">
        <f t="shared" si="3"/>
        <v>15.294169004569248</v>
      </c>
      <c r="P69" s="263">
        <f t="shared" si="3"/>
        <v>12.642850035433256</v>
      </c>
      <c r="Q69" s="263">
        <f t="shared" si="3"/>
        <v>11.361706396729328</v>
      </c>
      <c r="R69" s="263">
        <f t="shared" si="3"/>
        <v>13.590136351268649</v>
      </c>
      <c r="S69" s="263">
        <f t="shared" si="3"/>
        <v>11.739450154443254</v>
      </c>
      <c r="T69" s="263">
        <f t="shared" si="3"/>
        <v>10.26913880562314</v>
      </c>
      <c r="U69" s="263">
        <f t="shared" si="3"/>
        <v>10.752882297143284</v>
      </c>
      <c r="V69" s="263">
        <f t="shared" si="3"/>
        <v>10.748224643830525</v>
      </c>
      <c r="W69" s="263">
        <f t="shared" si="3"/>
        <v>9.456995548867976</v>
      </c>
      <c r="DA69" s="70"/>
    </row>
    <row r="70" spans="1:105" ht="12" customHeight="1" x14ac:dyDescent="0.25">
      <c r="A70" s="60" t="s">
        <v>1916</v>
      </c>
      <c r="B70" s="264">
        <v>4.3499314275446181</v>
      </c>
      <c r="C70" s="264">
        <v>4.1361674690987176</v>
      </c>
      <c r="D70" s="264">
        <v>6.4636472624308574</v>
      </c>
      <c r="E70" s="264">
        <v>6.0110004399837447</v>
      </c>
      <c r="F70" s="264">
        <v>8.9271055257101182</v>
      </c>
      <c r="G70" s="264">
        <v>9.4804952172768129</v>
      </c>
      <c r="H70" s="264">
        <v>7.8333298738362149</v>
      </c>
      <c r="I70" s="264">
        <v>8.8566408051394294</v>
      </c>
      <c r="J70" s="264">
        <v>8.0474334503845029</v>
      </c>
      <c r="K70" s="264">
        <v>2.5721824182804349</v>
      </c>
      <c r="L70" s="264">
        <v>8.3402350452025242</v>
      </c>
      <c r="M70" s="264">
        <v>10.455578337280039</v>
      </c>
      <c r="N70" s="264">
        <v>10.486969179768201</v>
      </c>
      <c r="O70" s="264">
        <v>12.65083718908148</v>
      </c>
      <c r="P70" s="264">
        <v>10.434138549219711</v>
      </c>
      <c r="Q70" s="264">
        <v>9.3984294689035632</v>
      </c>
      <c r="R70" s="264">
        <v>11.22501644650343</v>
      </c>
      <c r="S70" s="264">
        <v>9.6865116729165237</v>
      </c>
      <c r="T70" s="264">
        <v>8.461134573032405</v>
      </c>
      <c r="U70" s="264">
        <v>8.8644878801451465</v>
      </c>
      <c r="V70" s="264">
        <v>8.8535340386002481</v>
      </c>
      <c r="W70" s="264">
        <v>7.7731547728456034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3.0981966105720682</v>
      </c>
      <c r="E71" s="231">
        <v>0.94602549439640893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4.6170447045876757E-2</v>
      </c>
      <c r="P71" s="231">
        <v>6.0611996373618707E-2</v>
      </c>
      <c r="Q71" s="231">
        <v>3.8340519977516023E-2</v>
      </c>
      <c r="R71" s="231">
        <v>8.553834250350599E-2</v>
      </c>
      <c r="S71" s="231">
        <v>7.3766604175655767E-2</v>
      </c>
      <c r="T71" s="231">
        <v>6.2137704991628552E-2</v>
      </c>
      <c r="U71" s="231">
        <v>5.1785173010776127E-2</v>
      </c>
      <c r="V71" s="231">
        <v>5.7215498030683223E-2</v>
      </c>
      <c r="W71" s="231">
        <v>0.179310292977406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2.0075958835091039E-2</v>
      </c>
      <c r="T73" s="231">
        <v>2.1175754293952461E-2</v>
      </c>
      <c r="U73" s="231">
        <v>2.0486492694504171E-2</v>
      </c>
      <c r="V73" s="231">
        <v>2.0599997485908569E-2</v>
      </c>
      <c r="W73" s="231">
        <v>2.030939921282636E-2</v>
      </c>
      <c r="DA73" s="73" t="s">
        <v>1920</v>
      </c>
    </row>
    <row r="74" spans="1:105" ht="12" customHeight="1" x14ac:dyDescent="0.25">
      <c r="A74" s="64" t="s">
        <v>160</v>
      </c>
      <c r="B74" s="231">
        <v>5.4102669929799292E-2</v>
      </c>
      <c r="C74" s="231">
        <v>7.7291754723732745E-2</v>
      </c>
      <c r="D74" s="231">
        <v>5.688947680154173E-2</v>
      </c>
      <c r="E74" s="231">
        <v>9.7943137291598481E-2</v>
      </c>
      <c r="F74" s="231">
        <v>6.5640131558624276E-2</v>
      </c>
      <c r="G74" s="231">
        <v>6.0925012666699967E-2</v>
      </c>
      <c r="H74" s="231">
        <v>5.7972462117955058E-2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2.0678908430960759E-2</v>
      </c>
      <c r="T74" s="231">
        <v>5.585578218221662E-3</v>
      </c>
      <c r="U74" s="231">
        <v>2.7007691237275581E-2</v>
      </c>
      <c r="V74" s="231">
        <v>7.4709446907935606E-3</v>
      </c>
      <c r="W74" s="231">
        <v>9.0737991040165701E-3</v>
      </c>
      <c r="DA74" s="73" t="s">
        <v>1921</v>
      </c>
    </row>
    <row r="75" spans="1:105" ht="12" customHeight="1" x14ac:dyDescent="0.25">
      <c r="A75" s="64" t="s">
        <v>70</v>
      </c>
      <c r="B75" s="231">
        <v>1.653078774637124</v>
      </c>
      <c r="C75" s="231">
        <v>1.503586968858998</v>
      </c>
      <c r="D75" s="231">
        <v>1.9055443282523641</v>
      </c>
      <c r="E75" s="231">
        <v>1.3533255767061161</v>
      </c>
      <c r="F75" s="231">
        <v>1.9112895693870531</v>
      </c>
      <c r="G75" s="231">
        <v>1.942385334856702</v>
      </c>
      <c r="H75" s="231">
        <v>0.64089748923639045</v>
      </c>
      <c r="I75" s="231">
        <v>1.510973989983091</v>
      </c>
      <c r="J75" s="231">
        <v>1.1020525837505371</v>
      </c>
      <c r="K75" s="231">
        <v>0.37235002862789701</v>
      </c>
      <c r="L75" s="231">
        <v>0.45763217567806269</v>
      </c>
      <c r="M75" s="231">
        <v>0.54867447274091652</v>
      </c>
      <c r="N75" s="231">
        <v>0.27889964028103742</v>
      </c>
      <c r="O75" s="231">
        <v>0.11485499543865139</v>
      </c>
      <c r="P75" s="231">
        <v>0.2311713350063597</v>
      </c>
      <c r="Q75" s="231">
        <v>0</v>
      </c>
      <c r="R75" s="231">
        <v>0</v>
      </c>
      <c r="S75" s="231">
        <v>6.1995836440061616E-3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2.1187373780679879</v>
      </c>
      <c r="C77" s="231">
        <v>2.4008395396247888</v>
      </c>
      <c r="D77" s="231">
        <v>1.1657532096997769</v>
      </c>
      <c r="E77" s="231">
        <v>2.2570298796396431</v>
      </c>
      <c r="F77" s="231">
        <v>3.411451291488802</v>
      </c>
      <c r="G77" s="231">
        <v>3.0554322326987</v>
      </c>
      <c r="H77" s="231">
        <v>3.17277353337525</v>
      </c>
      <c r="I77" s="231">
        <v>3.078682098590245</v>
      </c>
      <c r="J77" s="231">
        <v>2.566169030538715</v>
      </c>
      <c r="K77" s="231">
        <v>1.1875056184163</v>
      </c>
      <c r="L77" s="231">
        <v>1.4579550947194631</v>
      </c>
      <c r="M77" s="231">
        <v>1.6523261651032819</v>
      </c>
      <c r="N77" s="231">
        <v>1.995937001870161</v>
      </c>
      <c r="O77" s="231">
        <v>2.557624971346883</v>
      </c>
      <c r="P77" s="231">
        <v>2.2188802095316809</v>
      </c>
      <c r="Q77" s="231">
        <v>1.847587893350213</v>
      </c>
      <c r="R77" s="231">
        <v>2.357168795948644</v>
      </c>
      <c r="S77" s="231">
        <v>2.0039539829045139</v>
      </c>
      <c r="T77" s="231">
        <v>2.0598202755736872</v>
      </c>
      <c r="U77" s="231">
        <v>1.934969476185058</v>
      </c>
      <c r="V77" s="231">
        <v>1.9962641744400049</v>
      </c>
      <c r="W77" s="231">
        <v>2.1779037049647001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0.45801566019189383</v>
      </c>
      <c r="C79" s="231">
        <v>5.7686493685929818E-2</v>
      </c>
      <c r="D79" s="231">
        <v>0.15579511188801731</v>
      </c>
      <c r="E79" s="231">
        <v>1.2693408501568311</v>
      </c>
      <c r="F79" s="231">
        <v>1.870289610168854</v>
      </c>
      <c r="G79" s="231">
        <v>3.5322961347332118</v>
      </c>
      <c r="H79" s="231">
        <v>3.3184997918928718</v>
      </c>
      <c r="I79" s="231">
        <v>3.655040740178122</v>
      </c>
      <c r="J79" s="231">
        <v>3.7571300864573809</v>
      </c>
      <c r="K79" s="231">
        <v>0.90062050596809362</v>
      </c>
      <c r="L79" s="231">
        <v>6.1386276650062088</v>
      </c>
      <c r="M79" s="231">
        <v>8.0060455981291572</v>
      </c>
      <c r="N79" s="231">
        <v>8.0894199087914931</v>
      </c>
      <c r="O79" s="231">
        <v>9.8977282092078802</v>
      </c>
      <c r="P79" s="231">
        <v>7.8974679730494852</v>
      </c>
      <c r="Q79" s="231">
        <v>7.4959742171827113</v>
      </c>
      <c r="R79" s="231">
        <v>8.7594467930061963</v>
      </c>
      <c r="S79" s="231">
        <v>7.5405835993176451</v>
      </c>
      <c r="T79" s="231">
        <v>6.2879941262694983</v>
      </c>
      <c r="U79" s="231">
        <v>6.805403723852236</v>
      </c>
      <c r="V79" s="231">
        <v>6.7451414609778224</v>
      </c>
      <c r="W79" s="231">
        <v>5.3625868754561292</v>
      </c>
      <c r="DA79" s="73" t="s">
        <v>1926</v>
      </c>
    </row>
    <row r="80" spans="1:105" ht="12" customHeight="1" x14ac:dyDescent="0.25">
      <c r="A80" s="64" t="s">
        <v>79</v>
      </c>
      <c r="B80" s="231">
        <v>6.5996944717812339E-2</v>
      </c>
      <c r="C80" s="231">
        <v>9.676271220526883E-2</v>
      </c>
      <c r="D80" s="231">
        <v>8.1468525217087542E-2</v>
      </c>
      <c r="E80" s="231">
        <v>8.7335501793148154E-2</v>
      </c>
      <c r="F80" s="231">
        <v>1.6684349231067841</v>
      </c>
      <c r="G80" s="231">
        <v>0.88945650232149831</v>
      </c>
      <c r="H80" s="231">
        <v>0.64318659721374694</v>
      </c>
      <c r="I80" s="231">
        <v>0.61194397638797071</v>
      </c>
      <c r="J80" s="231">
        <v>0.62208174963786966</v>
      </c>
      <c r="K80" s="231">
        <v>0.1117062652681448</v>
      </c>
      <c r="L80" s="231">
        <v>0.28602010979878928</v>
      </c>
      <c r="M80" s="231">
        <v>0.24853210130668679</v>
      </c>
      <c r="N80" s="231">
        <v>0.1227126288255035</v>
      </c>
      <c r="O80" s="231">
        <v>3.445856604218743E-2</v>
      </c>
      <c r="P80" s="231">
        <v>2.6007035258568061E-2</v>
      </c>
      <c r="Q80" s="231">
        <v>1.6526838393121881E-2</v>
      </c>
      <c r="R80" s="231">
        <v>2.2862515045087191E-2</v>
      </c>
      <c r="S80" s="231">
        <v>2.125303560865047E-2</v>
      </c>
      <c r="T80" s="231">
        <v>2.4421133685417169E-2</v>
      </c>
      <c r="U80" s="231">
        <v>2.4835323165296162E-2</v>
      </c>
      <c r="V80" s="231">
        <v>2.6841962975035671E-2</v>
      </c>
      <c r="W80" s="231">
        <v>2.397070113052514E-2</v>
      </c>
      <c r="DA80" s="73" t="s">
        <v>1927</v>
      </c>
    </row>
    <row r="81" spans="1:105" ht="12" customHeight="1" x14ac:dyDescent="0.25">
      <c r="A81" s="61" t="s">
        <v>1928</v>
      </c>
      <c r="B81" s="265">
        <v>0.95075029315750881</v>
      </c>
      <c r="C81" s="265">
        <v>0.95980661235875364</v>
      </c>
      <c r="D81" s="265">
        <v>1.4288255436891351</v>
      </c>
      <c r="E81" s="265">
        <v>1.3302251591593861</v>
      </c>
      <c r="F81" s="265">
        <v>2.0775267886896231</v>
      </c>
      <c r="G81" s="265">
        <v>2.0806008735522399</v>
      </c>
      <c r="H81" s="265">
        <v>1.705489708020508</v>
      </c>
      <c r="I81" s="265">
        <v>1.8782260295797439</v>
      </c>
      <c r="J81" s="265">
        <v>1.7336094890466489</v>
      </c>
      <c r="K81" s="265">
        <v>0.56484072216932568</v>
      </c>
      <c r="L81" s="265">
        <v>1.74764866429355</v>
      </c>
      <c r="M81" s="265">
        <v>2.1768443442697381</v>
      </c>
      <c r="N81" s="265">
        <v>2.194695973045961</v>
      </c>
      <c r="O81" s="265">
        <v>2.643331815487767</v>
      </c>
      <c r="P81" s="265">
        <v>2.208711486213546</v>
      </c>
      <c r="Q81" s="265">
        <v>1.9632769278257649</v>
      </c>
      <c r="R81" s="265">
        <v>2.3651199047652192</v>
      </c>
      <c r="S81" s="265">
        <v>2.0529384815267311</v>
      </c>
      <c r="T81" s="265">
        <v>1.808004232590734</v>
      </c>
      <c r="U81" s="265">
        <v>1.8883944169981379</v>
      </c>
      <c r="V81" s="265">
        <v>1.894690605230277</v>
      </c>
      <c r="W81" s="265">
        <v>1.683840776022373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2.9846056859903238</v>
      </c>
      <c r="C83" s="225">
        <v>3.4839271971333412</v>
      </c>
      <c r="D83" s="225">
        <v>3.6273783241110951</v>
      </c>
      <c r="E83" s="225">
        <v>4.0057076647206813</v>
      </c>
      <c r="F83" s="225">
        <v>3.8600186675458739</v>
      </c>
      <c r="G83" s="225">
        <v>4.7812017824067574</v>
      </c>
      <c r="H83" s="225">
        <v>4.7667020165149072</v>
      </c>
      <c r="I83" s="225">
        <v>5.6706865627344074</v>
      </c>
      <c r="J83" s="225">
        <v>8.1831959528234677</v>
      </c>
      <c r="K83" s="225">
        <v>7.0563268593107749</v>
      </c>
      <c r="L83" s="225">
        <v>7.0377436921151517</v>
      </c>
      <c r="M83" s="225">
        <v>8.1509882167660717</v>
      </c>
      <c r="N83" s="225">
        <v>7.7473176073031933</v>
      </c>
      <c r="O83" s="225">
        <v>7.7325144394976189</v>
      </c>
      <c r="P83" s="225">
        <v>7.7218878379669436</v>
      </c>
      <c r="Q83" s="225">
        <v>7.3134613547339233</v>
      </c>
      <c r="R83" s="225">
        <v>7.313461354733926</v>
      </c>
      <c r="S83" s="225">
        <v>8.0682143880768127</v>
      </c>
      <c r="T83" s="225">
        <v>9.0570364001146437</v>
      </c>
      <c r="U83" s="225">
        <v>8.4861947071749313</v>
      </c>
      <c r="V83" s="225">
        <v>7.960733734594438</v>
      </c>
      <c r="W83" s="225">
        <v>8.4859152620899181</v>
      </c>
      <c r="DA83" s="89" t="s">
        <v>1930</v>
      </c>
    </row>
    <row r="84" spans="1:105" ht="12" customHeight="1" x14ac:dyDescent="0.25">
      <c r="A84" s="55" t="s">
        <v>92</v>
      </c>
      <c r="B84" s="261">
        <v>0.1105132570907504</v>
      </c>
      <c r="C84" s="261">
        <v>0.12900201317493731</v>
      </c>
      <c r="D84" s="261">
        <v>0.13431368678919051</v>
      </c>
      <c r="E84" s="261">
        <v>0.14832237406001789</v>
      </c>
      <c r="F84" s="261">
        <v>0.14292783712849419</v>
      </c>
      <c r="G84" s="261">
        <v>0.1770371825865043</v>
      </c>
      <c r="H84" s="261">
        <v>0.17650028876373811</v>
      </c>
      <c r="I84" s="261">
        <v>0.20997280978397551</v>
      </c>
      <c r="J84" s="261">
        <v>0.30300539947342969</v>
      </c>
      <c r="K84" s="261">
        <v>0.26127996337410653</v>
      </c>
      <c r="L84" s="261">
        <v>0.26059187035341269</v>
      </c>
      <c r="M84" s="261">
        <v>0.30181281921570768</v>
      </c>
      <c r="N84" s="261">
        <v>0.2868658015738127</v>
      </c>
      <c r="O84" s="261">
        <v>0.28631767345801351</v>
      </c>
      <c r="P84" s="261">
        <v>0.28592419422854132</v>
      </c>
      <c r="Q84" s="261">
        <v>0.27080107724295832</v>
      </c>
      <c r="R84" s="261">
        <v>0.27080107724323821</v>
      </c>
      <c r="S84" s="261">
        <v>0.29874788991800322</v>
      </c>
      <c r="T84" s="261">
        <v>0.33536175209265301</v>
      </c>
      <c r="U84" s="261">
        <v>0.31422476402545069</v>
      </c>
      <c r="V84" s="261">
        <v>0.29476812229036142</v>
      </c>
      <c r="W84" s="261">
        <v>0.31421441680128331</v>
      </c>
      <c r="DA84" s="67" t="s">
        <v>1931</v>
      </c>
    </row>
    <row r="85" spans="1:105" ht="12" customHeight="1" x14ac:dyDescent="0.25">
      <c r="A85" s="202" t="s">
        <v>93</v>
      </c>
      <c r="B85" s="226">
        <v>4.8729390851207859E-2</v>
      </c>
      <c r="C85" s="226">
        <v>5.688176863190398E-2</v>
      </c>
      <c r="D85" s="226">
        <v>5.9223882387635977E-2</v>
      </c>
      <c r="E85" s="226">
        <v>6.5400831789931918E-2</v>
      </c>
      <c r="F85" s="226">
        <v>6.3022180526566912E-2</v>
      </c>
      <c r="G85" s="226">
        <v>7.8062255086466581E-2</v>
      </c>
      <c r="H85" s="226">
        <v>7.782551870185625E-2</v>
      </c>
      <c r="I85" s="226">
        <v>9.2584793765399173E-2</v>
      </c>
      <c r="J85" s="226">
        <v>0.13360631049759311</v>
      </c>
      <c r="K85" s="226">
        <v>0.11520801930931179</v>
      </c>
      <c r="L85" s="226">
        <v>0.1149046135946486</v>
      </c>
      <c r="M85" s="226">
        <v>0.13308045766301199</v>
      </c>
      <c r="N85" s="226">
        <v>0.12648976362407241</v>
      </c>
      <c r="O85" s="226">
        <v>0.12624807362330279</v>
      </c>
      <c r="P85" s="226">
        <v>0.12607457404805239</v>
      </c>
      <c r="Q85" s="226">
        <v>0.1194062312819546</v>
      </c>
      <c r="R85" s="226">
        <v>0.119406231282078</v>
      </c>
      <c r="S85" s="226">
        <v>0.13172901674442131</v>
      </c>
      <c r="T85" s="226">
        <v>0.1478734255461242</v>
      </c>
      <c r="U85" s="226">
        <v>0.13855334413635981</v>
      </c>
      <c r="V85" s="226">
        <v>0.12997418970077451</v>
      </c>
      <c r="W85" s="226">
        <v>0.13854878166173959</v>
      </c>
      <c r="DA85" s="174" t="s">
        <v>1932</v>
      </c>
    </row>
    <row r="86" spans="1:105" ht="12" customHeight="1" x14ac:dyDescent="0.25">
      <c r="A86" s="202" t="s">
        <v>94</v>
      </c>
      <c r="B86" s="226">
        <v>0.37797633963280147</v>
      </c>
      <c r="C86" s="226">
        <v>0.44121139878345211</v>
      </c>
      <c r="D86" s="226">
        <v>0.45937833189981953</v>
      </c>
      <c r="E86" s="226">
        <v>0.50729070437961987</v>
      </c>
      <c r="F86" s="226">
        <v>0.48884036297200989</v>
      </c>
      <c r="G86" s="226">
        <v>0.60550080609787338</v>
      </c>
      <c r="H86" s="226">
        <v>0.6036645272002743</v>
      </c>
      <c r="I86" s="226">
        <v>0.71814690973581063</v>
      </c>
      <c r="J86" s="226">
        <v>1.036336045076419</v>
      </c>
      <c r="K86" s="226">
        <v>0.89362712470269734</v>
      </c>
      <c r="L86" s="226">
        <v>0.89127371581642079</v>
      </c>
      <c r="M86" s="226">
        <v>1.032257193973859</v>
      </c>
      <c r="N86" s="226">
        <v>0.98113555331792346</v>
      </c>
      <c r="O86" s="226">
        <v>0.97926085100334492</v>
      </c>
      <c r="P86" s="226">
        <v>0.97791507726730076</v>
      </c>
      <c r="Q86" s="226">
        <v>0.92619114339251363</v>
      </c>
      <c r="R86" s="226">
        <v>0.92619114339347131</v>
      </c>
      <c r="S86" s="226">
        <v>1.0217745533597249</v>
      </c>
      <c r="T86" s="226">
        <v>1.147000919579569</v>
      </c>
      <c r="U86" s="226">
        <v>1.0747084038143091</v>
      </c>
      <c r="V86" s="226">
        <v>1.0081629918142181</v>
      </c>
      <c r="W86" s="226">
        <v>1.074673014341416</v>
      </c>
      <c r="DA86" s="174" t="s">
        <v>1933</v>
      </c>
    </row>
    <row r="87" spans="1:105" ht="12" customHeight="1" x14ac:dyDescent="0.25">
      <c r="A87" s="202" t="s">
        <v>95</v>
      </c>
      <c r="B87" s="226">
        <v>0.16689771042251031</v>
      </c>
      <c r="C87" s="226">
        <v>0.1948195284943198</v>
      </c>
      <c r="D87" s="226">
        <v>0.20284124632318221</v>
      </c>
      <c r="E87" s="226">
        <v>0.22399724057286879</v>
      </c>
      <c r="F87" s="226">
        <v>0.21585038212020691</v>
      </c>
      <c r="G87" s="226">
        <v>0.26736249759679259</v>
      </c>
      <c r="H87" s="226">
        <v>0.26655167768143978</v>
      </c>
      <c r="I87" s="226">
        <v>0.3171020574947821</v>
      </c>
      <c r="J87" s="226">
        <v>0.45760037075231702</v>
      </c>
      <c r="K87" s="226">
        <v>0.39458639455904232</v>
      </c>
      <c r="L87" s="226">
        <v>0.39354723280836479</v>
      </c>
      <c r="M87" s="226">
        <v>0.45579932968495029</v>
      </c>
      <c r="N87" s="226">
        <v>0.43322626390309021</v>
      </c>
      <c r="O87" s="226">
        <v>0.43239847789846658</v>
      </c>
      <c r="P87" s="226">
        <v>0.43180424346699198</v>
      </c>
      <c r="Q87" s="226">
        <v>0.40896523151684261</v>
      </c>
      <c r="R87" s="226">
        <v>0.40896523151726533</v>
      </c>
      <c r="S87" s="226">
        <v>0.45117065710882942</v>
      </c>
      <c r="T87" s="226">
        <v>0.50646510709193349</v>
      </c>
      <c r="U87" s="226">
        <v>0.47454391495163561</v>
      </c>
      <c r="V87" s="226">
        <v>0.44516039080637482</v>
      </c>
      <c r="W87" s="226">
        <v>0.47452828851849782</v>
      </c>
      <c r="DA87" s="174" t="s">
        <v>1934</v>
      </c>
    </row>
    <row r="88" spans="1:105" ht="12" customHeight="1" x14ac:dyDescent="0.25">
      <c r="A88" s="56" t="s">
        <v>96</v>
      </c>
      <c r="B88" s="262">
        <v>0.9070619806637189</v>
      </c>
      <c r="C88" s="262">
        <v>0.73964133740898652</v>
      </c>
      <c r="D88" s="262">
        <v>0.90130546645039322</v>
      </c>
      <c r="E88" s="262">
        <v>1.0674338677691551</v>
      </c>
      <c r="F88" s="262">
        <v>0.7966954335312304</v>
      </c>
      <c r="G88" s="262">
        <v>1.348388329835486</v>
      </c>
      <c r="H88" s="262">
        <v>1.4768224189810211</v>
      </c>
      <c r="I88" s="262">
        <v>2.3083984487367681</v>
      </c>
      <c r="J88" s="262">
        <v>2.70615120865323</v>
      </c>
      <c r="K88" s="262">
        <v>1.983872508592992</v>
      </c>
      <c r="L88" s="262">
        <v>3.0873733560164389</v>
      </c>
      <c r="M88" s="262">
        <v>3.9486617712780978</v>
      </c>
      <c r="N88" s="262">
        <v>3.5294249040656629</v>
      </c>
      <c r="O88" s="262">
        <v>3.6650601558757652</v>
      </c>
      <c r="P88" s="262">
        <v>3.0070674840513849</v>
      </c>
      <c r="Q88" s="262">
        <v>3.4466771869312671</v>
      </c>
      <c r="R88" s="262">
        <v>3.0453496285390491</v>
      </c>
      <c r="S88" s="262">
        <v>3.0673379750397221</v>
      </c>
      <c r="T88" s="262">
        <v>3.150293064752967</v>
      </c>
      <c r="U88" s="262">
        <v>3.0292701205078139</v>
      </c>
      <c r="V88" s="262">
        <v>2.7047197525156141</v>
      </c>
      <c r="W88" s="262">
        <v>2.5965511133555621</v>
      </c>
      <c r="DA88" s="68" t="s">
        <v>1935</v>
      </c>
    </row>
    <row r="89" spans="1:105" ht="12" customHeight="1" x14ac:dyDescent="0.25">
      <c r="A89" s="37" t="s">
        <v>160</v>
      </c>
      <c r="B89" s="228">
        <v>2.0475585054244079E-2</v>
      </c>
      <c r="C89" s="228">
        <v>1.6144041851231999E-2</v>
      </c>
      <c r="D89" s="228">
        <v>2.9350274511189201E-2</v>
      </c>
      <c r="E89" s="228">
        <v>3.6415783192643242E-2</v>
      </c>
      <c r="F89" s="228">
        <v>8.6169009870359567E-3</v>
      </c>
      <c r="G89" s="228">
        <v>2.2406966554325679E-2</v>
      </c>
      <c r="H89" s="228">
        <v>2.401962979292387E-2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2.958902233116956E-2</v>
      </c>
      <c r="T89" s="228">
        <v>7.8567165733412769E-3</v>
      </c>
      <c r="U89" s="228">
        <v>3.868878902414509E-2</v>
      </c>
      <c r="V89" s="228">
        <v>9.2052564220220928E-3</v>
      </c>
      <c r="W89" s="228">
        <v>9.4490243543694126E-3</v>
      </c>
      <c r="DA89" s="69" t="s">
        <v>1936</v>
      </c>
    </row>
    <row r="90" spans="1:105" ht="12" customHeight="1" x14ac:dyDescent="0.25">
      <c r="A90" s="37" t="s">
        <v>162</v>
      </c>
      <c r="B90" s="228">
        <v>0.8018529852321119</v>
      </c>
      <c r="C90" s="228">
        <v>0.50146686595917034</v>
      </c>
      <c r="D90" s="228">
        <v>0.60143243778366262</v>
      </c>
      <c r="E90" s="228">
        <v>0.83917580168554828</v>
      </c>
      <c r="F90" s="228">
        <v>0.44783788976109501</v>
      </c>
      <c r="G90" s="228">
        <v>1.1237251311152949</v>
      </c>
      <c r="H90" s="228">
        <v>1.3145697613015019</v>
      </c>
      <c r="I90" s="228">
        <v>2.23830903442841</v>
      </c>
      <c r="J90" s="228">
        <v>2.4790705074805079</v>
      </c>
      <c r="K90" s="228">
        <v>1.690472815227356</v>
      </c>
      <c r="L90" s="228">
        <v>2.995676402914651</v>
      </c>
      <c r="M90" s="228">
        <v>3.879506286366678</v>
      </c>
      <c r="N90" s="228">
        <v>3.4480320396259212</v>
      </c>
      <c r="O90" s="228">
        <v>3.6000724266777482</v>
      </c>
      <c r="P90" s="228">
        <v>2.8609687536562278</v>
      </c>
      <c r="Q90" s="228">
        <v>3.3807913919629469</v>
      </c>
      <c r="R90" s="228">
        <v>2.937171326848472</v>
      </c>
      <c r="S90" s="228">
        <v>2.867416302401169</v>
      </c>
      <c r="T90" s="228">
        <v>2.8973587809422301</v>
      </c>
      <c r="U90" s="228">
        <v>2.771863213874477</v>
      </c>
      <c r="V90" s="228">
        <v>2.4596787116442398</v>
      </c>
      <c r="W90" s="228">
        <v>2.267965701441792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8.47334103773629E-2</v>
      </c>
      <c r="C93" s="228">
        <v>0.22203042959858421</v>
      </c>
      <c r="D93" s="228">
        <v>0.27052275415554139</v>
      </c>
      <c r="E93" s="228">
        <v>0.19184228289096311</v>
      </c>
      <c r="F93" s="228">
        <v>0.3402406427830994</v>
      </c>
      <c r="G93" s="228">
        <v>0.20225623216586569</v>
      </c>
      <c r="H93" s="228">
        <v>0.13823302788659481</v>
      </c>
      <c r="I93" s="228">
        <v>7.0089414308357426E-2</v>
      </c>
      <c r="J93" s="228">
        <v>0.2270807011727228</v>
      </c>
      <c r="K93" s="228">
        <v>0.29339969336563548</v>
      </c>
      <c r="L93" s="228">
        <v>9.1696953101788242E-2</v>
      </c>
      <c r="M93" s="228">
        <v>6.915548491142029E-2</v>
      </c>
      <c r="N93" s="228">
        <v>8.1392864439742127E-2</v>
      </c>
      <c r="O93" s="228">
        <v>6.4987729198016889E-2</v>
      </c>
      <c r="P93" s="228">
        <v>0.146098730395157</v>
      </c>
      <c r="Q93" s="228">
        <v>6.58857949683197E-2</v>
      </c>
      <c r="R93" s="228">
        <v>0.10817830169057679</v>
      </c>
      <c r="S93" s="228">
        <v>0.1703326503073832</v>
      </c>
      <c r="T93" s="228">
        <v>0.24507756723739571</v>
      </c>
      <c r="U93" s="228">
        <v>0.2187181176091918</v>
      </c>
      <c r="V93" s="228">
        <v>0.2358357844493518</v>
      </c>
      <c r="W93" s="228">
        <v>0.31913638755940088</v>
      </c>
      <c r="DA93" s="69" t="s">
        <v>1940</v>
      </c>
    </row>
    <row r="94" spans="1:105" ht="12" customHeight="1" x14ac:dyDescent="0.25">
      <c r="A94" s="132" t="s">
        <v>1941</v>
      </c>
      <c r="B94" s="318">
        <v>1.373427007329336</v>
      </c>
      <c r="C94" s="318">
        <v>1.922371150639741</v>
      </c>
      <c r="D94" s="318">
        <v>1.870315710260873</v>
      </c>
      <c r="E94" s="318">
        <v>1.9932626461490881</v>
      </c>
      <c r="F94" s="318">
        <v>2.152682471267366</v>
      </c>
      <c r="G94" s="318">
        <v>2.3048507112036329</v>
      </c>
      <c r="H94" s="318">
        <v>2.1653375851865779</v>
      </c>
      <c r="I94" s="318">
        <v>2.024481543217671</v>
      </c>
      <c r="J94" s="318">
        <v>3.54649661837048</v>
      </c>
      <c r="K94" s="318">
        <v>3.407752848772625</v>
      </c>
      <c r="L94" s="318">
        <v>2.290052903525865</v>
      </c>
      <c r="M94" s="318">
        <v>2.2793766449504438</v>
      </c>
      <c r="N94" s="318">
        <v>2.3901753208186309</v>
      </c>
      <c r="O94" s="318">
        <v>2.243229207638727</v>
      </c>
      <c r="P94" s="318">
        <v>2.8931022649046709</v>
      </c>
      <c r="Q94" s="318">
        <v>2.1414204843683868</v>
      </c>
      <c r="R94" s="318">
        <v>2.542748042758824</v>
      </c>
      <c r="S94" s="318">
        <v>3.097454295906112</v>
      </c>
      <c r="T94" s="318">
        <v>3.770042131051397</v>
      </c>
      <c r="U94" s="318">
        <v>3.4548941597393621</v>
      </c>
      <c r="V94" s="318">
        <v>3.377948287467095</v>
      </c>
      <c r="W94" s="318">
        <v>3.887399647411419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1.0000000000000004</v>
      </c>
      <c r="C98" s="234">
        <f t="shared" si="4"/>
        <v>0.99999999999999967</v>
      </c>
      <c r="D98" s="234">
        <f t="shared" si="4"/>
        <v>1.0000000000000002</v>
      </c>
      <c r="E98" s="234">
        <f t="shared" si="4"/>
        <v>1</v>
      </c>
      <c r="F98" s="234">
        <f t="shared" si="4"/>
        <v>0.99999999999999989</v>
      </c>
      <c r="G98" s="234">
        <f t="shared" si="4"/>
        <v>1</v>
      </c>
      <c r="H98" s="234">
        <f t="shared" si="4"/>
        <v>1</v>
      </c>
      <c r="I98" s="234">
        <f t="shared" si="4"/>
        <v>1.0000000000000002</v>
      </c>
      <c r="J98" s="234">
        <f t="shared" si="4"/>
        <v>0.99999999999999978</v>
      </c>
      <c r="K98" s="234">
        <f t="shared" si="4"/>
        <v>1.0000000000000002</v>
      </c>
      <c r="L98" s="234">
        <f t="shared" si="4"/>
        <v>1</v>
      </c>
      <c r="M98" s="234">
        <f t="shared" si="4"/>
        <v>1</v>
      </c>
      <c r="N98" s="234">
        <f t="shared" si="4"/>
        <v>1</v>
      </c>
      <c r="O98" s="234">
        <f t="shared" si="4"/>
        <v>1</v>
      </c>
      <c r="P98" s="234">
        <f t="shared" si="4"/>
        <v>0.99999999999999989</v>
      </c>
      <c r="Q98" s="234">
        <f t="shared" si="4"/>
        <v>1.0000000000000002</v>
      </c>
      <c r="R98" s="234">
        <f t="shared" si="4"/>
        <v>0.99999999999999967</v>
      </c>
      <c r="S98" s="234">
        <f t="shared" si="4"/>
        <v>1</v>
      </c>
      <c r="T98" s="234">
        <f t="shared" si="4"/>
        <v>1.0000000000000002</v>
      </c>
      <c r="U98" s="234">
        <f t="shared" si="4"/>
        <v>1</v>
      </c>
      <c r="V98" s="234">
        <f t="shared" si="4"/>
        <v>0.99999999999999989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4.9999999999985421E-3</v>
      </c>
      <c r="C99" s="268">
        <f t="shared" si="5"/>
        <v>5.0000000000145952E-3</v>
      </c>
      <c r="D99" s="268">
        <f t="shared" si="5"/>
        <v>5.0000000000009594E-3</v>
      </c>
      <c r="E99" s="268">
        <f t="shared" si="5"/>
        <v>4.9999999999996523E-3</v>
      </c>
      <c r="F99" s="268">
        <f t="shared" si="5"/>
        <v>5.0000000000050369E-3</v>
      </c>
      <c r="G99" s="268">
        <f t="shared" si="5"/>
        <v>5.0000000000006706E-3</v>
      </c>
      <c r="H99" s="268">
        <f t="shared" si="5"/>
        <v>4.9999999999995456E-3</v>
      </c>
      <c r="I99" s="268">
        <f t="shared" si="5"/>
        <v>4.9999999999962748E-3</v>
      </c>
      <c r="J99" s="268">
        <f t="shared" si="5"/>
        <v>4.9999999999971404E-3</v>
      </c>
      <c r="K99" s="268">
        <f t="shared" si="5"/>
        <v>4.9999999999900619E-3</v>
      </c>
      <c r="L99" s="268">
        <f t="shared" si="5"/>
        <v>4.9999999999946389E-3</v>
      </c>
      <c r="M99" s="268">
        <f t="shared" si="5"/>
        <v>4.9999999999934524E-3</v>
      </c>
      <c r="N99" s="268">
        <f t="shared" si="5"/>
        <v>4.9999999999941602E-3</v>
      </c>
      <c r="O99" s="268">
        <f t="shared" si="5"/>
        <v>4.9999999999957266E-3</v>
      </c>
      <c r="P99" s="268">
        <f t="shared" si="5"/>
        <v>4.9999999999968143E-3</v>
      </c>
      <c r="Q99" s="268">
        <f t="shared" si="5"/>
        <v>4.9999999999950666E-3</v>
      </c>
      <c r="R99" s="268">
        <f t="shared" si="5"/>
        <v>4.9999999999963424E-3</v>
      </c>
      <c r="S99" s="268">
        <f t="shared" si="5"/>
        <v>4.9999999999960762E-3</v>
      </c>
      <c r="T99" s="268">
        <f t="shared" si="5"/>
        <v>4.9999999999966443E-3</v>
      </c>
      <c r="U99" s="268">
        <f t="shared" si="5"/>
        <v>4.9999999999968438E-3</v>
      </c>
      <c r="V99" s="268">
        <f t="shared" si="5"/>
        <v>4.9999999999973373E-3</v>
      </c>
      <c r="W99" s="268">
        <f t="shared" si="5"/>
        <v>4.9999999999974969E-3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6.9999999999979601E-3</v>
      </c>
      <c r="C100" s="269">
        <f t="shared" si="6"/>
        <v>7.0000000000204317E-3</v>
      </c>
      <c r="D100" s="269">
        <f t="shared" si="6"/>
        <v>7.0000000000013437E-3</v>
      </c>
      <c r="E100" s="269">
        <f t="shared" si="6"/>
        <v>6.9999999999995127E-3</v>
      </c>
      <c r="F100" s="269">
        <f t="shared" si="6"/>
        <v>7.0000000000070535E-3</v>
      </c>
      <c r="G100" s="269">
        <f t="shared" si="6"/>
        <v>7.0000000000009386E-3</v>
      </c>
      <c r="H100" s="269">
        <f t="shared" si="6"/>
        <v>6.9999999999993626E-3</v>
      </c>
      <c r="I100" s="269">
        <f t="shared" si="6"/>
        <v>6.9999999999947856E-3</v>
      </c>
      <c r="J100" s="269">
        <f t="shared" si="6"/>
        <v>6.9999999999959973E-3</v>
      </c>
      <c r="K100" s="269">
        <f t="shared" si="6"/>
        <v>6.9999999999860851E-3</v>
      </c>
      <c r="L100" s="269">
        <f t="shared" si="6"/>
        <v>6.9999999999924931E-3</v>
      </c>
      <c r="M100" s="269">
        <f t="shared" si="6"/>
        <v>6.9999999999908339E-3</v>
      </c>
      <c r="N100" s="269">
        <f t="shared" si="6"/>
        <v>6.9999999999918235E-3</v>
      </c>
      <c r="O100" s="269">
        <f t="shared" si="6"/>
        <v>6.999999999994018E-3</v>
      </c>
      <c r="P100" s="269">
        <f t="shared" si="6"/>
        <v>6.999999999995541E-3</v>
      </c>
      <c r="Q100" s="269">
        <f t="shared" si="6"/>
        <v>6.9999999999930899E-3</v>
      </c>
      <c r="R100" s="269">
        <f t="shared" si="6"/>
        <v>6.999999999994881E-3</v>
      </c>
      <c r="S100" s="269">
        <f t="shared" si="6"/>
        <v>6.9999999999945045E-3</v>
      </c>
      <c r="T100" s="269">
        <f t="shared" si="6"/>
        <v>6.9999999999953016E-3</v>
      </c>
      <c r="U100" s="269">
        <f t="shared" si="6"/>
        <v>6.9999999999955818E-3</v>
      </c>
      <c r="V100" s="269">
        <f t="shared" si="6"/>
        <v>6.9999999999962731E-3</v>
      </c>
      <c r="W100" s="269">
        <f t="shared" si="6"/>
        <v>6.999999999996496E-3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3.9999999999988343E-2</v>
      </c>
      <c r="C101" s="269">
        <f t="shared" si="7"/>
        <v>4.0000000000116748E-2</v>
      </c>
      <c r="D101" s="269">
        <f t="shared" si="7"/>
        <v>4.0000000000007675E-2</v>
      </c>
      <c r="E101" s="269">
        <f t="shared" si="7"/>
        <v>3.9999999999997225E-2</v>
      </c>
      <c r="F101" s="269">
        <f t="shared" si="7"/>
        <v>4.0000000000040295E-2</v>
      </c>
      <c r="G101" s="269">
        <f t="shared" si="7"/>
        <v>4.0000000000005372E-2</v>
      </c>
      <c r="H101" s="269">
        <f t="shared" si="7"/>
        <v>3.9999999999996351E-2</v>
      </c>
      <c r="I101" s="269">
        <f t="shared" si="7"/>
        <v>3.9999999999970191E-2</v>
      </c>
      <c r="J101" s="269">
        <f t="shared" si="7"/>
        <v>3.9999999999977123E-2</v>
      </c>
      <c r="K101" s="269">
        <f t="shared" si="7"/>
        <v>3.9999999999920502E-2</v>
      </c>
      <c r="L101" s="269">
        <f t="shared" si="7"/>
        <v>3.9999999999957112E-2</v>
      </c>
      <c r="M101" s="269">
        <f t="shared" si="7"/>
        <v>3.9999999999947619E-2</v>
      </c>
      <c r="N101" s="269">
        <f t="shared" si="7"/>
        <v>3.9999999999953281E-2</v>
      </c>
      <c r="O101" s="269">
        <f t="shared" si="7"/>
        <v>3.9999999999965813E-2</v>
      </c>
      <c r="P101" s="269">
        <f t="shared" si="7"/>
        <v>3.9999999999974514E-2</v>
      </c>
      <c r="Q101" s="269">
        <f t="shared" si="7"/>
        <v>3.9999999999960532E-2</v>
      </c>
      <c r="R101" s="269">
        <f t="shared" si="7"/>
        <v>3.999999999997074E-2</v>
      </c>
      <c r="S101" s="269">
        <f t="shared" si="7"/>
        <v>3.9999999999968609E-2</v>
      </c>
      <c r="T101" s="269">
        <f t="shared" si="7"/>
        <v>3.999999999997314E-2</v>
      </c>
      <c r="U101" s="269">
        <f t="shared" si="7"/>
        <v>3.9999999999974743E-2</v>
      </c>
      <c r="V101" s="269">
        <f t="shared" si="7"/>
        <v>3.9999999999978698E-2</v>
      </c>
      <c r="W101" s="269">
        <f t="shared" si="7"/>
        <v>3.9999999999979975E-2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1.9999999999994168E-2</v>
      </c>
      <c r="C102" s="269">
        <f t="shared" si="8"/>
        <v>2.0000000000058374E-2</v>
      </c>
      <c r="D102" s="269">
        <f t="shared" si="8"/>
        <v>2.0000000000003838E-2</v>
      </c>
      <c r="E102" s="269">
        <f t="shared" si="8"/>
        <v>1.9999999999998613E-2</v>
      </c>
      <c r="F102" s="269">
        <f t="shared" si="8"/>
        <v>2.0000000000020147E-2</v>
      </c>
      <c r="G102" s="269">
        <f t="shared" si="8"/>
        <v>2.0000000000002686E-2</v>
      </c>
      <c r="H102" s="269">
        <f t="shared" si="8"/>
        <v>1.9999999999998175E-2</v>
      </c>
      <c r="I102" s="269">
        <f t="shared" si="8"/>
        <v>1.9999999999985103E-2</v>
      </c>
      <c r="J102" s="269">
        <f t="shared" si="8"/>
        <v>1.9999999999988562E-2</v>
      </c>
      <c r="K102" s="269">
        <f t="shared" si="8"/>
        <v>1.9999999999960247E-2</v>
      </c>
      <c r="L102" s="269">
        <f t="shared" si="8"/>
        <v>1.9999999999978549E-2</v>
      </c>
      <c r="M102" s="269">
        <f t="shared" si="8"/>
        <v>1.9999999999973806E-2</v>
      </c>
      <c r="N102" s="269">
        <f t="shared" si="8"/>
        <v>1.9999999999976641E-2</v>
      </c>
      <c r="O102" s="269">
        <f t="shared" si="8"/>
        <v>1.9999999999982903E-2</v>
      </c>
      <c r="P102" s="269">
        <f t="shared" si="8"/>
        <v>1.9999999999987257E-2</v>
      </c>
      <c r="Q102" s="269">
        <f t="shared" si="8"/>
        <v>1.9999999999980263E-2</v>
      </c>
      <c r="R102" s="269">
        <f t="shared" si="8"/>
        <v>1.9999999999985373E-2</v>
      </c>
      <c r="S102" s="269">
        <f t="shared" si="8"/>
        <v>1.9999999999984308E-2</v>
      </c>
      <c r="T102" s="269">
        <f t="shared" si="8"/>
        <v>1.999999999998657E-2</v>
      </c>
      <c r="U102" s="269">
        <f t="shared" si="8"/>
        <v>1.9999999999987379E-2</v>
      </c>
      <c r="V102" s="269">
        <f t="shared" si="8"/>
        <v>1.9999999999989353E-2</v>
      </c>
      <c r="W102" s="269">
        <f t="shared" si="8"/>
        <v>1.9999999999989988E-2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1.2819090446108001E-2</v>
      </c>
      <c r="C103" s="270">
        <f t="shared" si="9"/>
        <v>1.1991973588909431E-2</v>
      </c>
      <c r="D103" s="270">
        <f t="shared" si="9"/>
        <v>1.0771856256835599E-2</v>
      </c>
      <c r="E103" s="270">
        <f t="shared" si="9"/>
        <v>1.19446373097817E-2</v>
      </c>
      <c r="F103" s="270">
        <f t="shared" si="9"/>
        <v>1.1732909749945715E-2</v>
      </c>
      <c r="G103" s="270">
        <f t="shared" si="9"/>
        <v>1.1998708396947642E-2</v>
      </c>
      <c r="H103" s="270">
        <f t="shared" si="9"/>
        <v>1.2667798297193316E-2</v>
      </c>
      <c r="I103" s="270">
        <f t="shared" si="9"/>
        <v>1.3578117388232029E-2</v>
      </c>
      <c r="J103" s="270">
        <f t="shared" si="9"/>
        <v>1.2338405794913266E-2</v>
      </c>
      <c r="K103" s="270">
        <f t="shared" si="9"/>
        <v>1.2015599277054506E-2</v>
      </c>
      <c r="L103" s="270">
        <f t="shared" si="9"/>
        <v>1.2162130070762587E-2</v>
      </c>
      <c r="M103" s="270">
        <f t="shared" si="9"/>
        <v>1.2350526845149635E-2</v>
      </c>
      <c r="N103" s="270">
        <f t="shared" si="9"/>
        <v>1.2616078287459954E-2</v>
      </c>
      <c r="O103" s="270">
        <f t="shared" si="9"/>
        <v>1.3036987732427039E-2</v>
      </c>
      <c r="P103" s="270">
        <f t="shared" si="9"/>
        <v>1.2233439255326306E-2</v>
      </c>
      <c r="Q103" s="270">
        <f t="shared" si="9"/>
        <v>1.2822102279485938E-2</v>
      </c>
      <c r="R103" s="270">
        <f t="shared" si="9"/>
        <v>1.2515603049951642E-2</v>
      </c>
      <c r="S103" s="270">
        <f t="shared" si="9"/>
        <v>1.202517972431482E-2</v>
      </c>
      <c r="T103" s="270">
        <f t="shared" si="9"/>
        <v>1.1929883721445137E-2</v>
      </c>
      <c r="U103" s="270">
        <f t="shared" si="9"/>
        <v>1.1853478070057098E-2</v>
      </c>
      <c r="V103" s="270">
        <f t="shared" si="9"/>
        <v>1.1765067991102452E-2</v>
      </c>
      <c r="W103" s="270">
        <f t="shared" si="9"/>
        <v>1.177279268729574E-2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1.6734474974823759E-2</v>
      </c>
      <c r="C104" s="271">
        <f t="shared" si="10"/>
        <v>2.6871566756921487E-2</v>
      </c>
      <c r="D104" s="271">
        <f t="shared" si="10"/>
        <v>1.9271686695064055E-2</v>
      </c>
      <c r="E104" s="271">
        <f t="shared" si="10"/>
        <v>1.9230154688048541E-2</v>
      </c>
      <c r="F104" s="271">
        <f t="shared" si="10"/>
        <v>2.7332517641029046E-2</v>
      </c>
      <c r="G104" s="271">
        <f t="shared" si="10"/>
        <v>1.7682699838293247E-2</v>
      </c>
      <c r="H104" s="271">
        <f t="shared" si="10"/>
        <v>1.6013443723254434E-2</v>
      </c>
      <c r="I104" s="271">
        <f t="shared" si="10"/>
        <v>1.0266652615334831E-2</v>
      </c>
      <c r="J104" s="271">
        <f t="shared" si="10"/>
        <v>1.3940963833200109E-2</v>
      </c>
      <c r="K104" s="271">
        <f t="shared" si="10"/>
        <v>1.7794509723894777E-2</v>
      </c>
      <c r="L104" s="271">
        <f t="shared" si="10"/>
        <v>7.7777193412431949E-3</v>
      </c>
      <c r="M104" s="271">
        <f t="shared" si="10"/>
        <v>6.1466417759008804E-3</v>
      </c>
      <c r="N104" s="271">
        <f t="shared" si="10"/>
        <v>7.3660802807352802E-3</v>
      </c>
      <c r="O104" s="271">
        <f t="shared" si="10"/>
        <v>6.8794871062210295E-3</v>
      </c>
      <c r="P104" s="271">
        <f t="shared" si="10"/>
        <v>1.0147415440707625E-2</v>
      </c>
      <c r="Q104" s="271">
        <f t="shared" si="10"/>
        <v>6.8682617905229202E-3</v>
      </c>
      <c r="R104" s="271">
        <f t="shared" si="10"/>
        <v>9.0095730210312201E-3</v>
      </c>
      <c r="S104" s="271">
        <f t="shared" si="10"/>
        <v>1.0469383578858746E-2</v>
      </c>
      <c r="T104" s="271">
        <f t="shared" si="10"/>
        <v>1.2308856754482594E-2</v>
      </c>
      <c r="U104" s="271">
        <f t="shared" si="10"/>
        <v>1.1655443599449453E-2</v>
      </c>
      <c r="V104" s="271">
        <f t="shared" si="10"/>
        <v>1.2668098332858537E-2</v>
      </c>
      <c r="W104" s="271">
        <f t="shared" si="10"/>
        <v>1.5195957547438197E-2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0.86125871241281471</v>
      </c>
      <c r="C105" s="271">
        <f t="shared" si="11"/>
        <v>0.82942186686079999</v>
      </c>
      <c r="D105" s="271">
        <f t="shared" si="11"/>
        <v>0.85513048661461122</v>
      </c>
      <c r="E105" s="271">
        <f t="shared" si="11"/>
        <v>0.85409153091762269</v>
      </c>
      <c r="F105" s="271">
        <f t="shared" si="11"/>
        <v>0.82819564451777727</v>
      </c>
      <c r="G105" s="271">
        <f t="shared" si="11"/>
        <v>0.85902370323520905</v>
      </c>
      <c r="H105" s="271">
        <f t="shared" si="11"/>
        <v>0.86373332748343801</v>
      </c>
      <c r="I105" s="271">
        <f t="shared" si="11"/>
        <v>0.88134044640685405</v>
      </c>
      <c r="J105" s="271">
        <f t="shared" si="11"/>
        <v>0.87074071074259418</v>
      </c>
      <c r="K105" s="271">
        <f t="shared" si="11"/>
        <v>0.85864653605720564</v>
      </c>
      <c r="L105" s="271">
        <f t="shared" si="11"/>
        <v>0.8907763298297533</v>
      </c>
      <c r="M105" s="271">
        <f t="shared" si="11"/>
        <v>0.89584362743259749</v>
      </c>
      <c r="N105" s="271">
        <f t="shared" si="11"/>
        <v>0.89164877414136612</v>
      </c>
      <c r="O105" s="271">
        <f t="shared" si="11"/>
        <v>0.89279577603647786</v>
      </c>
      <c r="P105" s="271">
        <f t="shared" si="11"/>
        <v>0.88306933321355063</v>
      </c>
      <c r="Q105" s="271">
        <f t="shared" si="11"/>
        <v>0.89304683195112256</v>
      </c>
      <c r="R105" s="271">
        <f t="shared" si="11"/>
        <v>0.8864535505490001</v>
      </c>
      <c r="S105" s="271">
        <f t="shared" si="11"/>
        <v>0.88224013985497474</v>
      </c>
      <c r="T105" s="271">
        <f t="shared" si="11"/>
        <v>0.87640824451415944</v>
      </c>
      <c r="U105" s="271">
        <f t="shared" si="11"/>
        <v>0.87859009255398468</v>
      </c>
      <c r="V105" s="271">
        <f t="shared" si="11"/>
        <v>0.87541550404750279</v>
      </c>
      <c r="W105" s="271">
        <f t="shared" si="11"/>
        <v>0.86726245521543954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0.72180475428928392</v>
      </c>
      <c r="C106" s="320">
        <f t="shared" si="12"/>
        <v>0.60549214388645511</v>
      </c>
      <c r="D106" s="320">
        <f t="shared" si="12"/>
        <v>0.6945330974890781</v>
      </c>
      <c r="E106" s="320">
        <f t="shared" si="12"/>
        <v>0.69384024185055237</v>
      </c>
      <c r="F106" s="320">
        <f t="shared" si="12"/>
        <v>0.60042466417586948</v>
      </c>
      <c r="G106" s="320">
        <f t="shared" si="12"/>
        <v>0.71166787124943276</v>
      </c>
      <c r="H106" s="320">
        <f t="shared" si="12"/>
        <v>0.73028796312298494</v>
      </c>
      <c r="I106" s="320">
        <f t="shared" si="12"/>
        <v>0.79578500794573082</v>
      </c>
      <c r="J106" s="320">
        <f t="shared" si="12"/>
        <v>0.75456601213259378</v>
      </c>
      <c r="K106" s="320">
        <f t="shared" si="12"/>
        <v>0.71035895502474977</v>
      </c>
      <c r="L106" s="320">
        <f t="shared" si="12"/>
        <v>0.82596200198606029</v>
      </c>
      <c r="M106" s="320">
        <f t="shared" si="12"/>
        <v>0.84462161263342372</v>
      </c>
      <c r="N106" s="320">
        <f t="shared" si="12"/>
        <v>0.83026477180190572</v>
      </c>
      <c r="O106" s="320">
        <f t="shared" si="12"/>
        <v>0.83546671681796947</v>
      </c>
      <c r="P106" s="320">
        <f t="shared" si="12"/>
        <v>0.79850753787432083</v>
      </c>
      <c r="Q106" s="320">
        <f t="shared" si="12"/>
        <v>0.83581131703009848</v>
      </c>
      <c r="R106" s="320">
        <f t="shared" si="12"/>
        <v>0.81137377537374022</v>
      </c>
      <c r="S106" s="320">
        <f t="shared" si="12"/>
        <v>0.79499527669781878</v>
      </c>
      <c r="T106" s="320">
        <f t="shared" si="12"/>
        <v>0.77383443822680498</v>
      </c>
      <c r="U106" s="320">
        <f t="shared" si="12"/>
        <v>0.78146139589190633</v>
      </c>
      <c r="V106" s="320">
        <f t="shared" si="12"/>
        <v>0.76984801794034874</v>
      </c>
      <c r="W106" s="320">
        <f t="shared" si="12"/>
        <v>0.74062947565345516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0.13945395812353076</v>
      </c>
      <c r="C107" s="320">
        <f t="shared" si="13"/>
        <v>0.2239297229743448</v>
      </c>
      <c r="D107" s="320">
        <f t="shared" si="13"/>
        <v>0.16059738912553315</v>
      </c>
      <c r="E107" s="320">
        <f t="shared" si="13"/>
        <v>0.16025128906707034</v>
      </c>
      <c r="F107" s="320">
        <f t="shared" si="13"/>
        <v>0.22777098034190768</v>
      </c>
      <c r="G107" s="320">
        <f t="shared" si="13"/>
        <v>0.1473558319857764</v>
      </c>
      <c r="H107" s="320">
        <f t="shared" si="13"/>
        <v>0.13344536436045304</v>
      </c>
      <c r="I107" s="320">
        <f t="shared" si="13"/>
        <v>8.5555438461123207E-2</v>
      </c>
      <c r="J107" s="320">
        <f t="shared" si="13"/>
        <v>0.11617469861000039</v>
      </c>
      <c r="K107" s="320">
        <f t="shared" si="13"/>
        <v>0.14828758103245582</v>
      </c>
      <c r="L107" s="320">
        <f t="shared" si="13"/>
        <v>6.4814327843693009E-2</v>
      </c>
      <c r="M107" s="320">
        <f t="shared" si="13"/>
        <v>5.1222014799173765E-2</v>
      </c>
      <c r="N107" s="320">
        <f t="shared" si="13"/>
        <v>6.1384002339460418E-2</v>
      </c>
      <c r="O107" s="320">
        <f t="shared" si="13"/>
        <v>5.7329059218508373E-2</v>
      </c>
      <c r="P107" s="320">
        <f t="shared" si="13"/>
        <v>8.4561795339229834E-2</v>
      </c>
      <c r="Q107" s="320">
        <f t="shared" si="13"/>
        <v>5.7235514921024078E-2</v>
      </c>
      <c r="R107" s="320">
        <f t="shared" si="13"/>
        <v>7.5079775175259864E-2</v>
      </c>
      <c r="S107" s="320">
        <f t="shared" si="13"/>
        <v>8.7244863157155891E-2</v>
      </c>
      <c r="T107" s="320">
        <f t="shared" si="13"/>
        <v>0.10257380628735453</v>
      </c>
      <c r="U107" s="320">
        <f t="shared" si="13"/>
        <v>9.7128696662078379E-2</v>
      </c>
      <c r="V107" s="320">
        <f t="shared" si="13"/>
        <v>0.10556748610715405</v>
      </c>
      <c r="W107" s="320">
        <f t="shared" si="13"/>
        <v>0.12663297956198444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3.7187722166274882E-2</v>
      </c>
      <c r="C108" s="321">
        <f t="shared" si="14"/>
        <v>5.9714592793158675E-2</v>
      </c>
      <c r="D108" s="321">
        <f t="shared" si="14"/>
        <v>4.282597043347551E-2</v>
      </c>
      <c r="E108" s="321">
        <f t="shared" si="14"/>
        <v>4.2733677084552134E-2</v>
      </c>
      <c r="F108" s="321">
        <f t="shared" si="14"/>
        <v>6.0738928091175447E-2</v>
      </c>
      <c r="G108" s="321">
        <f t="shared" si="14"/>
        <v>3.9294888529540398E-2</v>
      </c>
      <c r="H108" s="321">
        <f t="shared" si="14"/>
        <v>3.5585430496120833E-2</v>
      </c>
      <c r="I108" s="321">
        <f t="shared" si="14"/>
        <v>2.2814783589632879E-2</v>
      </c>
      <c r="J108" s="321">
        <f t="shared" si="14"/>
        <v>3.0979919629333462E-2</v>
      </c>
      <c r="K108" s="321">
        <f t="shared" si="14"/>
        <v>3.9543354941988247E-2</v>
      </c>
      <c r="L108" s="321">
        <f t="shared" si="14"/>
        <v>1.7283820758318143E-2</v>
      </c>
      <c r="M108" s="321">
        <f t="shared" si="14"/>
        <v>1.3659203946446352E-2</v>
      </c>
      <c r="N108" s="321">
        <f t="shared" si="14"/>
        <v>1.6369067290522784E-2</v>
      </c>
      <c r="O108" s="321">
        <f t="shared" si="14"/>
        <v>1.5287749124935576E-2</v>
      </c>
      <c r="P108" s="321">
        <f t="shared" si="14"/>
        <v>2.2549812090461304E-2</v>
      </c>
      <c r="Q108" s="321">
        <f t="shared" si="14"/>
        <v>1.5262803978939763E-2</v>
      </c>
      <c r="R108" s="321">
        <f t="shared" si="14"/>
        <v>2.0021273380069305E-2</v>
      </c>
      <c r="S108" s="321">
        <f t="shared" si="14"/>
        <v>2.3265296841908253E-2</v>
      </c>
      <c r="T108" s="321">
        <f t="shared" si="14"/>
        <v>2.7353015009961221E-2</v>
      </c>
      <c r="U108" s="321">
        <f t="shared" si="14"/>
        <v>2.5900985776554246E-2</v>
      </c>
      <c r="V108" s="321">
        <f t="shared" si="14"/>
        <v>2.8151329628574431E-2</v>
      </c>
      <c r="W108" s="321">
        <f t="shared" si="14"/>
        <v>3.3768794549862535E-2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1</v>
      </c>
      <c r="E110" s="234">
        <f t="shared" si="15"/>
        <v>0.99999999999999989</v>
      </c>
      <c r="F110" s="234">
        <f t="shared" si="15"/>
        <v>1.0000000000000004</v>
      </c>
      <c r="G110" s="234">
        <f t="shared" si="15"/>
        <v>1.0000000000000002</v>
      </c>
      <c r="H110" s="234">
        <f t="shared" si="15"/>
        <v>1</v>
      </c>
      <c r="I110" s="234">
        <f t="shared" si="15"/>
        <v>0.99999999999999989</v>
      </c>
      <c r="J110" s="234">
        <f t="shared" si="15"/>
        <v>1</v>
      </c>
      <c r="K110" s="234">
        <f t="shared" si="15"/>
        <v>0.99999999999999978</v>
      </c>
      <c r="L110" s="234">
        <f t="shared" si="15"/>
        <v>0.99999999999999989</v>
      </c>
      <c r="M110" s="234">
        <f t="shared" si="15"/>
        <v>1</v>
      </c>
      <c r="N110" s="234">
        <f t="shared" si="15"/>
        <v>1.0000000000000002</v>
      </c>
      <c r="O110" s="234">
        <f t="shared" si="15"/>
        <v>1.0000000000000002</v>
      </c>
      <c r="P110" s="234">
        <f t="shared" si="15"/>
        <v>0.99999999999999978</v>
      </c>
      <c r="Q110" s="234">
        <f t="shared" si="15"/>
        <v>0.99999999999999989</v>
      </c>
      <c r="R110" s="234">
        <f t="shared" si="15"/>
        <v>1</v>
      </c>
      <c r="S110" s="234">
        <f t="shared" si="15"/>
        <v>1.0000000000000007</v>
      </c>
      <c r="T110" s="234">
        <f t="shared" si="15"/>
        <v>0.99999999999999989</v>
      </c>
      <c r="U110" s="234">
        <f t="shared" si="15"/>
        <v>1.0000000000000004</v>
      </c>
      <c r="V110" s="234">
        <f t="shared" si="15"/>
        <v>0.99999999999999933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5.2781221197272781E-3</v>
      </c>
      <c r="C111" s="301">
        <f t="shared" si="16"/>
        <v>5.2781221197164448E-3</v>
      </c>
      <c r="D111" s="301">
        <f t="shared" si="16"/>
        <v>5.2781221197350766E-3</v>
      </c>
      <c r="E111" s="301">
        <f t="shared" si="16"/>
        <v>5.2781221197391089E-3</v>
      </c>
      <c r="F111" s="301">
        <f t="shared" si="16"/>
        <v>5.2781221197383613E-3</v>
      </c>
      <c r="G111" s="301">
        <f t="shared" si="16"/>
        <v>5.2781221197393769E-3</v>
      </c>
      <c r="H111" s="301">
        <f t="shared" si="16"/>
        <v>5.27812211973956E-3</v>
      </c>
      <c r="I111" s="301">
        <f t="shared" si="16"/>
        <v>5.2781221197389745E-3</v>
      </c>
      <c r="J111" s="301">
        <f t="shared" si="16"/>
        <v>5.2781221197365849E-3</v>
      </c>
      <c r="K111" s="301">
        <f t="shared" si="16"/>
        <v>5.2781221197107904E-3</v>
      </c>
      <c r="L111" s="301">
        <f t="shared" si="16"/>
        <v>5.2781221197409061E-3</v>
      </c>
      <c r="M111" s="301">
        <f t="shared" si="16"/>
        <v>5.2781221197405106E-3</v>
      </c>
      <c r="N111" s="301">
        <f t="shared" si="16"/>
        <v>5.278122119739893E-3</v>
      </c>
      <c r="O111" s="301">
        <f t="shared" si="16"/>
        <v>5.2781221197439332E-3</v>
      </c>
      <c r="P111" s="301">
        <f t="shared" si="16"/>
        <v>5.2781221197425454E-3</v>
      </c>
      <c r="Q111" s="301">
        <f t="shared" si="16"/>
        <v>5.2781221197431118E-3</v>
      </c>
      <c r="R111" s="301">
        <f t="shared" si="16"/>
        <v>5.278122119742836E-3</v>
      </c>
      <c r="S111" s="301">
        <f t="shared" si="16"/>
        <v>5.2781221197404247E-3</v>
      </c>
      <c r="T111" s="301">
        <f t="shared" si="16"/>
        <v>5.2781221197404048E-3</v>
      </c>
      <c r="U111" s="301">
        <f t="shared" si="16"/>
        <v>5.278122119741822E-3</v>
      </c>
      <c r="V111" s="301">
        <f t="shared" si="16"/>
        <v>5.2781221197409521E-3</v>
      </c>
      <c r="W111" s="301">
        <f t="shared" si="16"/>
        <v>5.2781221197370151E-3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7.4900519068325302E-3</v>
      </c>
      <c r="C112" s="235">
        <f t="shared" si="17"/>
        <v>7.490051906817158E-3</v>
      </c>
      <c r="D112" s="235">
        <f t="shared" si="17"/>
        <v>7.4900519068436004E-3</v>
      </c>
      <c r="E112" s="235">
        <f t="shared" si="17"/>
        <v>7.4900519068493241E-3</v>
      </c>
      <c r="F112" s="235">
        <f t="shared" si="17"/>
        <v>7.490051906848259E-3</v>
      </c>
      <c r="G112" s="235">
        <f t="shared" si="17"/>
        <v>7.4900519068497031E-3</v>
      </c>
      <c r="H112" s="235">
        <f t="shared" si="17"/>
        <v>7.4900519068499625E-3</v>
      </c>
      <c r="I112" s="235">
        <f t="shared" si="17"/>
        <v>7.4900519068491298E-3</v>
      </c>
      <c r="J112" s="235">
        <f t="shared" si="17"/>
        <v>7.4900519068457393E-3</v>
      </c>
      <c r="K112" s="235">
        <f t="shared" si="17"/>
        <v>7.4900519068091332E-3</v>
      </c>
      <c r="L112" s="235">
        <f t="shared" si="17"/>
        <v>7.4900519068518715E-3</v>
      </c>
      <c r="M112" s="235">
        <f t="shared" si="17"/>
        <v>7.4900519068513121E-3</v>
      </c>
      <c r="N112" s="235">
        <f t="shared" si="17"/>
        <v>7.4900519068504326E-3</v>
      </c>
      <c r="O112" s="235">
        <f t="shared" si="17"/>
        <v>7.4900519068561633E-3</v>
      </c>
      <c r="P112" s="235">
        <f t="shared" si="17"/>
        <v>7.4900519068541969E-3</v>
      </c>
      <c r="Q112" s="235">
        <f t="shared" si="17"/>
        <v>7.4900519068549993E-3</v>
      </c>
      <c r="R112" s="235">
        <f t="shared" si="17"/>
        <v>7.4900519068546089E-3</v>
      </c>
      <c r="S112" s="235">
        <f t="shared" si="17"/>
        <v>7.4900519068511898E-3</v>
      </c>
      <c r="T112" s="235">
        <f t="shared" si="17"/>
        <v>7.4900519068511612E-3</v>
      </c>
      <c r="U112" s="235">
        <f t="shared" si="17"/>
        <v>7.4900519068531726E-3</v>
      </c>
      <c r="V112" s="235">
        <f t="shared" si="17"/>
        <v>7.4900519068519375E-3</v>
      </c>
      <c r="W112" s="235">
        <f t="shared" si="17"/>
        <v>7.4900519068463543E-3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2.6652580694032039E-2</v>
      </c>
      <c r="C113" s="235">
        <f t="shared" si="18"/>
        <v>2.6652580693977333E-2</v>
      </c>
      <c r="D113" s="235">
        <f t="shared" si="18"/>
        <v>2.6652580694071407E-2</v>
      </c>
      <c r="E113" s="235">
        <f t="shared" si="18"/>
        <v>2.6652580694091779E-2</v>
      </c>
      <c r="F113" s="235">
        <f t="shared" si="18"/>
        <v>2.6652580694088011E-2</v>
      </c>
      <c r="G113" s="235">
        <f t="shared" si="18"/>
        <v>2.6652580694093146E-2</v>
      </c>
      <c r="H113" s="235">
        <f t="shared" si="18"/>
        <v>2.6652580694094055E-2</v>
      </c>
      <c r="I113" s="235">
        <f t="shared" si="18"/>
        <v>2.6652580694091103E-2</v>
      </c>
      <c r="J113" s="235">
        <f t="shared" si="18"/>
        <v>2.6652580694079043E-2</v>
      </c>
      <c r="K113" s="235">
        <f t="shared" si="18"/>
        <v>2.66525806939488E-2</v>
      </c>
      <c r="L113" s="235">
        <f t="shared" si="18"/>
        <v>2.6652580694100859E-2</v>
      </c>
      <c r="M113" s="235">
        <f t="shared" si="18"/>
        <v>2.6652580694098871E-2</v>
      </c>
      <c r="N113" s="235">
        <f t="shared" si="18"/>
        <v>2.6652580694095738E-2</v>
      </c>
      <c r="O113" s="235">
        <f t="shared" si="18"/>
        <v>2.6652580694116138E-2</v>
      </c>
      <c r="P113" s="235">
        <f t="shared" si="18"/>
        <v>2.6652580694109133E-2</v>
      </c>
      <c r="Q113" s="235">
        <f t="shared" si="18"/>
        <v>2.6652580694112003E-2</v>
      </c>
      <c r="R113" s="235">
        <f t="shared" si="18"/>
        <v>2.6652580694110601E-2</v>
      </c>
      <c r="S113" s="235">
        <f t="shared" si="18"/>
        <v>2.665258069409843E-2</v>
      </c>
      <c r="T113" s="235">
        <f t="shared" si="18"/>
        <v>2.6652580694098333E-2</v>
      </c>
      <c r="U113" s="235">
        <f t="shared" si="18"/>
        <v>2.6652580694105473E-2</v>
      </c>
      <c r="V113" s="235">
        <f t="shared" si="18"/>
        <v>2.6652580694101081E-2</v>
      </c>
      <c r="W113" s="235">
        <f t="shared" si="18"/>
        <v>2.6652580694081211E-2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2.1112488478909102E-2</v>
      </c>
      <c r="C114" s="235">
        <f t="shared" si="19"/>
        <v>2.1112488478865779E-2</v>
      </c>
      <c r="D114" s="235">
        <f t="shared" si="19"/>
        <v>2.111248847894031E-2</v>
      </c>
      <c r="E114" s="235">
        <f t="shared" si="19"/>
        <v>2.1112488478956436E-2</v>
      </c>
      <c r="F114" s="235">
        <f t="shared" si="19"/>
        <v>2.1112488478953449E-2</v>
      </c>
      <c r="G114" s="235">
        <f t="shared" si="19"/>
        <v>2.1112488478957508E-2</v>
      </c>
      <c r="H114" s="235">
        <f t="shared" si="19"/>
        <v>2.1112488478958229E-2</v>
      </c>
      <c r="I114" s="235">
        <f t="shared" si="19"/>
        <v>2.1112488478955891E-2</v>
      </c>
      <c r="J114" s="235">
        <f t="shared" si="19"/>
        <v>2.1112488478946333E-2</v>
      </c>
      <c r="K114" s="235">
        <f t="shared" si="19"/>
        <v>2.1112488478843162E-2</v>
      </c>
      <c r="L114" s="235">
        <f t="shared" si="19"/>
        <v>2.1112488478963628E-2</v>
      </c>
      <c r="M114" s="235">
        <f t="shared" si="19"/>
        <v>2.1112488478962042E-2</v>
      </c>
      <c r="N114" s="235">
        <f t="shared" si="19"/>
        <v>2.1112488478959572E-2</v>
      </c>
      <c r="O114" s="235">
        <f t="shared" si="19"/>
        <v>2.1112488478975722E-2</v>
      </c>
      <c r="P114" s="235">
        <f t="shared" si="19"/>
        <v>2.1112488478970182E-2</v>
      </c>
      <c r="Q114" s="235">
        <f t="shared" si="19"/>
        <v>2.1112488478972444E-2</v>
      </c>
      <c r="R114" s="235">
        <f t="shared" si="19"/>
        <v>2.1112488478971337E-2</v>
      </c>
      <c r="S114" s="235">
        <f t="shared" si="19"/>
        <v>2.1112488478961699E-2</v>
      </c>
      <c r="T114" s="235">
        <f t="shared" si="19"/>
        <v>2.1112488478961612E-2</v>
      </c>
      <c r="U114" s="235">
        <f t="shared" si="19"/>
        <v>2.1112488478967281E-2</v>
      </c>
      <c r="V114" s="235">
        <f t="shared" si="19"/>
        <v>2.1112488478963798E-2</v>
      </c>
      <c r="W114" s="235">
        <f t="shared" si="19"/>
        <v>2.1112488478948064E-2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1.1526357021389511E-2</v>
      </c>
      <c r="C115" s="302">
        <f t="shared" si="20"/>
        <v>1.2106961988860229E-2</v>
      </c>
      <c r="D115" s="302">
        <f t="shared" si="20"/>
        <v>9.9525575201639717E-3</v>
      </c>
      <c r="E115" s="302">
        <f t="shared" si="20"/>
        <v>1.1035035531063879E-2</v>
      </c>
      <c r="F115" s="302">
        <f t="shared" si="20"/>
        <v>1.1911045768966948E-2</v>
      </c>
      <c r="G115" s="302">
        <f t="shared" si="20"/>
        <v>1.0897780025202067E-2</v>
      </c>
      <c r="H115" s="302">
        <f t="shared" si="20"/>
        <v>1.1301678825171321E-2</v>
      </c>
      <c r="I115" s="302">
        <f t="shared" si="20"/>
        <v>1.1413100294420601E-2</v>
      </c>
      <c r="J115" s="302">
        <f t="shared" si="20"/>
        <v>1.0767294203209208E-2</v>
      </c>
      <c r="K115" s="302">
        <f t="shared" si="20"/>
        <v>1.092652322818452E-2</v>
      </c>
      <c r="L115" s="302">
        <f t="shared" si="20"/>
        <v>9.9681000293219846E-3</v>
      </c>
      <c r="M115" s="302">
        <f t="shared" si="20"/>
        <v>9.9628279267315774E-3</v>
      </c>
      <c r="N115" s="302">
        <f t="shared" si="20"/>
        <v>1.0299639881106305E-2</v>
      </c>
      <c r="O115" s="302">
        <f t="shared" si="20"/>
        <v>1.0593862655425746E-2</v>
      </c>
      <c r="P115" s="302">
        <f t="shared" si="20"/>
        <v>1.0266580347021765E-2</v>
      </c>
      <c r="Q115" s="302">
        <f t="shared" si="20"/>
        <v>1.0417496531178887E-2</v>
      </c>
      <c r="R115" s="302">
        <f t="shared" si="20"/>
        <v>1.0384923169668473E-2</v>
      </c>
      <c r="S115" s="302">
        <f t="shared" si="20"/>
        <v>1.0124116858798006E-2</v>
      </c>
      <c r="T115" s="302">
        <f t="shared" si="20"/>
        <v>1.0234248740725344E-2</v>
      </c>
      <c r="U115" s="302">
        <f t="shared" si="20"/>
        <v>1.0100383546636577E-2</v>
      </c>
      <c r="V115" s="302">
        <f t="shared" si="20"/>
        <v>1.0129930277768274E-2</v>
      </c>
      <c r="W115" s="302">
        <f t="shared" si="20"/>
        <v>1.0409106411739959E-2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4.5132821606153707E-2</v>
      </c>
      <c r="C116" s="303">
        <f t="shared" si="21"/>
        <v>6.0196974732416628E-2</v>
      </c>
      <c r="D116" s="303">
        <f t="shared" si="21"/>
        <v>4.8622180583187173E-2</v>
      </c>
      <c r="E116" s="303">
        <f t="shared" si="21"/>
        <v>4.8540692696924237E-2</v>
      </c>
      <c r="F116" s="303">
        <f t="shared" si="21"/>
        <v>6.0974360787961424E-2</v>
      </c>
      <c r="G116" s="303">
        <f t="shared" si="21"/>
        <v>4.6415883979603154E-2</v>
      </c>
      <c r="H116" s="303">
        <f t="shared" si="21"/>
        <v>4.4190247713582154E-2</v>
      </c>
      <c r="I116" s="303">
        <f t="shared" si="21"/>
        <v>3.7126191030698016E-2</v>
      </c>
      <c r="J116" s="303">
        <f t="shared" si="21"/>
        <v>4.1558671243731277E-2</v>
      </c>
      <c r="K116" s="303">
        <f t="shared" si="21"/>
        <v>4.656657890535848E-2</v>
      </c>
      <c r="L116" s="303">
        <f t="shared" si="21"/>
        <v>3.4353400836498675E-2</v>
      </c>
      <c r="M116" s="303">
        <f t="shared" si="21"/>
        <v>3.2585744181060756E-2</v>
      </c>
      <c r="N116" s="303">
        <f t="shared" si="21"/>
        <v>3.3893151109743322E-2</v>
      </c>
      <c r="O116" s="303">
        <f t="shared" si="21"/>
        <v>3.3356242114012939E-2</v>
      </c>
      <c r="P116" s="303">
        <f t="shared" si="21"/>
        <v>3.7017500565229858E-2</v>
      </c>
      <c r="Q116" s="303">
        <f t="shared" si="21"/>
        <v>3.3348798499455476E-2</v>
      </c>
      <c r="R116" s="303">
        <f t="shared" si="21"/>
        <v>3.5715739616304511E-2</v>
      </c>
      <c r="S116" s="303">
        <f t="shared" si="21"/>
        <v>3.7394007121755113E-2</v>
      </c>
      <c r="T116" s="303">
        <f t="shared" si="21"/>
        <v>3.9568996786455604E-2</v>
      </c>
      <c r="U116" s="303">
        <f t="shared" si="21"/>
        <v>3.8789367567246796E-2</v>
      </c>
      <c r="V116" s="303">
        <f t="shared" si="21"/>
        <v>4.0006511275639901E-2</v>
      </c>
      <c r="W116" s="303">
        <f t="shared" si="21"/>
        <v>4.3154201424083723E-2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2.4592640169034636E-2</v>
      </c>
      <c r="C117" s="304">
        <f t="shared" si="22"/>
        <v>2.3163468413578411E-2</v>
      </c>
      <c r="D117" s="304">
        <f t="shared" si="22"/>
        <v>2.4315749172598069E-2</v>
      </c>
      <c r="E117" s="304">
        <f t="shared" si="22"/>
        <v>2.4289065988900911E-2</v>
      </c>
      <c r="F117" s="304">
        <f t="shared" si="22"/>
        <v>2.3096876311637073E-2</v>
      </c>
      <c r="G117" s="304">
        <f t="shared" si="22"/>
        <v>2.4492406544088623E-2</v>
      </c>
      <c r="H117" s="304">
        <f t="shared" si="22"/>
        <v>2.4688035056482784E-2</v>
      </c>
      <c r="I117" s="304">
        <f t="shared" si="22"/>
        <v>2.5346055948388672E-2</v>
      </c>
      <c r="J117" s="304">
        <f t="shared" si="22"/>
        <v>2.4951423701523937E-2</v>
      </c>
      <c r="K117" s="304">
        <f t="shared" si="22"/>
        <v>2.4477382717982155E-2</v>
      </c>
      <c r="L117" s="304">
        <f t="shared" si="22"/>
        <v>2.5651535870598804E-2</v>
      </c>
      <c r="M117" s="304">
        <f t="shared" si="22"/>
        <v>2.5817245054555769E-2</v>
      </c>
      <c r="N117" s="304">
        <f t="shared" si="22"/>
        <v>2.5684128702314912E-2</v>
      </c>
      <c r="O117" s="304">
        <f t="shared" si="22"/>
        <v>2.5725083670450302E-2</v>
      </c>
      <c r="P117" s="304">
        <f t="shared" si="22"/>
        <v>2.5392579574097785E-2</v>
      </c>
      <c r="Q117" s="304">
        <f t="shared" si="22"/>
        <v>2.5731371578283958E-2</v>
      </c>
      <c r="R117" s="304">
        <f t="shared" si="22"/>
        <v>2.5510738763112887E-2</v>
      </c>
      <c r="S117" s="304">
        <f t="shared" si="22"/>
        <v>2.5361835614375782E-2</v>
      </c>
      <c r="T117" s="304">
        <f t="shared" si="22"/>
        <v>2.5154655404053448E-2</v>
      </c>
      <c r="U117" s="304">
        <f t="shared" si="22"/>
        <v>2.5231911655843736E-2</v>
      </c>
      <c r="V117" s="304">
        <f t="shared" si="22"/>
        <v>2.5116988818559768E-2</v>
      </c>
      <c r="W117" s="304">
        <f t="shared" si="22"/>
        <v>2.4813355945220831E-2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2.0540181437119068E-2</v>
      </c>
      <c r="C118" s="304">
        <f t="shared" si="23"/>
        <v>3.703350631883822E-2</v>
      </c>
      <c r="D118" s="304">
        <f t="shared" si="23"/>
        <v>2.4306431410589108E-2</v>
      </c>
      <c r="E118" s="304">
        <f t="shared" si="23"/>
        <v>2.4251626708023329E-2</v>
      </c>
      <c r="F118" s="304">
        <f t="shared" si="23"/>
        <v>3.7877484476324351E-2</v>
      </c>
      <c r="G118" s="304">
        <f t="shared" si="23"/>
        <v>2.1923477435514531E-2</v>
      </c>
      <c r="H118" s="304">
        <f t="shared" si="23"/>
        <v>1.9502212657099369E-2</v>
      </c>
      <c r="I118" s="304">
        <f t="shared" si="23"/>
        <v>1.1780135082309339E-2</v>
      </c>
      <c r="J118" s="304">
        <f t="shared" si="23"/>
        <v>1.6607247542207344E-2</v>
      </c>
      <c r="K118" s="304">
        <f t="shared" si="23"/>
        <v>2.2089196187376328E-2</v>
      </c>
      <c r="L118" s="304">
        <f t="shared" si="23"/>
        <v>8.7018649658998741E-3</v>
      </c>
      <c r="M118" s="304">
        <f t="shared" si="23"/>
        <v>6.7684991265049869E-3</v>
      </c>
      <c r="N118" s="304">
        <f t="shared" si="23"/>
        <v>8.2090224074284103E-3</v>
      </c>
      <c r="O118" s="304">
        <f t="shared" si="23"/>
        <v>7.6311584435626379E-3</v>
      </c>
      <c r="P118" s="304">
        <f t="shared" si="23"/>
        <v>1.1624920991132069E-2</v>
      </c>
      <c r="Q118" s="304">
        <f t="shared" si="23"/>
        <v>7.6174269211715176E-3</v>
      </c>
      <c r="R118" s="304">
        <f t="shared" si="23"/>
        <v>1.0205000853191624E-2</v>
      </c>
      <c r="S118" s="304">
        <f t="shared" si="23"/>
        <v>1.2032171507379334E-2</v>
      </c>
      <c r="T118" s="304">
        <f t="shared" si="23"/>
        <v>1.4414341382402152E-2</v>
      </c>
      <c r="U118" s="304">
        <f t="shared" si="23"/>
        <v>1.355745591140306E-2</v>
      </c>
      <c r="V118" s="304">
        <f t="shared" si="23"/>
        <v>1.4889522457080133E-2</v>
      </c>
      <c r="W118" s="304">
        <f t="shared" si="23"/>
        <v>1.8340845478862895E-2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0.77792037217282339</v>
      </c>
      <c r="C119" s="303">
        <f t="shared" si="24"/>
        <v>0.76727771522334931</v>
      </c>
      <c r="D119" s="303">
        <f t="shared" si="24"/>
        <v>0.77697393118442615</v>
      </c>
      <c r="E119" s="303">
        <f t="shared" si="24"/>
        <v>0.77606633220266852</v>
      </c>
      <c r="F119" s="303">
        <f t="shared" si="24"/>
        <v>0.7669293177441634</v>
      </c>
      <c r="G119" s="303">
        <f t="shared" si="24"/>
        <v>0.77761670448269071</v>
      </c>
      <c r="H119" s="303">
        <f t="shared" si="24"/>
        <v>0.77875374215536008</v>
      </c>
      <c r="I119" s="303">
        <f t="shared" si="24"/>
        <v>0.78340330424733295</v>
      </c>
      <c r="J119" s="303">
        <f t="shared" si="24"/>
        <v>0.78099784298957364</v>
      </c>
      <c r="K119" s="303">
        <f t="shared" si="24"/>
        <v>0.77748984974575497</v>
      </c>
      <c r="L119" s="303">
        <f t="shared" si="24"/>
        <v>0.78655191497886645</v>
      </c>
      <c r="M119" s="303">
        <f t="shared" si="24"/>
        <v>0.78774486159305146</v>
      </c>
      <c r="N119" s="303">
        <f t="shared" si="24"/>
        <v>0.78656654994284658</v>
      </c>
      <c r="O119" s="303">
        <f t="shared" si="24"/>
        <v>0.78666589377572294</v>
      </c>
      <c r="P119" s="303">
        <f t="shared" si="24"/>
        <v>0.78449568197016428</v>
      </c>
      <c r="Q119" s="303">
        <f t="shared" si="24"/>
        <v>0.78682769583712142</v>
      </c>
      <c r="R119" s="303">
        <f t="shared" si="24"/>
        <v>0.78526554293488582</v>
      </c>
      <c r="S119" s="303">
        <f t="shared" si="24"/>
        <v>0.78436924276092235</v>
      </c>
      <c r="T119" s="303">
        <f t="shared" si="24"/>
        <v>0.78280925195042239</v>
      </c>
      <c r="U119" s="303">
        <f t="shared" si="24"/>
        <v>0.78345234948243303</v>
      </c>
      <c r="V119" s="303">
        <f t="shared" si="24"/>
        <v>0.78260788897341427</v>
      </c>
      <c r="W119" s="303">
        <f t="shared" si="24"/>
        <v>0.7802437377477448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0.73777920507103922</v>
      </c>
      <c r="C120" s="304">
        <f t="shared" si="25"/>
        <v>0.69490405240735209</v>
      </c>
      <c r="D120" s="304">
        <f t="shared" si="25"/>
        <v>0.72947247517794211</v>
      </c>
      <c r="E120" s="304">
        <f t="shared" si="25"/>
        <v>0.72867197966702735</v>
      </c>
      <c r="F120" s="304">
        <f t="shared" si="25"/>
        <v>0.69290628934911214</v>
      </c>
      <c r="G120" s="304">
        <f t="shared" si="25"/>
        <v>0.73477219632265889</v>
      </c>
      <c r="H120" s="304">
        <f t="shared" si="25"/>
        <v>0.7406410516944838</v>
      </c>
      <c r="I120" s="304">
        <f t="shared" si="25"/>
        <v>0.7603816784516606</v>
      </c>
      <c r="J120" s="304">
        <f t="shared" si="25"/>
        <v>0.74854271104571779</v>
      </c>
      <c r="K120" s="304">
        <f t="shared" si="25"/>
        <v>0.73432148153946464</v>
      </c>
      <c r="L120" s="304">
        <f t="shared" si="25"/>
        <v>0.76954607611796388</v>
      </c>
      <c r="M120" s="304">
        <f t="shared" si="25"/>
        <v>0.7745173516366729</v>
      </c>
      <c r="N120" s="304">
        <f t="shared" si="25"/>
        <v>0.77052386106944726</v>
      </c>
      <c r="O120" s="304">
        <f t="shared" si="25"/>
        <v>0.7717525101135092</v>
      </c>
      <c r="P120" s="304">
        <f t="shared" si="25"/>
        <v>0.76177738722293342</v>
      </c>
      <c r="Q120" s="304">
        <f t="shared" si="25"/>
        <v>0.7719411473485186</v>
      </c>
      <c r="R120" s="304">
        <f t="shared" si="25"/>
        <v>0.76532216289338661</v>
      </c>
      <c r="S120" s="304">
        <f t="shared" si="25"/>
        <v>0.76085506843127326</v>
      </c>
      <c r="T120" s="304">
        <f t="shared" si="25"/>
        <v>0.75463966212160338</v>
      </c>
      <c r="U120" s="304">
        <f t="shared" si="25"/>
        <v>0.75695734967531203</v>
      </c>
      <c r="V120" s="304">
        <f t="shared" si="25"/>
        <v>0.75350966455679247</v>
      </c>
      <c r="W120" s="304">
        <f t="shared" si="25"/>
        <v>0.74440067835662493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4.0141167101784107E-2</v>
      </c>
      <c r="C121" s="304">
        <f t="shared" si="26"/>
        <v>7.2373662815997289E-2</v>
      </c>
      <c r="D121" s="304">
        <f t="shared" si="26"/>
        <v>4.750145600648404E-2</v>
      </c>
      <c r="E121" s="304">
        <f t="shared" si="26"/>
        <v>4.7394352535641227E-2</v>
      </c>
      <c r="F121" s="304">
        <f t="shared" si="26"/>
        <v>7.4023028395051232E-2</v>
      </c>
      <c r="G121" s="304">
        <f t="shared" si="26"/>
        <v>4.2844508160031831E-2</v>
      </c>
      <c r="H121" s="304">
        <f t="shared" si="26"/>
        <v>3.8112690460876224E-2</v>
      </c>
      <c r="I121" s="304">
        <f t="shared" si="26"/>
        <v>2.3021625795672251E-2</v>
      </c>
      <c r="J121" s="304">
        <f t="shared" si="26"/>
        <v>3.2455131943855881E-2</v>
      </c>
      <c r="K121" s="304">
        <f t="shared" si="26"/>
        <v>4.3168368206290345E-2</v>
      </c>
      <c r="L121" s="304">
        <f t="shared" si="26"/>
        <v>1.7005838860902501E-2</v>
      </c>
      <c r="M121" s="304">
        <f t="shared" si="26"/>
        <v>1.322750995637866E-2</v>
      </c>
      <c r="N121" s="304">
        <f t="shared" si="26"/>
        <v>1.6042688873399345E-2</v>
      </c>
      <c r="O121" s="304">
        <f t="shared" si="26"/>
        <v>1.491338366221379E-2</v>
      </c>
      <c r="P121" s="304">
        <f t="shared" si="26"/>
        <v>2.2718294747230826E-2</v>
      </c>
      <c r="Q121" s="304">
        <f t="shared" si="26"/>
        <v>1.4886548488602925E-2</v>
      </c>
      <c r="R121" s="304">
        <f t="shared" si="26"/>
        <v>1.9943380041499269E-2</v>
      </c>
      <c r="S121" s="304">
        <f t="shared" si="26"/>
        <v>2.3514174329649046E-2</v>
      </c>
      <c r="T121" s="304">
        <f t="shared" si="26"/>
        <v>2.8169589828819019E-2</v>
      </c>
      <c r="U121" s="304">
        <f t="shared" si="26"/>
        <v>2.6494999807121056E-2</v>
      </c>
      <c r="V121" s="304">
        <f t="shared" si="26"/>
        <v>2.9098224416621837E-2</v>
      </c>
      <c r="W121" s="304">
        <f t="shared" si="26"/>
        <v>3.5843059391119911E-2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0.10488720600013242</v>
      </c>
      <c r="C122" s="303">
        <f t="shared" si="27"/>
        <v>9.9885104855997039E-2</v>
      </c>
      <c r="D122" s="303">
        <f t="shared" si="27"/>
        <v>0.10391808751263226</v>
      </c>
      <c r="E122" s="303">
        <f t="shared" si="27"/>
        <v>0.10382469636970658</v>
      </c>
      <c r="F122" s="303">
        <f t="shared" si="27"/>
        <v>9.9652032499280466E-2</v>
      </c>
      <c r="G122" s="303">
        <f t="shared" si="27"/>
        <v>0.10453638831286456</v>
      </c>
      <c r="H122" s="303">
        <f t="shared" si="27"/>
        <v>0.10522108810624475</v>
      </c>
      <c r="I122" s="303">
        <f t="shared" si="27"/>
        <v>0.10752416122791328</v>
      </c>
      <c r="J122" s="303">
        <f t="shared" si="27"/>
        <v>0.10614294836387814</v>
      </c>
      <c r="K122" s="303">
        <f t="shared" si="27"/>
        <v>0.10448380492138998</v>
      </c>
      <c r="L122" s="303">
        <f t="shared" si="27"/>
        <v>0.10859334095565559</v>
      </c>
      <c r="M122" s="303">
        <f t="shared" si="27"/>
        <v>0.10917332309950348</v>
      </c>
      <c r="N122" s="303">
        <f t="shared" si="27"/>
        <v>0.10870741586665837</v>
      </c>
      <c r="O122" s="303">
        <f t="shared" si="27"/>
        <v>0.10885075825514663</v>
      </c>
      <c r="P122" s="303">
        <f t="shared" si="27"/>
        <v>0.10768699391790784</v>
      </c>
      <c r="Q122" s="303">
        <f t="shared" si="27"/>
        <v>0.10887276593256151</v>
      </c>
      <c r="R122" s="303">
        <f t="shared" si="27"/>
        <v>0.10810055107946175</v>
      </c>
      <c r="S122" s="303">
        <f t="shared" si="27"/>
        <v>0.10757939005887331</v>
      </c>
      <c r="T122" s="303">
        <f t="shared" si="27"/>
        <v>0.10685425932274505</v>
      </c>
      <c r="U122" s="303">
        <f t="shared" si="27"/>
        <v>0.10712465620401609</v>
      </c>
      <c r="V122" s="303">
        <f t="shared" si="27"/>
        <v>0.10672242627351912</v>
      </c>
      <c r="W122" s="303">
        <f t="shared" si="27"/>
        <v>0.10565971121681883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8.6074240591620998E-2</v>
      </c>
      <c r="C123" s="304">
        <f t="shared" si="28"/>
        <v>8.1072139447524227E-2</v>
      </c>
      <c r="D123" s="304">
        <f t="shared" si="28"/>
        <v>8.5105122104093045E-2</v>
      </c>
      <c r="E123" s="304">
        <f t="shared" si="28"/>
        <v>8.501173096115297E-2</v>
      </c>
      <c r="F123" s="304">
        <f t="shared" si="28"/>
        <v>8.0839067090729536E-2</v>
      </c>
      <c r="G123" s="304">
        <f t="shared" si="28"/>
        <v>8.5723422904310009E-2</v>
      </c>
      <c r="H123" s="304">
        <f t="shared" si="28"/>
        <v>8.6408122697689549E-2</v>
      </c>
      <c r="I123" s="304">
        <f t="shared" si="28"/>
        <v>8.871119581936017E-2</v>
      </c>
      <c r="J123" s="304">
        <f t="shared" si="28"/>
        <v>8.7329982955333535E-2</v>
      </c>
      <c r="K123" s="304">
        <f t="shared" si="28"/>
        <v>8.567083951293733E-2</v>
      </c>
      <c r="L123" s="304">
        <f t="shared" si="28"/>
        <v>8.9780375547095601E-2</v>
      </c>
      <c r="M123" s="304">
        <f t="shared" si="28"/>
        <v>9.0360357690944901E-2</v>
      </c>
      <c r="N123" s="304">
        <f t="shared" si="28"/>
        <v>8.9894450458101988E-2</v>
      </c>
      <c r="O123" s="304">
        <f t="shared" si="28"/>
        <v>9.0037792846575843E-2</v>
      </c>
      <c r="P123" s="304">
        <f t="shared" si="28"/>
        <v>8.8874028509342007E-2</v>
      </c>
      <c r="Q123" s="304">
        <f t="shared" si="28"/>
        <v>9.0059800523993663E-2</v>
      </c>
      <c r="R123" s="304">
        <f t="shared" si="28"/>
        <v>8.928758567089487E-2</v>
      </c>
      <c r="S123" s="304">
        <f t="shared" si="28"/>
        <v>8.8766424650315021E-2</v>
      </c>
      <c r="T123" s="304">
        <f t="shared" si="28"/>
        <v>8.804129391418683E-2</v>
      </c>
      <c r="U123" s="304">
        <f t="shared" si="28"/>
        <v>8.8311690795452827E-2</v>
      </c>
      <c r="V123" s="304">
        <f t="shared" si="28"/>
        <v>8.790946086495896E-2</v>
      </c>
      <c r="W123" s="304">
        <f t="shared" si="28"/>
        <v>8.6846745808272688E-2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1.881296540851142E-2</v>
      </c>
      <c r="C124" s="305">
        <f t="shared" si="29"/>
        <v>1.8812965408472812E-2</v>
      </c>
      <c r="D124" s="305">
        <f t="shared" si="29"/>
        <v>1.8812965408539221E-2</v>
      </c>
      <c r="E124" s="305">
        <f t="shared" si="29"/>
        <v>1.8812965408553595E-2</v>
      </c>
      <c r="F124" s="305">
        <f t="shared" si="29"/>
        <v>1.881296540855093E-2</v>
      </c>
      <c r="G124" s="305">
        <f t="shared" si="29"/>
        <v>1.8812965408554545E-2</v>
      </c>
      <c r="H124" s="305">
        <f t="shared" si="29"/>
        <v>1.8812965408555201E-2</v>
      </c>
      <c r="I124" s="305">
        <f t="shared" si="29"/>
        <v>1.8812965408553109E-2</v>
      </c>
      <c r="J124" s="305">
        <f t="shared" si="29"/>
        <v>1.8812965408544595E-2</v>
      </c>
      <c r="K124" s="305">
        <f t="shared" si="29"/>
        <v>1.8812965408452658E-2</v>
      </c>
      <c r="L124" s="305">
        <f t="shared" si="29"/>
        <v>1.8812965408559999E-2</v>
      </c>
      <c r="M124" s="305">
        <f t="shared" si="29"/>
        <v>1.8812965408558591E-2</v>
      </c>
      <c r="N124" s="305">
        <f t="shared" si="29"/>
        <v>1.8812965408556384E-2</v>
      </c>
      <c r="O124" s="305">
        <f t="shared" si="29"/>
        <v>1.8812965408570789E-2</v>
      </c>
      <c r="P124" s="305">
        <f t="shared" si="29"/>
        <v>1.8812965408565845E-2</v>
      </c>
      <c r="Q124" s="305">
        <f t="shared" si="29"/>
        <v>1.8812965408567854E-2</v>
      </c>
      <c r="R124" s="305">
        <f t="shared" si="29"/>
        <v>1.8812965408566869E-2</v>
      </c>
      <c r="S124" s="305">
        <f t="shared" si="29"/>
        <v>1.8812965408558296E-2</v>
      </c>
      <c r="T124" s="305">
        <f t="shared" si="29"/>
        <v>1.8812965408558216E-2</v>
      </c>
      <c r="U124" s="305">
        <f t="shared" si="29"/>
        <v>1.8812965408563267E-2</v>
      </c>
      <c r="V124" s="305">
        <f t="shared" si="29"/>
        <v>1.8812965408560162E-2</v>
      </c>
      <c r="W124" s="305">
        <f t="shared" si="29"/>
        <v>1.8812965408546139E-2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1.0000000000000004</v>
      </c>
      <c r="C126" s="234">
        <f t="shared" si="30"/>
        <v>0.99999999999999978</v>
      </c>
      <c r="D126" s="234">
        <f t="shared" si="30"/>
        <v>0.99999999999999989</v>
      </c>
      <c r="E126" s="234">
        <f t="shared" si="30"/>
        <v>1</v>
      </c>
      <c r="F126" s="234">
        <f t="shared" si="30"/>
        <v>1.0000000000000002</v>
      </c>
      <c r="G126" s="234">
        <f t="shared" si="30"/>
        <v>0.99999999999999956</v>
      </c>
      <c r="H126" s="234">
        <f t="shared" si="30"/>
        <v>1</v>
      </c>
      <c r="I126" s="234">
        <f t="shared" si="30"/>
        <v>0.99999999999999978</v>
      </c>
      <c r="J126" s="234">
        <f t="shared" si="30"/>
        <v>1.0000000000000002</v>
      </c>
      <c r="K126" s="234">
        <f t="shared" si="30"/>
        <v>1</v>
      </c>
      <c r="L126" s="234">
        <f t="shared" si="30"/>
        <v>0.99999999999999978</v>
      </c>
      <c r="M126" s="234">
        <f t="shared" si="30"/>
        <v>0.99999999999999978</v>
      </c>
      <c r="N126" s="234">
        <f t="shared" si="30"/>
        <v>0.99999999999999989</v>
      </c>
      <c r="O126" s="234">
        <f t="shared" si="30"/>
        <v>1.0000000000000002</v>
      </c>
      <c r="P126" s="234">
        <f t="shared" si="30"/>
        <v>0.99999999999999978</v>
      </c>
      <c r="Q126" s="234">
        <f t="shared" si="30"/>
        <v>0.99999999999999989</v>
      </c>
      <c r="R126" s="234">
        <f t="shared" si="30"/>
        <v>1</v>
      </c>
      <c r="S126" s="234">
        <f t="shared" si="30"/>
        <v>1</v>
      </c>
      <c r="T126" s="234">
        <f t="shared" si="30"/>
        <v>0.99999999999999989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3.7027758008200982E-2</v>
      </c>
      <c r="C127" s="301">
        <f t="shared" si="31"/>
        <v>3.7027758008572415E-2</v>
      </c>
      <c r="D127" s="301">
        <f t="shared" si="31"/>
        <v>3.7027758008148948E-2</v>
      </c>
      <c r="E127" s="301">
        <f t="shared" si="31"/>
        <v>3.7027758007987445E-2</v>
      </c>
      <c r="F127" s="301">
        <f t="shared" si="31"/>
        <v>3.7027758008062947E-2</v>
      </c>
      <c r="G127" s="301">
        <f t="shared" si="31"/>
        <v>3.7027758008026899E-2</v>
      </c>
      <c r="H127" s="301">
        <f t="shared" si="31"/>
        <v>3.7027758007995487E-2</v>
      </c>
      <c r="I127" s="301">
        <f t="shared" si="31"/>
        <v>3.7027758007969765E-2</v>
      </c>
      <c r="J127" s="301">
        <f t="shared" si="31"/>
        <v>3.7027758008029002E-2</v>
      </c>
      <c r="K127" s="301">
        <f t="shared" si="31"/>
        <v>3.7027758008311283E-2</v>
      </c>
      <c r="L127" s="301">
        <f t="shared" si="31"/>
        <v>3.7027758007921054E-2</v>
      </c>
      <c r="M127" s="301">
        <f t="shared" si="31"/>
        <v>3.7027758007906038E-2</v>
      </c>
      <c r="N127" s="301">
        <f t="shared" si="31"/>
        <v>3.7027758007931906E-2</v>
      </c>
      <c r="O127" s="301">
        <f t="shared" si="31"/>
        <v>3.7027758007861615E-2</v>
      </c>
      <c r="P127" s="301">
        <f t="shared" si="31"/>
        <v>3.7027758007920096E-2</v>
      </c>
      <c r="Q127" s="301">
        <f t="shared" si="31"/>
        <v>3.7027758007864738E-2</v>
      </c>
      <c r="R127" s="301">
        <f t="shared" si="31"/>
        <v>3.7027758007902992E-2</v>
      </c>
      <c r="S127" s="301">
        <f t="shared" si="31"/>
        <v>3.7027758007954291E-2</v>
      </c>
      <c r="T127" s="301">
        <f t="shared" si="31"/>
        <v>3.7027758007951474E-2</v>
      </c>
      <c r="U127" s="301">
        <f t="shared" si="31"/>
        <v>3.7027758007930109E-2</v>
      </c>
      <c r="V127" s="301">
        <f t="shared" si="31"/>
        <v>3.7027758007959363E-2</v>
      </c>
      <c r="W127" s="301">
        <f t="shared" si="31"/>
        <v>3.7027758008026386E-2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1.6326910814364052E-2</v>
      </c>
      <c r="C128" s="235">
        <f t="shared" si="32"/>
        <v>1.6326910814527831E-2</v>
      </c>
      <c r="D128" s="235">
        <f t="shared" si="32"/>
        <v>1.6326910814341112E-2</v>
      </c>
      <c r="E128" s="235">
        <f t="shared" si="32"/>
        <v>1.6326910814269902E-2</v>
      </c>
      <c r="F128" s="235">
        <f t="shared" si="32"/>
        <v>1.6326910814303187E-2</v>
      </c>
      <c r="G128" s="235">
        <f t="shared" si="32"/>
        <v>1.6326910814287297E-2</v>
      </c>
      <c r="H128" s="235">
        <f t="shared" si="32"/>
        <v>1.632691081427344E-2</v>
      </c>
      <c r="I128" s="235">
        <f t="shared" si="32"/>
        <v>1.6326910814262099E-2</v>
      </c>
      <c r="J128" s="235">
        <f t="shared" si="32"/>
        <v>1.6326910814288224E-2</v>
      </c>
      <c r="K128" s="235">
        <f t="shared" si="32"/>
        <v>1.6326910814412687E-2</v>
      </c>
      <c r="L128" s="235">
        <f t="shared" si="32"/>
        <v>1.6326910814240623E-2</v>
      </c>
      <c r="M128" s="235">
        <f t="shared" si="32"/>
        <v>1.6326910814234014E-2</v>
      </c>
      <c r="N128" s="235">
        <f t="shared" si="32"/>
        <v>1.6326910814245414E-2</v>
      </c>
      <c r="O128" s="235">
        <f t="shared" si="32"/>
        <v>1.6326910814214415E-2</v>
      </c>
      <c r="P128" s="235">
        <f t="shared" si="32"/>
        <v>1.6326910814240203E-2</v>
      </c>
      <c r="Q128" s="235">
        <f t="shared" si="32"/>
        <v>1.6326910814215796E-2</v>
      </c>
      <c r="R128" s="235">
        <f t="shared" si="32"/>
        <v>1.6326910814232664E-2</v>
      </c>
      <c r="S128" s="235">
        <f t="shared" si="32"/>
        <v>1.6326910814255274E-2</v>
      </c>
      <c r="T128" s="235">
        <f t="shared" si="32"/>
        <v>1.6326910814254036E-2</v>
      </c>
      <c r="U128" s="235">
        <f t="shared" si="32"/>
        <v>1.6326910814244616E-2</v>
      </c>
      <c r="V128" s="235">
        <f t="shared" si="32"/>
        <v>1.6326910814257512E-2</v>
      </c>
      <c r="W128" s="235">
        <f t="shared" si="32"/>
        <v>1.6326910814287072E-2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0.12664196862152158</v>
      </c>
      <c r="C129" s="235">
        <f t="shared" si="33"/>
        <v>0.12664196862279195</v>
      </c>
      <c r="D129" s="235">
        <f t="shared" si="33"/>
        <v>0.12664196862134369</v>
      </c>
      <c r="E129" s="235">
        <f t="shared" si="33"/>
        <v>0.12664196862079133</v>
      </c>
      <c r="F129" s="235">
        <f t="shared" si="33"/>
        <v>0.12664196862104951</v>
      </c>
      <c r="G129" s="235">
        <f t="shared" si="33"/>
        <v>0.12664196862092628</v>
      </c>
      <c r="H129" s="235">
        <f t="shared" si="33"/>
        <v>0.12664196862081875</v>
      </c>
      <c r="I129" s="235">
        <f t="shared" si="33"/>
        <v>0.12664196862073079</v>
      </c>
      <c r="J129" s="235">
        <f t="shared" si="33"/>
        <v>0.12664196862093341</v>
      </c>
      <c r="K129" s="235">
        <f t="shared" si="33"/>
        <v>0.12664196862189886</v>
      </c>
      <c r="L129" s="235">
        <f t="shared" si="33"/>
        <v>0.1266419686205642</v>
      </c>
      <c r="M129" s="235">
        <f t="shared" si="33"/>
        <v>0.12664196862051286</v>
      </c>
      <c r="N129" s="235">
        <f t="shared" si="33"/>
        <v>0.12664196862060137</v>
      </c>
      <c r="O129" s="235">
        <f t="shared" si="33"/>
        <v>0.1266419686203609</v>
      </c>
      <c r="P129" s="235">
        <f t="shared" si="33"/>
        <v>0.12664196862056093</v>
      </c>
      <c r="Q129" s="235">
        <f t="shared" si="33"/>
        <v>0.12664196862037155</v>
      </c>
      <c r="R129" s="235">
        <f t="shared" si="33"/>
        <v>0.12664196862050248</v>
      </c>
      <c r="S129" s="235">
        <f t="shared" si="33"/>
        <v>0.12664196862067781</v>
      </c>
      <c r="T129" s="235">
        <f t="shared" si="33"/>
        <v>0.12664196862066826</v>
      </c>
      <c r="U129" s="235">
        <f t="shared" si="33"/>
        <v>0.12664196862059524</v>
      </c>
      <c r="V129" s="235">
        <f t="shared" si="33"/>
        <v>0.12664196862069516</v>
      </c>
      <c r="W129" s="235">
        <f t="shared" si="33"/>
        <v>0.12664196862092453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5.5919517678976703E-2</v>
      </c>
      <c r="C130" s="235">
        <f t="shared" si="34"/>
        <v>5.5919517679537616E-2</v>
      </c>
      <c r="D130" s="235">
        <f t="shared" si="34"/>
        <v>5.591951767889812E-2</v>
      </c>
      <c r="E130" s="235">
        <f t="shared" si="34"/>
        <v>5.5919517678654204E-2</v>
      </c>
      <c r="F130" s="235">
        <f t="shared" si="34"/>
        <v>5.5919517678768238E-2</v>
      </c>
      <c r="G130" s="235">
        <f t="shared" si="34"/>
        <v>5.5919517678713795E-2</v>
      </c>
      <c r="H130" s="235">
        <f t="shared" si="34"/>
        <v>5.5919517678666326E-2</v>
      </c>
      <c r="I130" s="235">
        <f t="shared" si="34"/>
        <v>5.5919517678627496E-2</v>
      </c>
      <c r="J130" s="235">
        <f t="shared" si="34"/>
        <v>5.5919517678716966E-2</v>
      </c>
      <c r="K130" s="235">
        <f t="shared" si="34"/>
        <v>5.5919517679143264E-2</v>
      </c>
      <c r="L130" s="235">
        <f t="shared" si="34"/>
        <v>5.5919517678553951E-2</v>
      </c>
      <c r="M130" s="235">
        <f t="shared" si="34"/>
        <v>5.5919517678531254E-2</v>
      </c>
      <c r="N130" s="235">
        <f t="shared" si="34"/>
        <v>5.5919517678570341E-2</v>
      </c>
      <c r="O130" s="235">
        <f t="shared" si="34"/>
        <v>5.5919517678464176E-2</v>
      </c>
      <c r="P130" s="235">
        <f t="shared" si="34"/>
        <v>5.5919517678552494E-2</v>
      </c>
      <c r="Q130" s="235">
        <f t="shared" si="34"/>
        <v>5.591951767846888E-2</v>
      </c>
      <c r="R130" s="235">
        <f t="shared" si="34"/>
        <v>5.591951767852666E-2</v>
      </c>
      <c r="S130" s="235">
        <f t="shared" si="34"/>
        <v>5.5919517678604119E-2</v>
      </c>
      <c r="T130" s="235">
        <f t="shared" si="34"/>
        <v>5.5919517678599887E-2</v>
      </c>
      <c r="U130" s="235">
        <f t="shared" si="34"/>
        <v>5.5919517678567628E-2</v>
      </c>
      <c r="V130" s="235">
        <f t="shared" si="34"/>
        <v>5.5919517678611773E-2</v>
      </c>
      <c r="W130" s="235">
        <f t="shared" si="34"/>
        <v>5.5919517678713025E-2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0.30391350687343682</v>
      </c>
      <c r="C131" s="302">
        <f t="shared" si="35"/>
        <v>0.21230103143876863</v>
      </c>
      <c r="D131" s="302">
        <f t="shared" si="35"/>
        <v>0.24847297026048754</v>
      </c>
      <c r="E131" s="302">
        <f t="shared" si="35"/>
        <v>0.26647822485158495</v>
      </c>
      <c r="F131" s="302">
        <f t="shared" si="35"/>
        <v>0.2063967825414052</v>
      </c>
      <c r="G131" s="302">
        <f t="shared" si="35"/>
        <v>0.28201870391605505</v>
      </c>
      <c r="H131" s="302">
        <f t="shared" si="35"/>
        <v>0.30982058745530194</v>
      </c>
      <c r="I131" s="302">
        <f t="shared" si="35"/>
        <v>0.40707565533716566</v>
      </c>
      <c r="J131" s="302">
        <f t="shared" si="35"/>
        <v>0.33069612706995244</v>
      </c>
      <c r="K131" s="302">
        <f t="shared" si="35"/>
        <v>0.28114804602273857</v>
      </c>
      <c r="L131" s="302">
        <f t="shared" si="35"/>
        <v>0.43868795044005748</v>
      </c>
      <c r="M131" s="302">
        <f t="shared" si="35"/>
        <v>0.4844396367983882</v>
      </c>
      <c r="N131" s="302">
        <f t="shared" si="35"/>
        <v>0.45556734381698338</v>
      </c>
      <c r="O131" s="302">
        <f t="shared" si="35"/>
        <v>0.47398038303745915</v>
      </c>
      <c r="P131" s="302">
        <f t="shared" si="35"/>
        <v>0.38942128494359229</v>
      </c>
      <c r="Q131" s="302">
        <f t="shared" si="35"/>
        <v>0.47127851228751905</v>
      </c>
      <c r="R131" s="302">
        <f t="shared" si="35"/>
        <v>0.4164033254332884</v>
      </c>
      <c r="S131" s="302">
        <f t="shared" si="35"/>
        <v>0.38017556642677053</v>
      </c>
      <c r="T131" s="302">
        <f t="shared" si="35"/>
        <v>0.34782824376338939</v>
      </c>
      <c r="U131" s="302">
        <f t="shared" si="35"/>
        <v>0.35696448467610792</v>
      </c>
      <c r="V131" s="302">
        <f t="shared" si="35"/>
        <v>0.33975759555452673</v>
      </c>
      <c r="W131" s="302">
        <f t="shared" si="35"/>
        <v>0.30598362500217585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0.46017033800350021</v>
      </c>
      <c r="C132" s="237">
        <f t="shared" si="36"/>
        <v>0.55178281343580138</v>
      </c>
      <c r="D132" s="237">
        <f t="shared" si="36"/>
        <v>0.51561087461678046</v>
      </c>
      <c r="E132" s="237">
        <f t="shared" si="36"/>
        <v>0.49760562002671221</v>
      </c>
      <c r="F132" s="237">
        <f t="shared" si="36"/>
        <v>0.55768706233641108</v>
      </c>
      <c r="G132" s="237">
        <f t="shared" si="36"/>
        <v>0.48206514096199032</v>
      </c>
      <c r="H132" s="237">
        <f t="shared" si="36"/>
        <v>0.4542632574229441</v>
      </c>
      <c r="I132" s="237">
        <f t="shared" si="36"/>
        <v>0.35700818954124403</v>
      </c>
      <c r="J132" s="237">
        <f t="shared" si="36"/>
        <v>0.43338771780808011</v>
      </c>
      <c r="K132" s="237">
        <f t="shared" si="36"/>
        <v>0.48293579885349536</v>
      </c>
      <c r="L132" s="237">
        <f t="shared" si="36"/>
        <v>0.32539589443866251</v>
      </c>
      <c r="M132" s="237">
        <f t="shared" si="36"/>
        <v>0.27964420808042745</v>
      </c>
      <c r="N132" s="237">
        <f t="shared" si="36"/>
        <v>0.3085165010616675</v>
      </c>
      <c r="O132" s="237">
        <f t="shared" si="36"/>
        <v>0.29010346184163988</v>
      </c>
      <c r="P132" s="237">
        <f t="shared" si="36"/>
        <v>0.37466255993513381</v>
      </c>
      <c r="Q132" s="237">
        <f t="shared" si="36"/>
        <v>0.29280533259155994</v>
      </c>
      <c r="R132" s="237">
        <f t="shared" si="36"/>
        <v>0.34768051944554684</v>
      </c>
      <c r="S132" s="237">
        <f t="shared" si="36"/>
        <v>0.38390827845173803</v>
      </c>
      <c r="T132" s="237">
        <f t="shared" si="36"/>
        <v>0.41625560111513693</v>
      </c>
      <c r="U132" s="237">
        <f t="shared" si="36"/>
        <v>0.40711936020255446</v>
      </c>
      <c r="V132" s="237">
        <f t="shared" si="36"/>
        <v>0.42432624932394947</v>
      </c>
      <c r="W132" s="237">
        <f t="shared" si="36"/>
        <v>0.45810021987587313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584.08685398287196</v>
      </c>
      <c r="C136" s="322">
        <f t="shared" si="37"/>
        <v>478.6534179257547</v>
      </c>
      <c r="D136" s="322">
        <f t="shared" si="37"/>
        <v>693.28287639261384</v>
      </c>
      <c r="E136" s="322">
        <f t="shared" si="37"/>
        <v>648.6097994272277</v>
      </c>
      <c r="F136" s="322">
        <f t="shared" si="37"/>
        <v>582.46506244139539</v>
      </c>
      <c r="G136" s="322">
        <f t="shared" si="37"/>
        <v>595.99473967651522</v>
      </c>
      <c r="H136" s="322">
        <f t="shared" si="37"/>
        <v>512.08140009560736</v>
      </c>
      <c r="I136" s="322">
        <f t="shared" si="37"/>
        <v>490.54302522122316</v>
      </c>
      <c r="J136" s="322">
        <f t="shared" si="37"/>
        <v>515.19323093876267</v>
      </c>
      <c r="K136" s="322">
        <f t="shared" si="37"/>
        <v>282.16239698988255</v>
      </c>
      <c r="L136" s="322">
        <f t="shared" si="37"/>
        <v>667.23653390890831</v>
      </c>
      <c r="M136" s="322">
        <f t="shared" si="37"/>
        <v>709.9788095198162</v>
      </c>
      <c r="N136" s="322">
        <f t="shared" si="37"/>
        <v>679.48362160964257</v>
      </c>
      <c r="O136" s="322">
        <f t="shared" si="37"/>
        <v>758.34636031186949</v>
      </c>
      <c r="P136" s="322">
        <f t="shared" si="37"/>
        <v>645.27328308259735</v>
      </c>
      <c r="Q136" s="322">
        <f t="shared" si="37"/>
        <v>655.77818701499268</v>
      </c>
      <c r="R136" s="322">
        <f t="shared" si="37"/>
        <v>539.26320631158796</v>
      </c>
      <c r="S136" s="322">
        <f t="shared" si="37"/>
        <v>438.14550802272811</v>
      </c>
      <c r="T136" s="322">
        <f t="shared" si="37"/>
        <v>394.7405032644478</v>
      </c>
      <c r="U136" s="322">
        <f t="shared" si="37"/>
        <v>418.39153260080258</v>
      </c>
      <c r="V136" s="322">
        <f t="shared" si="37"/>
        <v>394.96018104332813</v>
      </c>
      <c r="W136" s="322">
        <f t="shared" si="37"/>
        <v>345.65946250741985</v>
      </c>
      <c r="DA136" s="95"/>
    </row>
    <row r="137" spans="1:105" ht="12" customHeight="1" x14ac:dyDescent="0.25">
      <c r="A137" s="55" t="s">
        <v>92</v>
      </c>
      <c r="B137" s="275">
        <f>IF(B$6=0,0,B$6/PPA!B$10*1000)</f>
        <v>2.9204342699135069</v>
      </c>
      <c r="C137" s="275">
        <f>IF(C$6=0,0,C$6/PPA!C$10*1000)</f>
        <v>2.3932670896357604</v>
      </c>
      <c r="D137" s="275">
        <f>IF(D$6=0,0,D$6/PPA!D$10*1000)</f>
        <v>3.4664143819637339</v>
      </c>
      <c r="E137" s="275">
        <f>IF(E$6=0,0,E$6/PPA!E$10*1000)</f>
        <v>3.2430489971359124</v>
      </c>
      <c r="F137" s="275">
        <f>IF(F$6=0,0,F$6/PPA!F$10*1000)</f>
        <v>2.9123253122099109</v>
      </c>
      <c r="G137" s="275">
        <f>IF(G$6=0,0,G$6/PPA!G$10*1000)</f>
        <v>2.9799736983829757</v>
      </c>
      <c r="H137" s="275">
        <f>IF(H$6=0,0,H$6/PPA!H$10*1000)</f>
        <v>2.5604070004778046</v>
      </c>
      <c r="I137" s="275">
        <f>IF(I$6=0,0,I$6/PPA!I$10*1000)</f>
        <v>2.4527151261042883</v>
      </c>
      <c r="J137" s="275">
        <f>IF(J$6=0,0,J$6/PPA!J$10*1000)</f>
        <v>2.5759661546923405</v>
      </c>
      <c r="K137" s="275">
        <f>IF(K$6=0,0,K$6/PPA!K$10*1000)</f>
        <v>1.4108119849466085</v>
      </c>
      <c r="L137" s="275">
        <f>IF(L$6=0,0,L$6/PPA!L$10*1000)</f>
        <v>3.3361826695409644</v>
      </c>
      <c r="M137" s="275">
        <f>IF(M$6=0,0,M$6/PPA!M$10*1000)</f>
        <v>3.5498940475944321</v>
      </c>
      <c r="N137" s="275">
        <f>IF(N$6=0,0,N$6/PPA!N$10*1000)</f>
        <v>3.3974181080442443</v>
      </c>
      <c r="O137" s="275">
        <f>IF(O$6=0,0,O$6/PPA!O$10*1000)</f>
        <v>3.7917318015561086</v>
      </c>
      <c r="P137" s="275">
        <f>IF(P$6=0,0,P$6/PPA!P$10*1000)</f>
        <v>3.2263664154109311</v>
      </c>
      <c r="Q137" s="275">
        <f>IF(Q$6=0,0,Q$6/PPA!Q$10*1000)</f>
        <v>3.2788909350717277</v>
      </c>
      <c r="R137" s="275">
        <f>IF(R$6=0,0,R$6/PPA!R$10*1000)</f>
        <v>2.6963160315559684</v>
      </c>
      <c r="S137" s="275">
        <f>IF(S$6=0,0,S$6/PPA!S$10*1000)</f>
        <v>2.1907275401119208</v>
      </c>
      <c r="T137" s="275">
        <f>IF(T$6=0,0,T$6/PPA!T$10*1000)</f>
        <v>1.9737025163209139</v>
      </c>
      <c r="U137" s="275">
        <f>IF(U$6=0,0,U$6/PPA!U$10*1000)</f>
        <v>2.0919576630026926</v>
      </c>
      <c r="V137" s="275">
        <f>IF(V$6=0,0,V$6/PPA!V$10*1000)</f>
        <v>1.9748009052155888</v>
      </c>
      <c r="W137" s="275">
        <f>IF(W$6=0,0,W$6/PPA!W$10*1000)</f>
        <v>1.7282973125362344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4.0886079778789108</v>
      </c>
      <c r="C138" s="276">
        <f>IF(C$7=0,0,C$7/PPA!C$10*1000)</f>
        <v>3.3505739254900635</v>
      </c>
      <c r="D138" s="276">
        <f>IF(D$7=0,0,D$7/PPA!D$10*1000)</f>
        <v>4.8529801347492283</v>
      </c>
      <c r="E138" s="276">
        <f>IF(E$7=0,0,E$7/PPA!E$10*1000)</f>
        <v>4.5402685959902769</v>
      </c>
      <c r="F138" s="276">
        <f>IF(F$7=0,0,F$7/PPA!F$10*1000)</f>
        <v>4.0772554370938767</v>
      </c>
      <c r="G138" s="276">
        <f>IF(G$7=0,0,G$7/PPA!G$10*1000)</f>
        <v>4.1719631777361661</v>
      </c>
      <c r="H138" s="276">
        <f>IF(H$7=0,0,H$7/PPA!H$10*1000)</f>
        <v>3.5845698006689259</v>
      </c>
      <c r="I138" s="276">
        <f>IF(I$7=0,0,I$7/PPA!I$10*1000)</f>
        <v>3.4338011765460039</v>
      </c>
      <c r="J138" s="276">
        <f>IF(J$7=0,0,J$7/PPA!J$10*1000)</f>
        <v>3.6063526165692767</v>
      </c>
      <c r="K138" s="276">
        <f>IF(K$7=0,0,K$7/PPA!K$10*1000)</f>
        <v>1.9751367789252512</v>
      </c>
      <c r="L138" s="276">
        <f>IF(L$7=0,0,L$7/PPA!L$10*1000)</f>
        <v>4.6706557373573485</v>
      </c>
      <c r="M138" s="276">
        <f>IF(M$7=0,0,M$7/PPA!M$10*1000)</f>
        <v>4.9698516666322048</v>
      </c>
      <c r="N138" s="276">
        <f>IF(N$7=0,0,N$7/PPA!N$10*1000)</f>
        <v>4.7563853512619403</v>
      </c>
      <c r="O138" s="276">
        <f>IF(O$7=0,0,O$7/PPA!O$10*1000)</f>
        <v>5.3084245221785524</v>
      </c>
      <c r="P138" s="276">
        <f>IF(P$7=0,0,P$7/PPA!P$10*1000)</f>
        <v>4.5169129815753042</v>
      </c>
      <c r="Q138" s="276">
        <f>IF(Q$7=0,0,Q$7/PPA!Q$10*1000)</f>
        <v>4.5904473091004174</v>
      </c>
      <c r="R138" s="276">
        <f>IF(R$7=0,0,R$7/PPA!R$10*1000)</f>
        <v>3.7748424441783568</v>
      </c>
      <c r="S138" s="276">
        <f>IF(S$7=0,0,S$7/PPA!S$10*1000)</f>
        <v>3.0670185561566887</v>
      </c>
      <c r="T138" s="276">
        <f>IF(T$7=0,0,T$7/PPA!T$10*1000)</f>
        <v>2.7631835228492796</v>
      </c>
      <c r="U138" s="276">
        <f>IF(U$7=0,0,U$7/PPA!U$10*1000)</f>
        <v>2.9287407282037696</v>
      </c>
      <c r="V138" s="276">
        <f>IF(V$7=0,0,V$7/PPA!V$10*1000)</f>
        <v>2.7647212673018253</v>
      </c>
      <c r="W138" s="276">
        <f>IF(W$7=0,0,W$7/PPA!W$10*1000)</f>
        <v>2.419616237550728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23.363474159308058</v>
      </c>
      <c r="C139" s="276">
        <f>IF(C$8=0,0,C$8/PPA!C$10*1000)</f>
        <v>19.146136717086076</v>
      </c>
      <c r="D139" s="276">
        <f>IF(D$8=0,0,D$8/PPA!D$10*1000)</f>
        <v>27.731315055709871</v>
      </c>
      <c r="E139" s="276">
        <f>IF(E$8=0,0,E$8/PPA!E$10*1000)</f>
        <v>25.944391977087303</v>
      </c>
      <c r="F139" s="276">
        <f>IF(F$8=0,0,F$8/PPA!F$10*1000)</f>
        <v>23.298602497679287</v>
      </c>
      <c r="G139" s="276">
        <f>IF(G$8=0,0,G$8/PPA!G$10*1000)</f>
        <v>23.839789587063809</v>
      </c>
      <c r="H139" s="276">
        <f>IF(H$8=0,0,H$8/PPA!H$10*1000)</f>
        <v>20.483256003822429</v>
      </c>
      <c r="I139" s="276">
        <f>IF(I$8=0,0,I$8/PPA!I$10*1000)</f>
        <v>19.621721008834303</v>
      </c>
      <c r="J139" s="276">
        <f>IF(J$8=0,0,J$8/PPA!J$10*1000)</f>
        <v>20.607729237538724</v>
      </c>
      <c r="K139" s="276">
        <f>IF(K$8=0,0,K$8/PPA!K$10*1000)</f>
        <v>11.28649587957287</v>
      </c>
      <c r="L139" s="276">
        <f>IF(L$8=0,0,L$8/PPA!L$10*1000)</f>
        <v>26.689461356327719</v>
      </c>
      <c r="M139" s="276">
        <f>IF(M$8=0,0,M$8/PPA!M$10*1000)</f>
        <v>28.399152380755456</v>
      </c>
      <c r="N139" s="276">
        <f>IF(N$8=0,0,N$8/PPA!N$10*1000)</f>
        <v>27.179344864353954</v>
      </c>
      <c r="O139" s="276">
        <f>IF(O$8=0,0,O$8/PPA!O$10*1000)</f>
        <v>30.333854412448868</v>
      </c>
      <c r="P139" s="276">
        <f>IF(P$8=0,0,P$8/PPA!P$10*1000)</f>
        <v>25.810931323287448</v>
      </c>
      <c r="Q139" s="276">
        <f>IF(Q$8=0,0,Q$8/PPA!Q$10*1000)</f>
        <v>26.231127480573821</v>
      </c>
      <c r="R139" s="276">
        <f>IF(R$8=0,0,R$8/PPA!R$10*1000)</f>
        <v>21.570528252447748</v>
      </c>
      <c r="S139" s="276">
        <f>IF(S$8=0,0,S$8/PPA!S$10*1000)</f>
        <v>17.525820320895367</v>
      </c>
      <c r="T139" s="276">
        <f>IF(T$8=0,0,T$8/PPA!T$10*1000)</f>
        <v>15.789620130567307</v>
      </c>
      <c r="U139" s="276">
        <f>IF(U$8=0,0,U$8/PPA!U$10*1000)</f>
        <v>16.735661304021541</v>
      </c>
      <c r="V139" s="276">
        <f>IF(V$8=0,0,V$8/PPA!V$10*1000)</f>
        <v>15.798407241724711</v>
      </c>
      <c r="W139" s="276">
        <f>IF(W$8=0,0,W$8/PPA!W$10*1000)</f>
        <v>13.826378500289875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11.681737079654027</v>
      </c>
      <c r="C140" s="276">
        <f>IF(C$9=0,0,C$9/PPA!C$10*1000)</f>
        <v>9.5730683585430381</v>
      </c>
      <c r="D140" s="276">
        <f>IF(D$9=0,0,D$9/PPA!D$10*1000)</f>
        <v>13.865657527854935</v>
      </c>
      <c r="E140" s="276">
        <f>IF(E$9=0,0,E$9/PPA!E$10*1000)</f>
        <v>12.972195988543652</v>
      </c>
      <c r="F140" s="276">
        <f>IF(F$9=0,0,F$9/PPA!F$10*1000)</f>
        <v>11.649301248839643</v>
      </c>
      <c r="G140" s="276">
        <f>IF(G$9=0,0,G$9/PPA!G$10*1000)</f>
        <v>11.919894793531904</v>
      </c>
      <c r="H140" s="276">
        <f>IF(H$9=0,0,H$9/PPA!H$10*1000)</f>
        <v>10.241628001911215</v>
      </c>
      <c r="I140" s="276">
        <f>IF(I$9=0,0,I$9/PPA!I$10*1000)</f>
        <v>9.8108605044171551</v>
      </c>
      <c r="J140" s="276">
        <f>IF(J$9=0,0,J$9/PPA!J$10*1000)</f>
        <v>10.303864618769362</v>
      </c>
      <c r="K140" s="276">
        <f>IF(K$9=0,0,K$9/PPA!K$10*1000)</f>
        <v>5.6432479397864341</v>
      </c>
      <c r="L140" s="276">
        <f>IF(L$9=0,0,L$9/PPA!L$10*1000)</f>
        <v>13.344730678163854</v>
      </c>
      <c r="M140" s="276">
        <f>IF(M$9=0,0,M$9/PPA!M$10*1000)</f>
        <v>14.199576190377725</v>
      </c>
      <c r="N140" s="276">
        <f>IF(N$9=0,0,N$9/PPA!N$10*1000)</f>
        <v>13.589672432176977</v>
      </c>
      <c r="O140" s="276">
        <f>IF(O$9=0,0,O$9/PPA!O$10*1000)</f>
        <v>15.166927206224431</v>
      </c>
      <c r="P140" s="276">
        <f>IF(P$9=0,0,P$9/PPA!P$10*1000)</f>
        <v>12.905465661643724</v>
      </c>
      <c r="Q140" s="276">
        <f>IF(Q$9=0,0,Q$9/PPA!Q$10*1000)</f>
        <v>13.115563740286909</v>
      </c>
      <c r="R140" s="276">
        <f>IF(R$9=0,0,R$9/PPA!R$10*1000)</f>
        <v>10.785264126223877</v>
      </c>
      <c r="S140" s="276">
        <f>IF(S$9=0,0,S$9/PPA!S$10*1000)</f>
        <v>8.7629101604476869</v>
      </c>
      <c r="T140" s="276">
        <f>IF(T$9=0,0,T$9/PPA!T$10*1000)</f>
        <v>7.8948100652836537</v>
      </c>
      <c r="U140" s="276">
        <f>IF(U$9=0,0,U$9/PPA!U$10*1000)</f>
        <v>8.3678306520107721</v>
      </c>
      <c r="V140" s="276">
        <f>IF(V$9=0,0,V$9/PPA!V$10*1000)</f>
        <v>7.8992036208623588</v>
      </c>
      <c r="W140" s="276">
        <f>IF(W$9=0,0,W$9/PPA!W$10*1000)</f>
        <v>6.9131892501449377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7.4874622095891104</v>
      </c>
      <c r="C141" s="277">
        <f>IF(C$10=0,0,C$10/PPA!C$10*1000)</f>
        <v>5.7399991460068804</v>
      </c>
      <c r="D141" s="277">
        <f>IF(D$10=0,0,D$10/PPA!D$10*1000)</f>
        <v>7.4679434898267587</v>
      </c>
      <c r="E141" s="277">
        <f>IF(E$10=0,0,E$10/PPA!E$10*1000)</f>
        <v>7.7474088097284879</v>
      </c>
      <c r="F141" s="277">
        <f>IF(F$10=0,0,F$10/PPA!F$10*1000)</f>
        <v>6.8340100101213874</v>
      </c>
      <c r="G141" s="277">
        <f>IF(G$10=0,0,G$10/PPA!G$10*1000)</f>
        <v>7.151167087493226</v>
      </c>
      <c r="H141" s="277">
        <f>IF(H$10=0,0,H$10/PPA!H$10*1000)</f>
        <v>6.4869438881555057</v>
      </c>
      <c r="I141" s="277">
        <f>IF(I$10=0,0,I$10/PPA!I$10*1000)</f>
        <v>6.6606507804322321</v>
      </c>
      <c r="J141" s="277">
        <f>IF(J$10=0,0,J$10/PPA!J$10*1000)</f>
        <v>6.3566631461149186</v>
      </c>
      <c r="K141" s="277">
        <f>IF(K$10=0,0,K$10/PPA!K$10*1000)</f>
        <v>3.3903502932835985</v>
      </c>
      <c r="L141" s="277">
        <f>IF(L$10=0,0,L$10/PPA!L$10*1000)</f>
        <v>8.1150175133649345</v>
      </c>
      <c r="M141" s="277">
        <f>IF(M$10=0,0,M$10/PPA!M$10*1000)</f>
        <v>8.7686123464618664</v>
      </c>
      <c r="N141" s="277">
        <f>IF(N$10=0,0,N$10/PPA!N$10*1000)</f>
        <v>8.5724185652740648</v>
      </c>
      <c r="O141" s="277">
        <f>IF(O$10=0,0,O$10/PPA!O$10*1000)</f>
        <v>9.8865521963165417</v>
      </c>
      <c r="P141" s="277">
        <f>IF(P$10=0,0,P$10/PPA!P$10*1000)</f>
        <v>7.8939115116759311</v>
      </c>
      <c r="Q141" s="277">
        <f>IF(Q$10=0,0,Q$10/PPA!Q$10*1000)</f>
        <v>8.4084549865620914</v>
      </c>
      <c r="R141" s="277">
        <f>IF(R$10=0,0,R$10/PPA!R$10*1000)</f>
        <v>6.7492042296400143</v>
      </c>
      <c r="S141" s="277">
        <f>IF(S$10=0,0,S$10/PPA!S$10*1000)</f>
        <v>5.268778479374526</v>
      </c>
      <c r="T141" s="277">
        <f>IF(T$10=0,0,T$10/PPA!T$10*1000)</f>
        <v>4.7092083040895956</v>
      </c>
      <c r="U141" s="277">
        <f>IF(U$10=0,0,U$10/PPA!U$10*1000)</f>
        <v>4.9593948563811932</v>
      </c>
      <c r="V141" s="277">
        <f>IF(V$10=0,0,V$10/PPA!V$10*1000)</f>
        <v>4.6467333837528901</v>
      </c>
      <c r="W141" s="277">
        <f>IF(W$10=0,0,W$10/PPA!W$10*1000)</f>
        <v>4.0693771925019293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9.774386841099906</v>
      </c>
      <c r="C142" s="278">
        <f>IF(C$16=0,0,C$16/PPA!C$10*1000)</f>
        <v>12.862167273220562</v>
      </c>
      <c r="D142" s="278">
        <f>IF(D$16=0,0,D$16/PPA!D$10*1000)</f>
        <v>13.360730384891273</v>
      </c>
      <c r="E142" s="278">
        <f>IF(E$16=0,0,E$16/PPA!E$10*1000)</f>
        <v>12.472866775169724</v>
      </c>
      <c r="F142" s="278">
        <f>IF(F$16=0,0,F$16/PPA!F$10*1000)</f>
        <v>15.920236594462528</v>
      </c>
      <c r="G142" s="278">
        <f>IF(G$16=0,0,G$16/PPA!G$10*1000)</f>
        <v>10.538796086901542</v>
      </c>
      <c r="H142" s="278">
        <f>IF(H$16=0,0,H$16/PPA!H$10*1000)</f>
        <v>8.2001866821563478</v>
      </c>
      <c r="I142" s="278">
        <f>IF(I$16=0,0,I$16/PPA!I$10*1000)</f>
        <v>5.0362348328217292</v>
      </c>
      <c r="J142" s="278">
        <f>IF(J$16=0,0,J$16/PPA!J$10*1000)</f>
        <v>7.1822901996268023</v>
      </c>
      <c r="K142" s="278">
        <f>IF(K$16=0,0,K$16/PPA!K$10*1000)</f>
        <v>5.0209415169539229</v>
      </c>
      <c r="L142" s="278">
        <f>IF(L$16=0,0,L$16/PPA!L$10*1000)</f>
        <v>5.1895784949673871</v>
      </c>
      <c r="M142" s="278">
        <f>IF(M$16=0,0,M$16/PPA!M$10*1000)</f>
        <v>4.3639854105988753</v>
      </c>
      <c r="N142" s="278">
        <f>IF(N$16=0,0,N$16/PPA!N$10*1000)</f>
        <v>5.00513090622138</v>
      </c>
      <c r="O142" s="278">
        <f>IF(O$16=0,0,O$16/PPA!O$10*1000)</f>
        <v>5.2170340078151547</v>
      </c>
      <c r="P142" s="278">
        <f>IF(P$16=0,0,P$16/PPA!P$10*1000)</f>
        <v>6.5478560762284497</v>
      </c>
      <c r="Q142" s="278">
        <f>IF(Q$16=0,0,Q$16/PPA!Q$10*1000)</f>
        <v>4.5040562649334674</v>
      </c>
      <c r="R142" s="278">
        <f>IF(R$16=0,0,R$16/PPA!R$10*1000)</f>
        <v>4.8585312348196785</v>
      </c>
      <c r="S142" s="278">
        <f>IF(S$16=0,0,S$16/PPA!S$10*1000)</f>
        <v>4.5871133868438729</v>
      </c>
      <c r="T142" s="278">
        <f>IF(T$16=0,0,T$16/PPA!T$10*1000)</f>
        <v>4.858804309874456</v>
      </c>
      <c r="U142" s="278">
        <f>IF(U$16=0,0,U$16/PPA!U$10*1000)</f>
        <v>4.8765389107158725</v>
      </c>
      <c r="V142" s="278">
        <f>IF(V$16=0,0,V$16/PPA!V$10*1000)</f>
        <v>5.0033944110204915</v>
      </c>
      <c r="W142" s="278">
        <f>IF(W$16=0,0,W$16/PPA!W$10*1000)</f>
        <v>5.2526265181330576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503.04989179853987</v>
      </c>
      <c r="C143" s="278">
        <f>IF(C$17=0,0,C$17/PPA!C$10*1000)</f>
        <v>397.00561147528231</v>
      </c>
      <c r="D143" s="278">
        <f>IF(D$17=0,0,D$17/PPA!D$10*1000)</f>
        <v>592.84732345119312</v>
      </c>
      <c r="E143" s="278">
        <f>IF(E$17=0,0,E$17/PPA!E$10*1000)</f>
        <v>553.97213656097313</v>
      </c>
      <c r="F143" s="278">
        <f>IF(F$17=0,0,F$17/PPA!F$10*1000)</f>
        <v>482.39502779773886</v>
      </c>
      <c r="G143" s="278">
        <f>IF(G$17=0,0,G$17/PPA!G$10*1000)</f>
        <v>511.97360838562446</v>
      </c>
      <c r="H143" s="278">
        <f>IF(H$17=0,0,H$17/PPA!H$10*1000)</f>
        <v>442.30177164695669</v>
      </c>
      <c r="I143" s="278">
        <f>IF(I$17=0,0,I$17/PPA!I$10*1000)</f>
        <v>432.33540883024142</v>
      </c>
      <c r="J143" s="278">
        <f>IF(J$17=0,0,J$17/PPA!J$10*1000)</f>
        <v>448.59972007739174</v>
      </c>
      <c r="K143" s="278">
        <f>IF(K$17=0,0,K$17/PPA!K$10*1000)</f>
        <v>242.27776478096072</v>
      </c>
      <c r="L143" s="278">
        <f>IF(L$17=0,0,L$17/PPA!L$10*1000)</f>
        <v>594.3585108037031</v>
      </c>
      <c r="M143" s="278">
        <f>IF(M$17=0,0,M$17/PPA!M$10*1000)</f>
        <v>636.02999212050929</v>
      </c>
      <c r="N143" s="278">
        <f>IF(N$17=0,0,N$17/PPA!N$10*1000)</f>
        <v>605.86073825737355</v>
      </c>
      <c r="O143" s="278">
        <f>IF(O$17=0,0,O$17/PPA!O$10*1000)</f>
        <v>677.04842725907406</v>
      </c>
      <c r="P143" s="278">
        <f>IF(P$17=0,0,P$17/PPA!P$10*1000)</f>
        <v>569.82104783226794</v>
      </c>
      <c r="Q143" s="278">
        <f>IF(Q$17=0,0,Q$17/PPA!Q$10*1000)</f>
        <v>585.64063237638993</v>
      </c>
      <c r="R143" s="278">
        <f>IF(R$17=0,0,R$17/PPA!R$10*1000)</f>
        <v>478.03178391534533</v>
      </c>
      <c r="S143" s="278">
        <f>IF(S$17=0,0,S$17/PPA!S$10*1000)</f>
        <v>386.54955427480058</v>
      </c>
      <c r="T143" s="278">
        <f>IF(T$17=0,0,T$17/PPA!T$10*1000)</f>
        <v>345.9538315046305</v>
      </c>
      <c r="U143" s="278">
        <f>IF(U$17=0,0,U$17/PPA!U$10*1000)</f>
        <v>367.59465535154266</v>
      </c>
      <c r="V143" s="278">
        <f>IF(V$17=0,0,V$17/PPA!V$10*1000)</f>
        <v>345.7542659667381</v>
      </c>
      <c r="W143" s="278">
        <f>IF(W$17=0,0,W$17/PPA!W$10*1000)</f>
        <v>299.77747412263415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21.720859646888599</v>
      </c>
      <c r="C144" s="279">
        <f>IF(C$30=0,0,C$30/PPA!C$10*1000)</f>
        <v>28.582593940490046</v>
      </c>
      <c r="D144" s="279">
        <f>IF(D$30=0,0,D$30/PPA!D$10*1000)</f>
        <v>29.690511966424936</v>
      </c>
      <c r="E144" s="279">
        <f>IF(E$30=0,0,E$30/PPA!E$10*1000)</f>
        <v>27.717481722599274</v>
      </c>
      <c r="F144" s="279">
        <f>IF(F$30=0,0,F$30/PPA!F$10*1000)</f>
        <v>35.378303543249935</v>
      </c>
      <c r="G144" s="279">
        <f>IF(G$30=0,0,G$30/PPA!G$10*1000)</f>
        <v>23.419546859781114</v>
      </c>
      <c r="H144" s="279">
        <f>IF(H$30=0,0,H$30/PPA!H$10*1000)</f>
        <v>18.222637071458482</v>
      </c>
      <c r="I144" s="279">
        <f>IF(I$30=0,0,I$30/PPA!I$10*1000)</f>
        <v>11.191632961826031</v>
      </c>
      <c r="J144" s="279">
        <f>IF(J$30=0,0,J$30/PPA!J$10*1000)</f>
        <v>15.960644888059504</v>
      </c>
      <c r="K144" s="279">
        <f>IF(K$30=0,0,K$30/PPA!K$10*1000)</f>
        <v>11.157647815453119</v>
      </c>
      <c r="L144" s="279">
        <f>IF(L$30=0,0,L$30/PPA!L$10*1000)</f>
        <v>11.532396655483039</v>
      </c>
      <c r="M144" s="279">
        <f>IF(M$30=0,0,M$30/PPA!M$10*1000)</f>
        <v>9.6977453568863545</v>
      </c>
      <c r="N144" s="279">
        <f>IF(N$30=0,0,N$30/PPA!N$10*1000)</f>
        <v>11.122513124936358</v>
      </c>
      <c r="O144" s="279">
        <f>IF(O$30=0,0,O$30/PPA!O$10*1000)</f>
        <v>11.593408906255865</v>
      </c>
      <c r="P144" s="279">
        <f>IF(P$30=0,0,P$30/PPA!P$10*1000)</f>
        <v>14.550791280507612</v>
      </c>
      <c r="Q144" s="279">
        <f>IF(Q$30=0,0,Q$30/PPA!Q$10*1000)</f>
        <v>10.009013922074333</v>
      </c>
      <c r="R144" s="279">
        <f>IF(R$30=0,0,R$30/PPA!R$10*1000)</f>
        <v>10.796736077377023</v>
      </c>
      <c r="S144" s="279">
        <f>IF(S$30=0,0,S$30/PPA!S$10*1000)</f>
        <v>10.193585304097464</v>
      </c>
      <c r="T144" s="279">
        <f>IF(T$30=0,0,T$30/PPA!T$10*1000)</f>
        <v>10.797342910832086</v>
      </c>
      <c r="U144" s="279">
        <f>IF(U$30=0,0,U$30/PPA!U$10*1000)</f>
        <v>10.836753134924122</v>
      </c>
      <c r="V144" s="279">
        <f>IF(V$30=0,0,V$30/PPA!V$10*1000)</f>
        <v>11.118654246712165</v>
      </c>
      <c r="W144" s="279">
        <f>IF(W$30=0,0,W$30/PPA!W$10*1000)</f>
        <v>11.672503373628976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371.59537729955775</v>
      </c>
      <c r="C146" s="322">
        <f t="shared" si="38"/>
        <v>298.35297328047903</v>
      </c>
      <c r="D146" s="322">
        <f t="shared" si="38"/>
        <v>444.14608502187161</v>
      </c>
      <c r="E146" s="322">
        <f t="shared" si="38"/>
        <v>413.49645465627782</v>
      </c>
      <c r="F146" s="322">
        <f t="shared" si="38"/>
        <v>338.74412789283292</v>
      </c>
      <c r="G146" s="322">
        <f t="shared" si="38"/>
        <v>339.24536243834604</v>
      </c>
      <c r="H146" s="322">
        <f t="shared" si="38"/>
        <v>289.63264371580141</v>
      </c>
      <c r="I146" s="322">
        <f t="shared" si="38"/>
        <v>272.03484330124729</v>
      </c>
      <c r="J146" s="322">
        <f t="shared" si="38"/>
        <v>282.50320272213116</v>
      </c>
      <c r="K146" s="322">
        <f t="shared" si="38"/>
        <v>138.42329747371417</v>
      </c>
      <c r="L146" s="322">
        <f t="shared" si="38"/>
        <v>374.53521624721878</v>
      </c>
      <c r="M146" s="322">
        <f t="shared" si="38"/>
        <v>398.18917922700058</v>
      </c>
      <c r="N146" s="322">
        <f t="shared" si="38"/>
        <v>383.65736147993402</v>
      </c>
      <c r="O146" s="322">
        <f t="shared" si="38"/>
        <v>418.39633245352644</v>
      </c>
      <c r="P146" s="322">
        <f t="shared" si="38"/>
        <v>339.87692482197451</v>
      </c>
      <c r="Q146" s="322">
        <f t="shared" si="38"/>
        <v>417.41391795589732</v>
      </c>
      <c r="R146" s="322">
        <f t="shared" si="38"/>
        <v>346.32933670000716</v>
      </c>
      <c r="S146" s="322">
        <f t="shared" si="38"/>
        <v>284.13904016963954</v>
      </c>
      <c r="T146" s="322">
        <f t="shared" si="38"/>
        <v>257.8454596707856</v>
      </c>
      <c r="U146" s="322">
        <f t="shared" si="38"/>
        <v>275.78450533820404</v>
      </c>
      <c r="V146" s="322">
        <f t="shared" si="38"/>
        <v>255.60762221878466</v>
      </c>
      <c r="W146" s="322">
        <f t="shared" si="38"/>
        <v>227.13361457095604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1.9613257805131992</v>
      </c>
      <c r="C147" s="275">
        <f>IF(C$33=0,0,C$33/PPA!C$11*1000)</f>
        <v>1.5747434277548655</v>
      </c>
      <c r="D147" s="275">
        <f>IF(D$33=0,0,D$33/PPA!D$11*1000)</f>
        <v>2.3442572757476765</v>
      </c>
      <c r="E147" s="275">
        <f>IF(E$33=0,0,E$33/PPA!E$11*1000)</f>
        <v>2.1824847837549997</v>
      </c>
      <c r="F147" s="275">
        <f>IF(F$33=0,0,F$33/PPA!F$11*1000)</f>
        <v>1.7879328743626415</v>
      </c>
      <c r="G147" s="275">
        <f>IF(G$33=0,0,G$33/PPA!G$11*1000)</f>
        <v>1.790578451504836</v>
      </c>
      <c r="H147" s="275">
        <f>IF(H$33=0,0,H$33/PPA!H$11*1000)</f>
        <v>1.5287164633950181</v>
      </c>
      <c r="I147" s="275">
        <f>IF(I$33=0,0,I$33/PPA!I$11*1000)</f>
        <v>1.4358331237680395</v>
      </c>
      <c r="J147" s="275">
        <f>IF(J$33=0,0,J$33/PPA!J$11*1000)</f>
        <v>1.4910864031841093</v>
      </c>
      <c r="K147" s="275">
        <f>IF(K$33=0,0,K$33/PPA!K$11*1000)</f>
        <v>0.73061506827931777</v>
      </c>
      <c r="L147" s="275">
        <f>IF(L$33=0,0,L$33/PPA!L$11*1000)</f>
        <v>1.9768426094963891</v>
      </c>
      <c r="M147" s="275">
        <f>IF(M$33=0,0,M$33/PPA!M$11*1000)</f>
        <v>2.1016911147193507</v>
      </c>
      <c r="N147" s="275">
        <f>IF(N$33=0,0,N$33/PPA!N$11*1000)</f>
        <v>2.0249904060282828</v>
      </c>
      <c r="O147" s="275">
        <f>IF(O$33=0,0,O$33/PPA!O$11*1000)</f>
        <v>2.2083469371426938</v>
      </c>
      <c r="P147" s="275">
        <f>IF(P$33=0,0,P$33/PPA!P$11*1000)</f>
        <v>1.7939119148929386</v>
      </c>
      <c r="Q147" s="275">
        <f>IF(Q$33=0,0,Q$33/PPA!Q$11*1000)</f>
        <v>2.2031616334516588</v>
      </c>
      <c r="R147" s="275">
        <f>IF(R$33=0,0,R$33/PPA!R$11*1000)</f>
        <v>1.8279685327521722</v>
      </c>
      <c r="S147" s="275">
        <f>IF(S$33=0,0,S$33/PPA!S$11*1000)</f>
        <v>1.4997205530011868</v>
      </c>
      <c r="T147" s="275">
        <f>IF(T$33=0,0,T$33/PPA!T$11*1000)</f>
        <v>1.3609398241630062</v>
      </c>
      <c r="U147" s="275">
        <f>IF(U$33=0,0,U$33/PPA!U$11*1000)</f>
        <v>1.455624297907631</v>
      </c>
      <c r="V147" s="275">
        <f>IF(V$33=0,0,V$33/PPA!V$11*1000)</f>
        <v>1.3491282448073569</v>
      </c>
      <c r="W147" s="275">
        <f>IF(W$33=0,0,W$33/PPA!W$11*1000)</f>
        <v>1.1988389552027849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2.7832686643127058</v>
      </c>
      <c r="C148" s="276">
        <f>IF(C$34=0,0,C$34/PPA!C$11*1000)</f>
        <v>2.2346792564240201</v>
      </c>
      <c r="D148" s="276">
        <f>IF(D$34=0,0,D$34/PPA!D$11*1000)</f>
        <v>3.3266772310351893</v>
      </c>
      <c r="E148" s="276">
        <f>IF(E$34=0,0,E$34/PPA!E$11*1000)</f>
        <v>3.0971099086736893</v>
      </c>
      <c r="F148" s="276">
        <f>IF(F$34=0,0,F$34/PPA!F$11*1000)</f>
        <v>2.537211101057363</v>
      </c>
      <c r="G148" s="276">
        <f>IF(G$34=0,0,G$34/PPA!G$11*1000)</f>
        <v>2.5409653738212521</v>
      </c>
      <c r="H148" s="276">
        <f>IF(H$34=0,0,H$34/PPA!H$11*1000)</f>
        <v>2.1693635353495337</v>
      </c>
      <c r="I148" s="276">
        <f>IF(I$34=0,0,I$34/PPA!I$11*1000)</f>
        <v>2.0375550967979117</v>
      </c>
      <c r="J148" s="276">
        <f>IF(J$34=0,0,J$34/PPA!J$11*1000)</f>
        <v>2.1159636522389271</v>
      </c>
      <c r="K148" s="276">
        <f>IF(K$34=0,0,K$34/PPA!K$11*1000)</f>
        <v>1.0367976831898009</v>
      </c>
      <c r="L148" s="276">
        <f>IF(L$34=0,0,L$34/PPA!L$11*1000)</f>
        <v>2.8052882106356591</v>
      </c>
      <c r="M148" s="276">
        <f>IF(M$34=0,0,M$34/PPA!M$11*1000)</f>
        <v>2.9824576211567546</v>
      </c>
      <c r="N148" s="276">
        <f>IF(N$34=0,0,N$34/PPA!N$11*1000)</f>
        <v>2.873613551929985</v>
      </c>
      <c r="O148" s="276">
        <f>IF(O$34=0,0,O$34/PPA!O$11*1000)</f>
        <v>3.1338102477151599</v>
      </c>
      <c r="P148" s="276">
        <f>IF(P$34=0,0,P$34/PPA!P$11*1000)</f>
        <v>2.5456958088585715</v>
      </c>
      <c r="Q148" s="276">
        <f>IF(Q$34=0,0,Q$34/PPA!Q$11*1000)</f>
        <v>3.1264519121333856</v>
      </c>
      <c r="R148" s="276">
        <f>IF(R$34=0,0,R$34/PPA!R$11*1000)</f>
        <v>2.5940247087495805</v>
      </c>
      <c r="S148" s="276">
        <f>IF(S$34=0,0,S$34/PPA!S$11*1000)</f>
        <v>2.1282161596334741</v>
      </c>
      <c r="T148" s="276">
        <f>IF(T$34=0,0,T$34/PPA!T$11*1000)</f>
        <v>1.9312758768800822</v>
      </c>
      <c r="U148" s="276">
        <f>IF(U$34=0,0,U$34/PPA!U$11*1000)</f>
        <v>2.0656402600889736</v>
      </c>
      <c r="V148" s="276">
        <f>IF(V$34=0,0,V$34/PPA!V$11*1000)</f>
        <v>1.9145143582056987</v>
      </c>
      <c r="W148" s="276">
        <f>IF(W$34=0,0,W$34/PPA!W$11*1000)</f>
        <v>1.7012425629260943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9.9039757790057443</v>
      </c>
      <c r="C149" s="276">
        <f>IF(C$35=0,0,C$35/PPA!C$11*1000)</f>
        <v>7.9518766956460301</v>
      </c>
      <c r="D149" s="276">
        <f>IF(D$35=0,0,D$35/PPA!D$11*1000)</f>
        <v>11.837639371001334</v>
      </c>
      <c r="E149" s="276">
        <f>IF(E$35=0,0,E$35/PPA!E$11*1000)</f>
        <v>11.020747624447308</v>
      </c>
      <c r="F149" s="276">
        <f>IF(F$35=0,0,F$35/PPA!F$11*1000)</f>
        <v>9.0284052033121966</v>
      </c>
      <c r="G149" s="276">
        <f>IF(G$35=0,0,G$35/PPA!G$11*1000)</f>
        <v>9.0417643974848936</v>
      </c>
      <c r="H149" s="276">
        <f>IF(H$35=0,0,H$35/PPA!H$11*1000)</f>
        <v>7.7194574082791894</v>
      </c>
      <c r="I149" s="276">
        <f>IF(I$35=0,0,I$35/PPA!I$11*1000)</f>
        <v>7.2504306126909235</v>
      </c>
      <c r="J149" s="276">
        <f>IF(J$35=0,0,J$35/PPA!J$11*1000)</f>
        <v>7.5294394068873727</v>
      </c>
      <c r="K149" s="276">
        <f>IF(K$35=0,0,K$35/PPA!K$11*1000)</f>
        <v>3.6893381058406467</v>
      </c>
      <c r="L149" s="276">
        <f>IF(L$35=0,0,L$35/PPA!L$11*1000)</f>
        <v>9.9823300738115144</v>
      </c>
      <c r="M149" s="276">
        <f>IF(M$35=0,0,M$35/PPA!M$11*1000)</f>
        <v>10.612769230864631</v>
      </c>
      <c r="N149" s="276">
        <f>IF(N$35=0,0,N$35/PPA!N$11*1000)</f>
        <v>10.225458785727797</v>
      </c>
      <c r="O149" s="276">
        <f>IF(O$35=0,0,O$35/PPA!O$11*1000)</f>
        <v>11.151342012839851</v>
      </c>
      <c r="P149" s="276">
        <f>IF(P$35=0,0,P$35/PPA!P$11*1000)</f>
        <v>9.0585971648833432</v>
      </c>
      <c r="Q149" s="276">
        <f>IF(Q$35=0,0,Q$35/PPA!Q$11*1000)</f>
        <v>11.125158131165001</v>
      </c>
      <c r="R149" s="276">
        <f>IF(R$35=0,0,R$35/PPA!R$11*1000)</f>
        <v>9.2305705931347415</v>
      </c>
      <c r="S149" s="276">
        <f>IF(S$35=0,0,S$35/PPA!S$11*1000)</f>
        <v>7.5730386964649892</v>
      </c>
      <c r="T149" s="276">
        <f>IF(T$35=0,0,T$35/PPA!T$11*1000)</f>
        <v>6.8722469204824899</v>
      </c>
      <c r="U149" s="276">
        <f>IF(U$35=0,0,U$35/PPA!U$11*1000)</f>
        <v>7.3503687827104418</v>
      </c>
      <c r="V149" s="276">
        <f>IF(V$35=0,0,V$35/PPA!V$11*1000)</f>
        <v>6.8126027772134661</v>
      </c>
      <c r="W149" s="276">
        <f>IF(W$35=0,0,W$35/PPA!W$11*1000)</f>
        <v>6.0536969906907476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7.8453031220527949</v>
      </c>
      <c r="C150" s="276">
        <f>IF(C$36=0,0,C$36/PPA!C$11*1000)</f>
        <v>6.2989737110194621</v>
      </c>
      <c r="D150" s="276">
        <f>IF(D$36=0,0,D$36/PPA!D$11*1000)</f>
        <v>9.377029102990706</v>
      </c>
      <c r="E150" s="276">
        <f>IF(E$36=0,0,E$36/PPA!E$11*1000)</f>
        <v>8.7299391350199986</v>
      </c>
      <c r="F150" s="276">
        <f>IF(F$36=0,0,F$36/PPA!F$11*1000)</f>
        <v>7.1517314974505677</v>
      </c>
      <c r="G150" s="276">
        <f>IF(G$36=0,0,G$36/PPA!G$11*1000)</f>
        <v>7.1623138060193439</v>
      </c>
      <c r="H150" s="276">
        <f>IF(H$36=0,0,H$36/PPA!H$11*1000)</f>
        <v>6.1148658535800697</v>
      </c>
      <c r="I150" s="276">
        <f>IF(I$36=0,0,I$36/PPA!I$11*1000)</f>
        <v>5.7433324950721554</v>
      </c>
      <c r="J150" s="276">
        <f>IF(J$36=0,0,J$36/PPA!J$11*1000)</f>
        <v>5.9643456127364356</v>
      </c>
      <c r="K150" s="276">
        <f>IF(K$36=0,0,K$36/PPA!K$11*1000)</f>
        <v>2.9224602731172711</v>
      </c>
      <c r="L150" s="276">
        <f>IF(L$36=0,0,L$36/PPA!L$11*1000)</f>
        <v>7.9073704379855583</v>
      </c>
      <c r="M150" s="276">
        <f>IF(M$36=0,0,M$36/PPA!M$11*1000)</f>
        <v>8.4067644588774026</v>
      </c>
      <c r="N150" s="276">
        <f>IF(N$36=0,0,N$36/PPA!N$11*1000)</f>
        <v>8.0999616241131314</v>
      </c>
      <c r="O150" s="276">
        <f>IF(O$36=0,0,O$36/PPA!O$11*1000)</f>
        <v>8.8333877485707717</v>
      </c>
      <c r="P150" s="276">
        <f>IF(P$36=0,0,P$36/PPA!P$11*1000)</f>
        <v>7.1756476595717542</v>
      </c>
      <c r="Q150" s="276">
        <f>IF(Q$36=0,0,Q$36/PPA!Q$11*1000)</f>
        <v>8.8126465338066335</v>
      </c>
      <c r="R150" s="276">
        <f>IF(R$36=0,0,R$36/PPA!R$11*1000)</f>
        <v>7.3118741310086861</v>
      </c>
      <c r="S150" s="276">
        <f>IF(S$36=0,0,S$36/PPA!S$11*1000)</f>
        <v>5.9988822120047471</v>
      </c>
      <c r="T150" s="276">
        <f>IF(T$36=0,0,T$36/PPA!T$11*1000)</f>
        <v>5.4437592966520221</v>
      </c>
      <c r="U150" s="276">
        <f>IF(U$36=0,0,U$36/PPA!U$11*1000)</f>
        <v>5.8224971916305215</v>
      </c>
      <c r="V150" s="276">
        <f>IF(V$36=0,0,V$36/PPA!V$11*1000)</f>
        <v>5.396512979229426</v>
      </c>
      <c r="W150" s="276">
        <f>IF(W$36=0,0,W$36/PPA!W$11*1000)</f>
        <v>4.7953558208111398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4.2831409862526417</v>
      </c>
      <c r="C151" s="277">
        <f>IF(C$37=0,0,C$37/PPA!C$11*1000)</f>
        <v>3.6121481067701913</v>
      </c>
      <c r="D151" s="277">
        <f>IF(D$37=0,0,D$37/PPA!D$11*1000)</f>
        <v>4.4203894585358157</v>
      </c>
      <c r="E151" s="277">
        <f>IF(E$37=0,0,E$37/PPA!E$11*1000)</f>
        <v>4.5629480691009707</v>
      </c>
      <c r="F151" s="277">
        <f>IF(F$37=0,0,F$37/PPA!F$11*1000)</f>
        <v>4.0347968113003247</v>
      </c>
      <c r="G151" s="277">
        <f>IF(G$37=0,0,G$37/PPA!G$11*1000)</f>
        <v>3.6970213344230425</v>
      </c>
      <c r="H151" s="277">
        <f>IF(H$37=0,0,H$37/PPA!H$11*1000)</f>
        <v>3.2733351165612614</v>
      </c>
      <c r="I151" s="277">
        <f>IF(I$37=0,0,I$37/PPA!I$11*1000)</f>
        <v>3.104760950174128</v>
      </c>
      <c r="J151" s="277">
        <f>IF(J$37=0,0,J$37/PPA!J$11*1000)</f>
        <v>3.041795097058039</v>
      </c>
      <c r="K151" s="277">
        <f>IF(K$37=0,0,K$37/PPA!K$11*1000)</f>
        <v>1.5124853751684337</v>
      </c>
      <c r="L151" s="277">
        <f>IF(L$37=0,0,L$37/PPA!L$11*1000)</f>
        <v>3.7334045000560176</v>
      </c>
      <c r="M151" s="277">
        <f>IF(M$37=0,0,M$37/PPA!M$11*1000)</f>
        <v>3.9670902749250874</v>
      </c>
      <c r="N151" s="277">
        <f>IF(N$37=0,0,N$37/PPA!N$11*1000)</f>
        <v>3.9515326609787453</v>
      </c>
      <c r="O151" s="277">
        <f>IF(O$37=0,0,O$37/PPA!O$11*1000)</f>
        <v>4.4324332815465066</v>
      </c>
      <c r="P151" s="277">
        <f>IF(P$37=0,0,P$37/PPA!P$11*1000)</f>
        <v>3.4893737567834782</v>
      </c>
      <c r="Q151" s="277">
        <f>IF(Q$37=0,0,Q$37/PPA!Q$11*1000)</f>
        <v>4.3484080423713491</v>
      </c>
      <c r="R151" s="277">
        <f>IF(R$37=0,0,R$37/PPA!R$11*1000)</f>
        <v>3.5966035530318181</v>
      </c>
      <c r="S151" s="277">
        <f>IF(S$37=0,0,S$37/PPA!S$11*1000)</f>
        <v>2.8766568468241296</v>
      </c>
      <c r="T151" s="277">
        <f>IF(T$37=0,0,T$37/PPA!T$11*1000)</f>
        <v>2.6388545709374847</v>
      </c>
      <c r="U151" s="277">
        <f>IF(U$37=0,0,U$37/PPA!U$11*1000)</f>
        <v>2.7855292801353024</v>
      </c>
      <c r="V151" s="277">
        <f>IF(V$37=0,0,V$37/PPA!V$11*1000)</f>
        <v>2.5892873915424226</v>
      </c>
      <c r="W151" s="277">
        <f>IF(W$37=0,0,W$37/PPA!W$11*1000)</f>
        <v>2.3642579637522116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16.771147873332318</v>
      </c>
      <c r="C152" s="278">
        <f>IF(C$43=0,0,C$43/PPA!C$11*1000)</f>
        <v>17.959946393906371</v>
      </c>
      <c r="D152" s="278">
        <f>IF(D$43=0,0,D$43/PPA!D$11*1000)</f>
        <v>21.595351151249044</v>
      </c>
      <c r="E152" s="278">
        <f>IF(E$43=0,0,E$43/PPA!E$11*1000)</f>
        <v>20.071404336738052</v>
      </c>
      <c r="F152" s="278">
        <f>IF(F$43=0,0,F$43/PPA!F$11*1000)</f>
        <v>20.654706668940936</v>
      </c>
      <c r="G152" s="278">
        <f>IF(G$43=0,0,G$43/PPA!G$11*1000)</f>
        <v>15.746373383556687</v>
      </c>
      <c r="H152" s="278">
        <f>IF(H$43=0,0,H$43/PPA!H$11*1000)</f>
        <v>12.798938271740946</v>
      </c>
      <c r="I152" s="278">
        <f>IF(I$43=0,0,I$43/PPA!I$11*1000)</f>
        <v>10.099617559408108</v>
      </c>
      <c r="J152" s="278">
        <f>IF(J$43=0,0,J$43/PPA!J$11*1000)</f>
        <v>11.740457727230222</v>
      </c>
      <c r="K152" s="278">
        <f>IF(K$43=0,0,K$43/PPA!K$11*1000)</f>
        <v>6.4458994041496211</v>
      </c>
      <c r="L152" s="278">
        <f>IF(L$43=0,0,L$43/PPA!L$11*1000)</f>
        <v>12.866558411125419</v>
      </c>
      <c r="M152" s="278">
        <f>IF(M$43=0,0,M$43/PPA!M$11*1000)</f>
        <v>12.975290729957592</v>
      </c>
      <c r="N152" s="278">
        <f>IF(N$43=0,0,N$43/PPA!N$11*1000)</f>
        <v>13.003356927004818</v>
      </c>
      <c r="O152" s="278">
        <f>IF(O$43=0,0,O$43/PPA!O$11*1000)</f>
        <v>13.956129364934876</v>
      </c>
      <c r="P152" s="278">
        <f>IF(P$43=0,0,P$43/PPA!P$11*1000)</f>
        <v>12.58139425670603</v>
      </c>
      <c r="Q152" s="278">
        <f>IF(Q$43=0,0,Q$43/PPA!Q$11*1000)</f>
        <v>13.920252640779459</v>
      </c>
      <c r="R152" s="278">
        <f>IF(R$43=0,0,R$43/PPA!R$11*1000)</f>
        <v>12.369408411064912</v>
      </c>
      <c r="S152" s="278">
        <f>IF(S$43=0,0,S$43/PPA!S$11*1000)</f>
        <v>10.625097291672157</v>
      </c>
      <c r="T152" s="278">
        <f>IF(T$43=0,0,T$43/PPA!T$11*1000)</f>
        <v>10.202686165115482</v>
      </c>
      <c r="U152" s="278">
        <f>IF(U$43=0,0,U$43/PPA!U$11*1000)</f>
        <v>10.697506546914928</v>
      </c>
      <c r="V152" s="278">
        <f>IF(V$43=0,0,V$43/PPA!V$11*1000)</f>
        <v>10.225969220435319</v>
      </c>
      <c r="W152" s="278">
        <f>IF(W$43=0,0,W$43/PPA!W$11*1000)</f>
        <v>9.8017697533752379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289.07161420657269</v>
      </c>
      <c r="C153" s="278">
        <f>IF(C$56=0,0,C$56/PPA!C$11*1000)</f>
        <v>228.91958766873893</v>
      </c>
      <c r="D153" s="278">
        <f>IF(D$56=0,0,D$56/PPA!D$11*1000)</f>
        <v>345.08992969961599</v>
      </c>
      <c r="E153" s="278">
        <f>IF(E$56=0,0,E$56/PPA!E$11*1000)</f>
        <v>320.90067694390461</v>
      </c>
      <c r="F153" s="278">
        <f>IF(F$56=0,0,F$56/PPA!F$11*1000)</f>
        <v>259.79280289469193</v>
      </c>
      <c r="G153" s="278">
        <f>IF(G$56=0,0,G$56/PPA!G$11*1000)</f>
        <v>263.80286075034257</v>
      </c>
      <c r="H153" s="278">
        <f>IF(H$56=0,0,H$56/PPA!H$11*1000)</f>
        <v>225.55250514403045</v>
      </c>
      <c r="I153" s="278">
        <f>IF(I$56=0,0,I$56/PPA!I$11*1000)</f>
        <v>213.11299511260259</v>
      </c>
      <c r="J153" s="278">
        <f>IF(J$56=0,0,J$56/PPA!J$11*1000)</f>
        <v>220.63439196363072</v>
      </c>
      <c r="K153" s="278">
        <f>IF(K$56=0,0,K$56/PPA!K$11*1000)</f>
        <v>107.62270875415</v>
      </c>
      <c r="L153" s="278">
        <f>IF(L$56=0,0,L$56/PPA!L$11*1000)</f>
        <v>294.59139156627378</v>
      </c>
      <c r="M153" s="278">
        <f>IF(M$56=0,0,M$56/PPA!M$11*1000)</f>
        <v>313.67147987802434</v>
      </c>
      <c r="N153" s="278">
        <f>IF(N$56=0,0,N$56/PPA!N$11*1000)</f>
        <v>301.77204717944721</v>
      </c>
      <c r="O153" s="278">
        <f>IF(O$56=0,0,O$56/PPA!O$11*1000)</f>
        <v>329.13812482203781</v>
      </c>
      <c r="P153" s="278">
        <f>IF(P$56=0,0,P$56/PPA!P$11*1000)</f>
        <v>266.63197992413723</v>
      </c>
      <c r="Q153" s="278">
        <f>IF(Q$56=0,0,Q$56/PPA!Q$11*1000)</f>
        <v>328.43283127558396</v>
      </c>
      <c r="R153" s="278">
        <f>IF(R$56=0,0,R$56/PPA!R$11*1000)</f>
        <v>271.96049461801005</v>
      </c>
      <c r="S153" s="278">
        <f>IF(S$56=0,0,S$56/PPA!S$11*1000)</f>
        <v>222.86992377667534</v>
      </c>
      <c r="T153" s="278">
        <f>IF(T$56=0,0,T$56/PPA!T$11*1000)</f>
        <v>201.8438114037005</v>
      </c>
      <c r="U153" s="278">
        <f>IF(U$56=0,0,U$56/PPA!U$11*1000)</f>
        <v>216.06401865806649</v>
      </c>
      <c r="V153" s="278">
        <f>IF(V$56=0,0,V$56/PPA!V$11*1000)</f>
        <v>200.04054163015718</v>
      </c>
      <c r="W153" s="278">
        <f>IF(W$56=0,0,W$56/PPA!W$11*1000)</f>
        <v>177.21958040099838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38.975600887515647</v>
      </c>
      <c r="C154" s="279">
        <f>IF(C$69=0,0,C$69/PPA!C$11*1000)</f>
        <v>29.801018020219129</v>
      </c>
      <c r="D154" s="279">
        <f>IF(D$69=0,0,D$69/PPA!D$11*1000)</f>
        <v>46.154811731695858</v>
      </c>
      <c r="E154" s="279">
        <f>IF(E$69=0,0,E$69/PPA!E$11*1000)</f>
        <v>42.931143854638194</v>
      </c>
      <c r="F154" s="279">
        <f>IF(F$69=0,0,F$69/PPA!F$11*1000)</f>
        <v>33.756540841716998</v>
      </c>
      <c r="G154" s="279">
        <f>IF(G$69=0,0,G$69/PPA!G$11*1000)</f>
        <v>35.463484941193421</v>
      </c>
      <c r="H154" s="279">
        <f>IF(H$69=0,0,H$69/PPA!H$11*1000)</f>
        <v>30.47546192286493</v>
      </c>
      <c r="I154" s="279">
        <f>IF(I$69=0,0,I$69/PPA!I$11*1000)</f>
        <v>29.250318350733444</v>
      </c>
      <c r="J154" s="279">
        <f>IF(J$69=0,0,J$69/PPA!J$11*1000)</f>
        <v>29.985722859165374</v>
      </c>
      <c r="K154" s="279">
        <f>IF(K$69=0,0,K$69/PPA!K$11*1000)</f>
        <v>14.462992809819088</v>
      </c>
      <c r="L154" s="279">
        <f>IF(L$69=0,0,L$69/PPA!L$11*1000)</f>
        <v>40.672030437834437</v>
      </c>
      <c r="M154" s="279">
        <f>IF(M$69=0,0,M$69/PPA!M$11*1000)</f>
        <v>43.471635918475435</v>
      </c>
      <c r="N154" s="279">
        <f>IF(N$69=0,0,N$69/PPA!N$11*1000)</f>
        <v>41.706400344704058</v>
      </c>
      <c r="O154" s="279">
        <f>IF(O$69=0,0,O$69/PPA!O$11*1000)</f>
        <v>45.542758038738761</v>
      </c>
      <c r="P154" s="279">
        <f>IF(P$69=0,0,P$69/PPA!P$11*1000)</f>
        <v>36.600324336141199</v>
      </c>
      <c r="Q154" s="279">
        <f>IF(Q$69=0,0,Q$69/PPA!Q$11*1000)</f>
        <v>45.445007786605849</v>
      </c>
      <c r="R154" s="279">
        <f>IF(R$69=0,0,R$69/PPA!R$11*1000)</f>
        <v>37.438392152255233</v>
      </c>
      <c r="S154" s="279">
        <f>IF(S$69=0,0,S$69/PPA!S$11*1000)</f>
        <v>30.567504633363505</v>
      </c>
      <c r="T154" s="279">
        <f>IF(T$69=0,0,T$69/PPA!T$11*1000)</f>
        <v>27.551885612854527</v>
      </c>
      <c r="U154" s="279">
        <f>IF(U$69=0,0,U$69/PPA!U$11*1000)</f>
        <v>29.543320320749739</v>
      </c>
      <c r="V154" s="279">
        <f>IF(V$69=0,0,V$69/PPA!V$11*1000)</f>
        <v>27.27906561719379</v>
      </c>
      <c r="W154" s="279">
        <f>IF(W$69=0,0,W$69/PPA!W$11*1000)</f>
        <v>23.998872123199451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314.25103376681943</v>
      </c>
      <c r="C156" s="322">
        <f t="shared" si="39"/>
        <v>379.71103481636987</v>
      </c>
      <c r="D156" s="322">
        <f t="shared" si="39"/>
        <v>320.93651449067113</v>
      </c>
      <c r="E156" s="322">
        <f t="shared" si="39"/>
        <v>304.60698053745728</v>
      </c>
      <c r="F156" s="322">
        <f t="shared" si="39"/>
        <v>351.3857214463211</v>
      </c>
      <c r="G156" s="322">
        <f t="shared" si="39"/>
        <v>371.92570260353034</v>
      </c>
      <c r="H156" s="322">
        <f t="shared" si="39"/>
        <v>347.6669157709523</v>
      </c>
      <c r="I156" s="322">
        <f t="shared" si="39"/>
        <v>325.5173808967271</v>
      </c>
      <c r="J156" s="322">
        <f t="shared" si="39"/>
        <v>326.21706899301716</v>
      </c>
      <c r="K156" s="322">
        <f t="shared" si="39"/>
        <v>325.56957836215838</v>
      </c>
      <c r="L156" s="322">
        <f t="shared" si="39"/>
        <v>299.81644567430203</v>
      </c>
      <c r="M156" s="322">
        <f t="shared" si="39"/>
        <v>320.26942604719022</v>
      </c>
      <c r="N156" s="322">
        <f t="shared" si="39"/>
        <v>257.79504363629434</v>
      </c>
      <c r="O156" s="322">
        <f t="shared" si="39"/>
        <v>239.8524397836768</v>
      </c>
      <c r="P156" s="322">
        <f t="shared" si="39"/>
        <v>234.83850111550672</v>
      </c>
      <c r="Q156" s="322">
        <f t="shared" si="39"/>
        <v>213.50431948188043</v>
      </c>
      <c r="R156" s="322">
        <f t="shared" si="39"/>
        <v>211.04093608991639</v>
      </c>
      <c r="S156" s="322">
        <f t="shared" si="39"/>
        <v>212.50020313626618</v>
      </c>
      <c r="T156" s="322">
        <f t="shared" si="39"/>
        <v>240.17898630227967</v>
      </c>
      <c r="U156" s="322">
        <f t="shared" si="39"/>
        <v>229.83495139883749</v>
      </c>
      <c r="V156" s="322">
        <f t="shared" si="39"/>
        <v>215.17530499664272</v>
      </c>
      <c r="W156" s="322">
        <f t="shared" si="39"/>
        <v>198.34783119673494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11.636011232144783</v>
      </c>
      <c r="C157" s="332">
        <f>IF(C$84=0,0,C$84/PPA!C$12*1000)</f>
        <v>14.059848310365158</v>
      </c>
      <c r="D157" s="332">
        <f>IF(D$84=0,0,D$84/PPA!D$12*1000)</f>
        <v>11.883559594539362</v>
      </c>
      <c r="E157" s="332">
        <f>IF(E$84=0,0,E$84/PPA!E$12*1000)</f>
        <v>11.278913562884705</v>
      </c>
      <c r="F157" s="332">
        <f>IF(F$84=0,0,F$84/PPA!F$12*1000)</f>
        <v>13.011025461202991</v>
      </c>
      <c r="G157" s="332">
        <f>IF(G$84=0,0,G$84/PPA!G$12*1000)</f>
        <v>13.771574912968909</v>
      </c>
      <c r="H157" s="332">
        <f>IF(H$84=0,0,H$84/PPA!H$12*1000)</f>
        <v>12.873326424552971</v>
      </c>
      <c r="I157" s="332">
        <f>IF(I$84=0,0,I$84/PPA!I$12*1000)</f>
        <v>12.053178807232133</v>
      </c>
      <c r="J157" s="332">
        <f>IF(J$84=0,0,J$84/PPA!J$12*1000)</f>
        <v>12.079086688761938</v>
      </c>
      <c r="K157" s="332">
        <f>IF(K$84=0,0,K$84/PPA!K$12*1000)</f>
        <v>12.055111562461937</v>
      </c>
      <c r="L157" s="332">
        <f>IF(L$84=0,0,L$84/PPA!L$12*1000)</f>
        <v>11.101530797223067</v>
      </c>
      <c r="M157" s="332">
        <f>IF(M$84=0,0,M$84/PPA!M$12*1000)</f>
        <v>11.858858805006321</v>
      </c>
      <c r="N157" s="332">
        <f>IF(N$84=0,0,N$84/PPA!N$12*1000)</f>
        <v>9.5455724914089561</v>
      </c>
      <c r="O157" s="332">
        <f>IF(O$84=0,0,O$84/PPA!O$12*1000)</f>
        <v>8.8811980979051821</v>
      </c>
      <c r="P157" s="332">
        <f>IF(P$84=0,0,P$84/PPA!P$12*1000)</f>
        <v>8.6955431902476583</v>
      </c>
      <c r="Q157" s="332">
        <f>IF(Q$84=0,0,Q$84/PPA!Q$12*1000)</f>
        <v>7.9055862754089103</v>
      </c>
      <c r="R157" s="332">
        <f>IF(R$84=0,0,R$84/PPA!R$12*1000)</f>
        <v>7.8143727112987476</v>
      </c>
      <c r="S157" s="332">
        <f>IF(S$84=0,0,S$84/PPA!S$12*1000)</f>
        <v>7.8684060983707917</v>
      </c>
      <c r="T157" s="332">
        <f>IF(T$84=0,0,T$84/PPA!T$12*1000)</f>
        <v>8.8932893833959046</v>
      </c>
      <c r="U157" s="332">
        <f>IF(U$84=0,0,U$84/PPA!U$12*1000)</f>
        <v>8.5102729621605331</v>
      </c>
      <c r="V157" s="332">
        <f>IF(V$84=0,0,V$84/PPA!V$12*1000)</f>
        <v>7.9674591227045353</v>
      </c>
      <c r="W157" s="332">
        <f>IF(W$84=0,0,W$84/PPA!W$12*1000)</f>
        <v>7.3443754949695679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5.1307486016325656</v>
      </c>
      <c r="C158" s="333">
        <f>IF(C$85=0,0,C$85/PPA!C$12*1000)</f>
        <v>6.1995082007389435</v>
      </c>
      <c r="D158" s="333">
        <f>IF(D$85=0,0,D$85/PPA!D$12*1000)</f>
        <v>5.2399018491546832</v>
      </c>
      <c r="E158" s="333">
        <f>IF(E$85=0,0,E$85/PPA!E$12*1000)</f>
        <v>4.973291004639111</v>
      </c>
      <c r="F158" s="333">
        <f>IF(F$85=0,0,F$85/PPA!F$12*1000)</f>
        <v>5.7370433354736665</v>
      </c>
      <c r="G158" s="333">
        <f>IF(G$85=0,0,G$85/PPA!G$12*1000)</f>
        <v>6.072397775948982</v>
      </c>
      <c r="H158" s="333">
        <f>IF(H$85=0,0,H$85/PPA!H$12*1000)</f>
        <v>5.6763267268658542</v>
      </c>
      <c r="I158" s="333">
        <f>IF(I$85=0,0,I$85/PPA!I$12*1000)</f>
        <v>5.3146932463930492</v>
      </c>
      <c r="J158" s="333">
        <f>IF(J$85=0,0,J$85/PPA!J$12*1000)</f>
        <v>5.3261169915474991</v>
      </c>
      <c r="K158" s="333">
        <f>IF(K$85=0,0,K$85/PPA!K$12*1000)</f>
        <v>5.3155454698049009</v>
      </c>
      <c r="L158" s="333">
        <f>IF(L$85=0,0,L$85/PPA!L$12*1000)</f>
        <v>4.895076369166949</v>
      </c>
      <c r="M158" s="333">
        <f>IF(M$85=0,0,M$85/PPA!M$12*1000)</f>
        <v>5.2290103555983913</v>
      </c>
      <c r="N158" s="333">
        <f>IF(N$85=0,0,N$85/PPA!N$12*1000)</f>
        <v>4.2089966858042827</v>
      </c>
      <c r="O158" s="333">
        <f>IF(O$85=0,0,O$85/PPA!O$12*1000)</f>
        <v>3.9160493929198239</v>
      </c>
      <c r="P158" s="333">
        <f>IF(P$85=0,0,P$85/PPA!P$12*1000)</f>
        <v>3.8341872634627272</v>
      </c>
      <c r="Q158" s="333">
        <f>IF(Q$85=0,0,Q$85/PPA!Q$12*1000)</f>
        <v>3.4858659826304983</v>
      </c>
      <c r="R158" s="333">
        <f>IF(R$85=0,0,R$85/PPA!R$12*1000)</f>
        <v>3.4456465416922408</v>
      </c>
      <c r="S158" s="333">
        <f>IF(S$85=0,0,S$85/PPA!S$12*1000)</f>
        <v>3.4694718646169465</v>
      </c>
      <c r="T158" s="333">
        <f>IF(T$85=0,0,T$85/PPA!T$12*1000)</f>
        <v>3.9213808888152615</v>
      </c>
      <c r="U158" s="333">
        <f>IF(U$85=0,0,U$85/PPA!U$12*1000)</f>
        <v>3.752494753485065</v>
      </c>
      <c r="V158" s="333">
        <f>IF(V$85=0,0,V$85/PPA!V$12*1000)</f>
        <v>3.5131480141108442</v>
      </c>
      <c r="W158" s="333">
        <f>IF(W$85=0,0,W$85/PPA!W$12*1000)</f>
        <v>3.2384073501563582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39.79736955757825</v>
      </c>
      <c r="C159" s="333">
        <f>IF(C$86=0,0,C$86/PPA!C$12*1000)</f>
        <v>48.087352956942581</v>
      </c>
      <c r="D159" s="333">
        <f>IF(D$86=0,0,D$86/PPA!D$12*1000)</f>
        <v>40.644031997570998</v>
      </c>
      <c r="E159" s="333">
        <f>IF(E$86=0,0,E$86/PPA!E$12*1000)</f>
        <v>38.576027670898654</v>
      </c>
      <c r="F159" s="333">
        <f>IF(F$86=0,0,F$86/PPA!F$12*1000)</f>
        <v>44.500179509289836</v>
      </c>
      <c r="G159" s="333">
        <f>IF(G$86=0,0,G$86/PPA!G$12*1000)</f>
        <v>47.101403158432269</v>
      </c>
      <c r="H159" s="333">
        <f>IF(H$86=0,0,H$86/PPA!H$12*1000)</f>
        <v>44.029222637561773</v>
      </c>
      <c r="I159" s="333">
        <f>IF(I$86=0,0,I$86/PPA!I$12*1000)</f>
        <v>41.224161937025791</v>
      </c>
      <c r="J159" s="333">
        <f>IF(J$86=0,0,J$86/PPA!J$12*1000)</f>
        <v>41.312771815026544</v>
      </c>
      <c r="K159" s="333">
        <f>IF(K$86=0,0,K$86/PPA!K$12*1000)</f>
        <v>41.230772327185306</v>
      </c>
      <c r="L159" s="333">
        <f>IF(L$86=0,0,L$86/PPA!L$12*1000)</f>
        <v>37.969344905014061</v>
      </c>
      <c r="M159" s="333">
        <f>IF(M$86=0,0,M$86/PPA!M$12*1000)</f>
        <v>40.559550603577939</v>
      </c>
      <c r="N159" s="333">
        <f>IF(N$86=0,0,N$86/PPA!N$12*1000)</f>
        <v>32.647671826734147</v>
      </c>
      <c r="O159" s="333">
        <f>IF(O$86=0,0,O$86/PPA!O$12*1000)</f>
        <v>30.375385152601392</v>
      </c>
      <c r="P159" s="333">
        <f>IF(P$86=0,0,P$86/PPA!P$12*1000)</f>
        <v>29.740410089169568</v>
      </c>
      <c r="Q159" s="333">
        <f>IF(Q$86=0,0,Q$86/PPA!Q$12*1000)</f>
        <v>27.038607328138085</v>
      </c>
      <c r="R159" s="333">
        <f>IF(R$86=0,0,R$86/PPA!R$12*1000)</f>
        <v>26.726639605940662</v>
      </c>
      <c r="S159" s="333">
        <f>IF(S$86=0,0,S$86/PPA!S$12*1000)</f>
        <v>26.911444057470682</v>
      </c>
      <c r="T159" s="333">
        <f>IF(T$86=0,0,T$86/PPA!T$12*1000)</f>
        <v>30.416739646637218</v>
      </c>
      <c r="U159" s="333">
        <f>IF(U$86=0,0,U$86/PPA!U$12*1000)</f>
        <v>29.106750702967609</v>
      </c>
      <c r="V159" s="333">
        <f>IF(V$86=0,0,V$86/PPA!V$12*1000)</f>
        <v>27.250224223333333</v>
      </c>
      <c r="W159" s="333">
        <f>IF(W$86=0,0,W$86/PPA!W$12*1000)</f>
        <v>25.119159814445343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17.572766238360359</v>
      </c>
      <c r="C160" s="333">
        <f>IF(C$87=0,0,C$87/PPA!C$12*1000)</f>
        <v>21.233257924529521</v>
      </c>
      <c r="D160" s="333">
        <f>IF(D$87=0,0,D$87/PPA!D$12*1000)</f>
        <v>17.946615095865031</v>
      </c>
      <c r="E160" s="333">
        <f>IF(E$87=0,0,E$87/PPA!E$12*1000)</f>
        <v>17.033475433205815</v>
      </c>
      <c r="F160" s="333">
        <f>IF(F$87=0,0,F$87/PPA!F$12*1000)</f>
        <v>19.649320062484279</v>
      </c>
      <c r="G160" s="333">
        <f>IF(G$87=0,0,G$87/PPA!G$12*1000)</f>
        <v>20.797905901906173</v>
      </c>
      <c r="H160" s="333">
        <f>IF(H$87=0,0,H$87/PPA!H$12*1000)</f>
        <v>19.441366242741161</v>
      </c>
      <c r="I160" s="333">
        <f>IF(I$87=0,0,I$87/PPA!I$12*1000)</f>
        <v>18.202774935755055</v>
      </c>
      <c r="J160" s="333">
        <f>IF(J$87=0,0,J$87/PPA!J$12*1000)</f>
        <v>18.241901156654251</v>
      </c>
      <c r="K160" s="333">
        <f>IF(K$87=0,0,K$87/PPA!K$12*1000)</f>
        <v>18.205693793013932</v>
      </c>
      <c r="L160" s="333">
        <f>IF(L$87=0,0,L$87/PPA!L$12*1000)</f>
        <v>16.765591034205347</v>
      </c>
      <c r="M160" s="333">
        <f>IF(M$87=0,0,M$87/PPA!M$12*1000)</f>
        <v>17.909311831738915</v>
      </c>
      <c r="N160" s="333">
        <f>IF(N$87=0,0,N$87/PPA!N$12*1000)</f>
        <v>14.415774500067577</v>
      </c>
      <c r="O160" s="333">
        <f>IF(O$87=0,0,O$87/PPA!O$12*1000)</f>
        <v>13.412432746706076</v>
      </c>
      <c r="P160" s="333">
        <f>IF(P$87=0,0,P$87/PPA!P$12*1000)</f>
        <v>13.132055714733349</v>
      </c>
      <c r="Q160" s="333">
        <f>IF(Q$87=0,0,Q$87/PPA!Q$12*1000)</f>
        <v>11.939058567696481</v>
      </c>
      <c r="R160" s="333">
        <f>IF(R$87=0,0,R$87/PPA!R$12*1000)</f>
        <v>11.801307356572897</v>
      </c>
      <c r="S160" s="333">
        <f>IF(S$87=0,0,S$87/PPA!S$12*1000)</f>
        <v>11.882908865985403</v>
      </c>
      <c r="T160" s="333">
        <f>IF(T$87=0,0,T$87/PPA!T$12*1000)</f>
        <v>13.430693070558528</v>
      </c>
      <c r="U160" s="333">
        <f>IF(U$87=0,0,U$87/PPA!U$12*1000)</f>
        <v>12.852259627900024</v>
      </c>
      <c r="V160" s="333">
        <f>IF(V$87=0,0,V$87/PPA!V$12*1000)</f>
        <v>12.032499271760445</v>
      </c>
      <c r="W160" s="333">
        <f>IF(W$87=0,0,W$87/PPA!W$12*1000)</f>
        <v>11.091515053140206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95.505133710676887</v>
      </c>
      <c r="C161" s="334">
        <f>IF(C$88=0,0,C$88/PPA!C$12*1000)</f>
        <v>80.613044340197519</v>
      </c>
      <c r="D161" s="334">
        <f>IF(D$88=0,0,D$88/PPA!D$12*1000)</f>
        <v>79.744049020545077</v>
      </c>
      <c r="E161" s="334">
        <f>IF(E$88=0,0,E$88/PPA!E$12*1000)</f>
        <v>81.171127451022883</v>
      </c>
      <c r="F161" s="334">
        <f>IF(F$88=0,0,F$88/PPA!F$12*1000)</f>
        <v>72.524882337511102</v>
      </c>
      <c r="G161" s="334">
        <f>IF(G$88=0,0,G$88/PPA!G$12*1000)</f>
        <v>104.89000460131581</v>
      </c>
      <c r="H161" s="334">
        <f>IF(H$88=0,0,H$88/PPA!H$12*1000)</f>
        <v>107.71436808292941</v>
      </c>
      <c r="I161" s="334">
        <f>IF(I$88=0,0,I$88/PPA!I$12*1000)</f>
        <v>132.51020115217295</v>
      </c>
      <c r="J161" s="334">
        <f>IF(J$88=0,0,J$88/PPA!J$12*1000)</f>
        <v>107.87872130010221</v>
      </c>
      <c r="K161" s="334">
        <f>IF(K$88=0,0,K$88/PPA!K$12*1000)</f>
        <v>91.533250800967693</v>
      </c>
      <c r="L161" s="334">
        <f>IF(L$88=0,0,L$88/PPA!L$12*1000)</f>
        <v>131.52586206108242</v>
      </c>
      <c r="M161" s="334">
        <f>IF(M$88=0,0,M$88/PPA!M$12*1000)</f>
        <v>155.15120443192913</v>
      </c>
      <c r="N161" s="334">
        <f>IF(N$88=0,0,N$88/PPA!N$12*1000)</f>
        <v>117.44300327856995</v>
      </c>
      <c r="O161" s="334">
        <f>IF(O$88=0,0,O$88/PPA!O$12*1000)</f>
        <v>113.68535128113622</v>
      </c>
      <c r="P161" s="334">
        <f>IF(P$88=0,0,P$88/PPA!P$12*1000)</f>
        <v>91.451110858627871</v>
      </c>
      <c r="Q161" s="334">
        <f>IF(Q$88=0,0,Q$88/PPA!Q$12*1000)</f>
        <v>100.61999805237978</v>
      </c>
      <c r="R161" s="334">
        <f>IF(R$88=0,0,R$88/PPA!R$12*1000)</f>
        <v>87.878147590395272</v>
      </c>
      <c r="S161" s="334">
        <f>IF(S$88=0,0,S$88/PPA!S$12*1000)</f>
        <v>80.787385093133793</v>
      </c>
      <c r="T161" s="334">
        <f>IF(T$88=0,0,T$88/PPA!T$12*1000)</f>
        <v>83.541034994393101</v>
      </c>
      <c r="U161" s="334">
        <f>IF(U$88=0,0,U$88/PPA!U$12*1000)</f>
        <v>82.042914986644334</v>
      </c>
      <c r="V161" s="334">
        <f>IF(V$88=0,0,V$88/PPA!V$12*1000)</f>
        <v>73.10744424837128</v>
      </c>
      <c r="W161" s="334">
        <f>IF(W$88=0,0,W$88/PPA!W$12*1000)</f>
        <v>60.691188400896614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144.60900442642662</v>
      </c>
      <c r="C162" s="335">
        <f>IF(C$94=0,0,C$94/PPA!C$12*1000)</f>
        <v>209.51802308359612</v>
      </c>
      <c r="D162" s="335">
        <f>IF(D$94=0,0,D$94/PPA!D$12*1000)</f>
        <v>165.47835693299601</v>
      </c>
      <c r="E162" s="335">
        <f>IF(E$94=0,0,E$94/PPA!E$12*1000)</f>
        <v>151.57414541480605</v>
      </c>
      <c r="F162" s="335">
        <f>IF(F$94=0,0,F$94/PPA!F$12*1000)</f>
        <v>195.96327074035921</v>
      </c>
      <c r="G162" s="335">
        <f>IF(G$94=0,0,G$94/PPA!G$12*1000)</f>
        <v>179.29241625295822</v>
      </c>
      <c r="H162" s="335">
        <f>IF(H$94=0,0,H$94/PPA!H$12*1000)</f>
        <v>157.93230565630111</v>
      </c>
      <c r="I162" s="335">
        <f>IF(I$94=0,0,I$94/PPA!I$12*1000)</f>
        <v>116.21237081814809</v>
      </c>
      <c r="J162" s="335">
        <f>IF(J$94=0,0,J$94/PPA!J$12*1000)</f>
        <v>141.37847104092469</v>
      </c>
      <c r="K162" s="335">
        <f>IF(K$94=0,0,K$94/PPA!K$12*1000)</f>
        <v>157.2292044087246</v>
      </c>
      <c r="L162" s="335">
        <f>IF(L$94=0,0,L$94/PPA!L$12*1000)</f>
        <v>97.559040507610206</v>
      </c>
      <c r="M162" s="335">
        <f>IF(M$94=0,0,M$94/PPA!M$12*1000)</f>
        <v>89.561490019339544</v>
      </c>
      <c r="N162" s="335">
        <f>IF(N$94=0,0,N$94/PPA!N$12*1000)</f>
        <v>79.534024853709425</v>
      </c>
      <c r="O162" s="335">
        <f>IF(O$94=0,0,O$94/PPA!O$12*1000)</f>
        <v>69.582023112408109</v>
      </c>
      <c r="P162" s="335">
        <f>IF(P$94=0,0,P$94/PPA!P$12*1000)</f>
        <v>87.985193999265533</v>
      </c>
      <c r="Q162" s="335">
        <f>IF(Q$94=0,0,Q$94/PPA!Q$12*1000)</f>
        <v>62.515203275626668</v>
      </c>
      <c r="R162" s="335">
        <f>IF(R$94=0,0,R$94/PPA!R$12*1000)</f>
        <v>73.374822284016588</v>
      </c>
      <c r="S162" s="335">
        <f>IF(S$94=0,0,S$94/PPA!S$12*1000)</f>
        <v>81.580587156688566</v>
      </c>
      <c r="T162" s="335">
        <f>IF(T$94=0,0,T$94/PPA!T$12*1000)</f>
        <v>99.975848318479663</v>
      </c>
      <c r="U162" s="335">
        <f>IF(U$94=0,0,U$94/PPA!U$12*1000)</f>
        <v>93.570258365679905</v>
      </c>
      <c r="V162" s="335">
        <f>IF(V$94=0,0,V$94/PPA!V$12*1000)</f>
        <v>91.304530116362287</v>
      </c>
      <c r="W162" s="335">
        <f>IF(W$94=0,0,W$94/PPA!W$12*1000)</f>
        <v>90.863185083126837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BG: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20.76451909517025</v>
      </c>
      <c r="C5" s="225">
        <v>8.5805920172887724</v>
      </c>
      <c r="D5" s="225">
        <v>25.495143225685229</v>
      </c>
      <c r="E5" s="225">
        <v>36.00371157645133</v>
      </c>
      <c r="F5" s="225">
        <v>32.996845446555071</v>
      </c>
      <c r="G5" s="225">
        <v>33.226105928053727</v>
      </c>
      <c r="H5" s="225">
        <v>28.780901817309982</v>
      </c>
      <c r="I5" s="225">
        <v>27.33726786064712</v>
      </c>
      <c r="J5" s="225">
        <v>29.025405163589731</v>
      </c>
      <c r="K5" s="225">
        <v>16.114348723300861</v>
      </c>
      <c r="L5" s="225">
        <v>36.072185882531848</v>
      </c>
      <c r="M5" s="225">
        <v>38.084644922850153</v>
      </c>
      <c r="N5" s="225">
        <v>36.675073512027893</v>
      </c>
      <c r="O5" s="225">
        <v>40.994882415668137</v>
      </c>
      <c r="P5" s="225">
        <v>34.927037405013351</v>
      </c>
      <c r="Q5" s="225">
        <v>57.430336636275747</v>
      </c>
      <c r="R5" s="225">
        <v>48.297967588146072</v>
      </c>
      <c r="S5" s="225">
        <v>47.064539133163343</v>
      </c>
      <c r="T5" s="225">
        <v>44.542063008570679</v>
      </c>
      <c r="U5" s="225">
        <v>46.250466293810533</v>
      </c>
      <c r="V5" s="225">
        <v>38.434011015020289</v>
      </c>
      <c r="W5" s="225">
        <v>37.98371142317496</v>
      </c>
      <c r="DA5" s="89" t="s">
        <v>1943</v>
      </c>
    </row>
    <row r="6" spans="1:105" ht="12" customHeight="1" x14ac:dyDescent="0.25">
      <c r="A6" s="55" t="s">
        <v>92</v>
      </c>
      <c r="B6" s="261">
        <v>7.5892529135212397E-2</v>
      </c>
      <c r="C6" s="261">
        <v>3.1096589674984559E-2</v>
      </c>
      <c r="D6" s="261">
        <v>9.7499181427375944E-2</v>
      </c>
      <c r="E6" s="261">
        <v>0.1338504830885264</v>
      </c>
      <c r="F6" s="261">
        <v>0.1202005120164711</v>
      </c>
      <c r="G6" s="261">
        <v>0.1229925664002996</v>
      </c>
      <c r="H6" s="261">
        <v>0.1056757743160413</v>
      </c>
      <c r="I6" s="261">
        <v>0.1012310035394252</v>
      </c>
      <c r="J6" s="261">
        <v>0.107830025353292</v>
      </c>
      <c r="K6" s="261">
        <v>5.9056634664398533E-2</v>
      </c>
      <c r="L6" s="261">
        <v>0.1378677855872891</v>
      </c>
      <c r="M6" s="261">
        <v>0.14626529238770281</v>
      </c>
      <c r="N6" s="261">
        <v>0.14038275462784361</v>
      </c>
      <c r="O6" s="261">
        <v>0.1569136125249754</v>
      </c>
      <c r="P6" s="261">
        <v>0.1333085300315047</v>
      </c>
      <c r="Q6" s="261">
        <v>0.2194551783094123</v>
      </c>
      <c r="R6" s="261">
        <v>0.18454957095474811</v>
      </c>
      <c r="S6" s="261">
        <v>0.17973662088729181</v>
      </c>
      <c r="T6" s="261">
        <v>0.16910968511012581</v>
      </c>
      <c r="U6" s="261">
        <v>0.1762235956985812</v>
      </c>
      <c r="V6" s="261">
        <v>0.1462629162898566</v>
      </c>
      <c r="W6" s="261">
        <v>0.14338983249571979</v>
      </c>
      <c r="DA6" s="67" t="s">
        <v>1944</v>
      </c>
    </row>
    <row r="7" spans="1:105" ht="12" customHeight="1" x14ac:dyDescent="0.25">
      <c r="A7" s="202" t="s">
        <v>93</v>
      </c>
      <c r="B7" s="226">
        <v>2.761217157792686E-2</v>
      </c>
      <c r="C7" s="226">
        <v>1.131395118041561E-2</v>
      </c>
      <c r="D7" s="226">
        <v>3.54733747439578E-2</v>
      </c>
      <c r="E7" s="226">
        <v>4.869916112881225E-2</v>
      </c>
      <c r="F7" s="226">
        <v>4.3732857494315887E-2</v>
      </c>
      <c r="G7" s="226">
        <v>4.4748697730234488E-2</v>
      </c>
      <c r="H7" s="226">
        <v>3.8448285296252598E-2</v>
      </c>
      <c r="I7" s="226">
        <v>3.6831133058648019E-2</v>
      </c>
      <c r="J7" s="226">
        <v>3.9232071921106233E-2</v>
      </c>
      <c r="K7" s="226">
        <v>2.148672534371655E-2</v>
      </c>
      <c r="L7" s="226">
        <v>5.0160786497478543E-2</v>
      </c>
      <c r="M7" s="226">
        <v>5.3216072719218709E-2</v>
      </c>
      <c r="N7" s="226">
        <v>5.1075814069391962E-2</v>
      </c>
      <c r="O7" s="226">
        <v>5.709027807246532E-2</v>
      </c>
      <c r="P7" s="226">
        <v>4.8501980971974903E-2</v>
      </c>
      <c r="Q7" s="226">
        <v>8.0115070369866731E-2</v>
      </c>
      <c r="R7" s="226">
        <v>6.7145138999867002E-2</v>
      </c>
      <c r="S7" s="226">
        <v>6.5394031156012861E-2</v>
      </c>
      <c r="T7" s="226">
        <v>6.1527606128802002E-2</v>
      </c>
      <c r="U7" s="226">
        <v>6.4115878281499575E-2</v>
      </c>
      <c r="V7" s="226">
        <v>5.3215208217506069E-2</v>
      </c>
      <c r="W7" s="226">
        <v>5.2169886845488969E-2</v>
      </c>
      <c r="DA7" s="174" t="s">
        <v>1945</v>
      </c>
    </row>
    <row r="8" spans="1:105" ht="12" customHeight="1" x14ac:dyDescent="0.25">
      <c r="A8" s="202" t="s">
        <v>94</v>
      </c>
      <c r="B8" s="226">
        <v>0.8678435206607602</v>
      </c>
      <c r="C8" s="226">
        <v>0.35559460425941058</v>
      </c>
      <c r="D8" s="226">
        <v>1.114919134144617</v>
      </c>
      <c r="E8" s="226">
        <v>1.530602231989578</v>
      </c>
      <c r="F8" s="226">
        <v>1.3745125735334129</v>
      </c>
      <c r="G8" s="226">
        <v>1.4064401734427661</v>
      </c>
      <c r="H8" s="226">
        <v>1.208419815178275</v>
      </c>
      <c r="I8" s="226">
        <v>1.157593132192968</v>
      </c>
      <c r="J8" s="226">
        <v>1.2330540291893</v>
      </c>
      <c r="K8" s="226">
        <v>0.67532230549618344</v>
      </c>
      <c r="L8" s="226">
        <v>1.576540745092418</v>
      </c>
      <c r="M8" s="226">
        <v>1.6725676129473499</v>
      </c>
      <c r="N8" s="226">
        <v>1.6052998286462019</v>
      </c>
      <c r="O8" s="226">
        <v>1.7943329005501569</v>
      </c>
      <c r="P8" s="226">
        <v>1.524404909876349</v>
      </c>
      <c r="Q8" s="226">
        <v>2.4988666706649929</v>
      </c>
      <c r="R8" s="226">
        <v>2.110354618811757</v>
      </c>
      <c r="S8" s="226">
        <v>2.055317745236704</v>
      </c>
      <c r="T8" s="226">
        <v>1.933796991299773</v>
      </c>
      <c r="U8" s="226">
        <v>2.0151457258998762</v>
      </c>
      <c r="V8" s="226">
        <v>1.672540441878686</v>
      </c>
      <c r="W8" s="226">
        <v>1.639686257369763</v>
      </c>
      <c r="DA8" s="174" t="s">
        <v>1946</v>
      </c>
    </row>
    <row r="9" spans="1:105" ht="12" customHeight="1" x14ac:dyDescent="0.25">
      <c r="A9" s="202" t="s">
        <v>95</v>
      </c>
      <c r="B9" s="226">
        <v>0.3046250439019122</v>
      </c>
      <c r="C9" s="226">
        <v>0.1248186099855086</v>
      </c>
      <c r="D9" s="226">
        <v>0.39135199157481321</v>
      </c>
      <c r="E9" s="226">
        <v>0.53726249146987781</v>
      </c>
      <c r="F9" s="226">
        <v>0.48247286876964568</v>
      </c>
      <c r="G9" s="226">
        <v>0.49367989664105782</v>
      </c>
      <c r="H9" s="226">
        <v>0.42417202005535137</v>
      </c>
      <c r="I9" s="226">
        <v>0.40633115339312281</v>
      </c>
      <c r="J9" s="226">
        <v>0.43281896889571853</v>
      </c>
      <c r="K9" s="226">
        <v>0.23704744238118411</v>
      </c>
      <c r="L9" s="226">
        <v>0.55338754309218652</v>
      </c>
      <c r="M9" s="226">
        <v>0.5870942979848196</v>
      </c>
      <c r="N9" s="226">
        <v>0.56348237802680701</v>
      </c>
      <c r="O9" s="226">
        <v>0.62983559315919879</v>
      </c>
      <c r="P9" s="226">
        <v>0.53508714594286455</v>
      </c>
      <c r="Q9" s="226">
        <v>0.88385141167726311</v>
      </c>
      <c r="R9" s="226">
        <v>0.74076357442257323</v>
      </c>
      <c r="S9" s="226">
        <v>0.72144487280196368</v>
      </c>
      <c r="T9" s="226">
        <v>0.67878941231659162</v>
      </c>
      <c r="U9" s="226">
        <v>0.70734394001537959</v>
      </c>
      <c r="V9" s="226">
        <v>0.58708476056501091</v>
      </c>
      <c r="W9" s="226">
        <v>0.57555248872092057</v>
      </c>
      <c r="DA9" s="174" t="s">
        <v>1947</v>
      </c>
    </row>
    <row r="10" spans="1:105" ht="12" customHeight="1" x14ac:dyDescent="0.25">
      <c r="A10" s="56" t="s">
        <v>96</v>
      </c>
      <c r="B10" s="262">
        <v>0.28171250736319331</v>
      </c>
      <c r="C10" s="262">
        <v>0.11337146917839989</v>
      </c>
      <c r="D10" s="262">
        <v>0.31897629292011581</v>
      </c>
      <c r="E10" s="262">
        <v>0.47207302196690049</v>
      </c>
      <c r="F10" s="262">
        <v>0.4416803765812059</v>
      </c>
      <c r="G10" s="262">
        <v>0.43340333997871128</v>
      </c>
      <c r="H10" s="262">
        <v>0.38789183020093032</v>
      </c>
      <c r="I10" s="262">
        <v>0.39283797351139133</v>
      </c>
      <c r="J10" s="262">
        <v>0.38521328906508118</v>
      </c>
      <c r="K10" s="262">
        <v>0.20862336667519499</v>
      </c>
      <c r="L10" s="262">
        <v>0.47914016494828021</v>
      </c>
      <c r="M10" s="262">
        <v>0.51466228200299224</v>
      </c>
      <c r="N10" s="262">
        <v>0.50526995880344172</v>
      </c>
      <c r="O10" s="262">
        <v>0.58284979379512225</v>
      </c>
      <c r="P10" s="262">
        <v>0.46816080694468631</v>
      </c>
      <c r="Q10" s="262">
        <v>0.80470721284632862</v>
      </c>
      <c r="R10" s="262">
        <v>0.66095519000175829</v>
      </c>
      <c r="S10" s="262">
        <v>0.62092853555237293</v>
      </c>
      <c r="T10" s="262">
        <v>0.58312477748829039</v>
      </c>
      <c r="U10" s="262">
        <v>0.6023471507655046</v>
      </c>
      <c r="V10" s="262">
        <v>0.49846170081327201</v>
      </c>
      <c r="W10" s="262">
        <v>0.49318742503053159</v>
      </c>
      <c r="DA10" s="68" t="s">
        <v>1948</v>
      </c>
    </row>
    <row r="11" spans="1:105" ht="12" customHeight="1" x14ac:dyDescent="0.25">
      <c r="A11" s="37" t="s">
        <v>160</v>
      </c>
      <c r="B11" s="228">
        <v>5.6155053548285214E-3</v>
      </c>
      <c r="C11" s="228">
        <v>2.0812669033092881E-3</v>
      </c>
      <c r="D11" s="228">
        <v>8.7451030899715898E-3</v>
      </c>
      <c r="E11" s="228">
        <v>1.394680853855285E-2</v>
      </c>
      <c r="F11" s="228">
        <v>3.9003544378325631E-3</v>
      </c>
      <c r="G11" s="228">
        <v>6.2706808184333496E-3</v>
      </c>
      <c r="H11" s="228">
        <v>5.5673415219504238E-3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5.3312664029248899E-3</v>
      </c>
      <c r="T11" s="228">
        <v>1.2865541588496399E-3</v>
      </c>
      <c r="U11" s="228">
        <v>6.8216627704436343E-3</v>
      </c>
      <c r="V11" s="228">
        <v>1.497530029425704E-3</v>
      </c>
      <c r="W11" s="228">
        <v>1.5708011049578451E-3</v>
      </c>
      <c r="DA11" s="69" t="s">
        <v>1949</v>
      </c>
    </row>
    <row r="12" spans="1:105" ht="12" customHeight="1" x14ac:dyDescent="0.25">
      <c r="A12" s="37" t="s">
        <v>162</v>
      </c>
      <c r="B12" s="228">
        <v>0.2439733724756892</v>
      </c>
      <c r="C12" s="228">
        <v>7.1722083835166553E-2</v>
      </c>
      <c r="D12" s="228">
        <v>0.19880841682601799</v>
      </c>
      <c r="E12" s="228">
        <v>0.35656054887347788</v>
      </c>
      <c r="F12" s="228">
        <v>0.22488938657952359</v>
      </c>
      <c r="G12" s="228">
        <v>0.34888867823487502</v>
      </c>
      <c r="H12" s="228">
        <v>0.33803396947640618</v>
      </c>
      <c r="I12" s="228">
        <v>0.37808616022697028</v>
      </c>
      <c r="J12" s="228">
        <v>0.34575142716205409</v>
      </c>
      <c r="K12" s="228">
        <v>0.17152876806202441</v>
      </c>
      <c r="L12" s="228">
        <v>0.46153707753073098</v>
      </c>
      <c r="M12" s="228">
        <v>0.50347939048562262</v>
      </c>
      <c r="N12" s="228">
        <v>0.49083315113202031</v>
      </c>
      <c r="O12" s="228">
        <v>0.57002829543164557</v>
      </c>
      <c r="P12" s="228">
        <v>0.44015420458456889</v>
      </c>
      <c r="Q12" s="228">
        <v>0.78563005173945066</v>
      </c>
      <c r="R12" s="228">
        <v>0.63195382308547798</v>
      </c>
      <c r="S12" s="228">
        <v>0.57317293160918836</v>
      </c>
      <c r="T12" s="228">
        <v>0.52636186513095473</v>
      </c>
      <c r="U12" s="228">
        <v>0.54221566189339288</v>
      </c>
      <c r="V12" s="228">
        <v>0.44392866085496191</v>
      </c>
      <c r="W12" s="228">
        <v>0.41827881156676849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3.2123629532675523E-2</v>
      </c>
      <c r="C15" s="228">
        <v>3.956811843992409E-2</v>
      </c>
      <c r="D15" s="228">
        <v>0.1114227730041262</v>
      </c>
      <c r="E15" s="228">
        <v>0.1015656645548698</v>
      </c>
      <c r="F15" s="228">
        <v>0.21289063556384971</v>
      </c>
      <c r="G15" s="228">
        <v>7.8243980925402939E-2</v>
      </c>
      <c r="H15" s="228">
        <v>4.4290519202573653E-2</v>
      </c>
      <c r="I15" s="228">
        <v>1.475181328442096E-2</v>
      </c>
      <c r="J15" s="228">
        <v>3.9461861903027147E-2</v>
      </c>
      <c r="K15" s="228">
        <v>3.7094598613170597E-2</v>
      </c>
      <c r="L15" s="228">
        <v>1.7603087417549179E-2</v>
      </c>
      <c r="M15" s="228">
        <v>1.118289151736968E-2</v>
      </c>
      <c r="N15" s="228">
        <v>1.4436807671421361E-2</v>
      </c>
      <c r="O15" s="228">
        <v>1.282149836347664E-2</v>
      </c>
      <c r="P15" s="228">
        <v>2.8006602360117368E-2</v>
      </c>
      <c r="Q15" s="228">
        <v>1.9077161106877991E-2</v>
      </c>
      <c r="R15" s="228">
        <v>2.900136691628033E-2</v>
      </c>
      <c r="S15" s="228">
        <v>4.2424337540259663E-2</v>
      </c>
      <c r="T15" s="228">
        <v>5.5476358198486037E-2</v>
      </c>
      <c r="U15" s="228">
        <v>5.3309826101668102E-2</v>
      </c>
      <c r="V15" s="228">
        <v>5.3035509928884367E-2</v>
      </c>
      <c r="W15" s="228">
        <v>7.3337812358805252E-2</v>
      </c>
      <c r="DA15" s="69" t="s">
        <v>1953</v>
      </c>
    </row>
    <row r="16" spans="1:105" ht="12" customHeight="1" x14ac:dyDescent="0.25">
      <c r="A16" s="57" t="s">
        <v>1855</v>
      </c>
      <c r="B16" s="263">
        <v>0.31592584487975062</v>
      </c>
      <c r="C16" s="263">
        <v>0.20786424401019621</v>
      </c>
      <c r="D16" s="263">
        <v>0.46740648563651299</v>
      </c>
      <c r="E16" s="263">
        <v>0.64029005861775345</v>
      </c>
      <c r="F16" s="263">
        <v>0.81725952870511664</v>
      </c>
      <c r="G16" s="263">
        <v>0.54100524649842729</v>
      </c>
      <c r="H16" s="263">
        <v>0.42095358717747261</v>
      </c>
      <c r="I16" s="263">
        <v>0.25853327502380208</v>
      </c>
      <c r="J16" s="263">
        <v>0.37394397995334888</v>
      </c>
      <c r="K16" s="263">
        <v>0.26141395039430648</v>
      </c>
      <c r="L16" s="263">
        <v>0.26674058900086373</v>
      </c>
      <c r="M16" s="263">
        <v>0.22364192672659261</v>
      </c>
      <c r="N16" s="263">
        <v>0.25723155668536118</v>
      </c>
      <c r="O16" s="263">
        <v>0.26852870670471851</v>
      </c>
      <c r="P16" s="263">
        <v>0.33650182095167341</v>
      </c>
      <c r="Q16" s="263">
        <v>0.37493698045316159</v>
      </c>
      <c r="R16" s="263">
        <v>0.41361024498704729</v>
      </c>
      <c r="S16" s="263">
        <v>0.46809254293120189</v>
      </c>
      <c r="T16" s="263">
        <v>0.51779784257289485</v>
      </c>
      <c r="U16" s="263">
        <v>0.51093647066883274</v>
      </c>
      <c r="V16" s="263">
        <v>0.46091377992374061</v>
      </c>
      <c r="W16" s="263">
        <v>0.54202643411167251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18.193006733746998</v>
      </c>
      <c r="C17" s="296">
        <f t="shared" si="0"/>
        <v>7.2773469113668297</v>
      </c>
      <c r="D17" s="296">
        <f t="shared" si="0"/>
        <v>22.036985431324112</v>
      </c>
      <c r="E17" s="296">
        <f t="shared" si="0"/>
        <v>31.226491734614669</v>
      </c>
      <c r="F17" s="296">
        <f t="shared" si="0"/>
        <v>27.911607263702631</v>
      </c>
      <c r="G17" s="296">
        <f t="shared" si="0"/>
        <v>28.988720222734994</v>
      </c>
      <c r="H17" s="296">
        <f t="shared" si="0"/>
        <v>25.265426645862636</v>
      </c>
      <c r="I17" s="296">
        <f t="shared" si="0"/>
        <v>24.412793366510375</v>
      </c>
      <c r="J17" s="296">
        <f t="shared" si="0"/>
        <v>25.62724622055833</v>
      </c>
      <c r="K17" s="296">
        <f t="shared" si="0"/>
        <v>14.073917875632624</v>
      </c>
      <c r="L17" s="296">
        <f t="shared" si="0"/>
        <v>32.419100954393564</v>
      </c>
      <c r="M17" s="296">
        <f t="shared" si="0"/>
        <v>34.393157872910315</v>
      </c>
      <c r="N17" s="296">
        <f t="shared" si="0"/>
        <v>32.984089978244398</v>
      </c>
      <c r="O17" s="296">
        <f t="shared" si="0"/>
        <v>36.912134148607876</v>
      </c>
      <c r="P17" s="296">
        <f t="shared" si="0"/>
        <v>31.137717796676192</v>
      </c>
      <c r="Q17" s="296">
        <f t="shared" si="0"/>
        <v>51.737325577376154</v>
      </c>
      <c r="R17" s="296">
        <f t="shared" si="0"/>
        <v>43.206897311365296</v>
      </c>
      <c r="S17" s="296">
        <f t="shared" si="0"/>
        <v>41.919577905488623</v>
      </c>
      <c r="T17" s="296">
        <f t="shared" si="0"/>
        <v>39.454067574056822</v>
      </c>
      <c r="U17" s="296">
        <f t="shared" si="0"/>
        <v>41.045661629786288</v>
      </c>
      <c r="V17" s="296">
        <f t="shared" si="0"/>
        <v>33.997343682721173</v>
      </c>
      <c r="W17" s="296">
        <f t="shared" si="0"/>
        <v>33.340327444102577</v>
      </c>
      <c r="DA17" s="70"/>
    </row>
    <row r="18" spans="1:105" ht="12" customHeight="1" x14ac:dyDescent="0.25">
      <c r="A18" s="60" t="s">
        <v>1858</v>
      </c>
      <c r="B18" s="331">
        <v>15.23120193799935</v>
      </c>
      <c r="C18" s="331">
        <v>5.3286196237712478</v>
      </c>
      <c r="D18" s="331">
        <v>17.655049628481819</v>
      </c>
      <c r="E18" s="331">
        <v>25.223772435073261</v>
      </c>
      <c r="F18" s="331">
        <v>20.2497991820922</v>
      </c>
      <c r="G18" s="331">
        <v>23.916796036812261</v>
      </c>
      <c r="H18" s="331">
        <v>21.318986766073849</v>
      </c>
      <c r="I18" s="331">
        <v>21.989043913162241</v>
      </c>
      <c r="J18" s="331">
        <v>22.121521408495699</v>
      </c>
      <c r="K18" s="331">
        <v>11.62316209068601</v>
      </c>
      <c r="L18" s="331">
        <v>29.91840793251048</v>
      </c>
      <c r="M18" s="331">
        <v>32.296514809848517</v>
      </c>
      <c r="N18" s="331">
        <v>30.572544134319148</v>
      </c>
      <c r="O18" s="331">
        <v>34.394677523251147</v>
      </c>
      <c r="P18" s="331">
        <v>27.983013225254268</v>
      </c>
      <c r="Q18" s="331">
        <v>48.222291385627777</v>
      </c>
      <c r="R18" s="331">
        <v>39.329301264611743</v>
      </c>
      <c r="S18" s="331">
        <v>37.531210315508623</v>
      </c>
      <c r="T18" s="331">
        <v>34.599712799935951</v>
      </c>
      <c r="U18" s="331">
        <v>36.255632217265997</v>
      </c>
      <c r="V18" s="331">
        <v>29.676276995936121</v>
      </c>
      <c r="W18" s="331">
        <v>28.258829624305669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8.0461329050996557</v>
      </c>
      <c r="E19" s="231">
        <v>3.6232430475368989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0.118603238161858</v>
      </c>
      <c r="P19" s="231">
        <v>0.15328544125493521</v>
      </c>
      <c r="Q19" s="231">
        <v>0.1861168097288306</v>
      </c>
      <c r="R19" s="231">
        <v>0.28285887538138571</v>
      </c>
      <c r="S19" s="231">
        <v>0.269746280705698</v>
      </c>
      <c r="T19" s="231">
        <v>0.2382347444718704</v>
      </c>
      <c r="U19" s="231">
        <v>0.19942762966316299</v>
      </c>
      <c r="V19" s="231">
        <v>0.1803840796437377</v>
      </c>
      <c r="W19" s="231">
        <v>0.60728032917937957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8.6056012924655728E-2</v>
      </c>
      <c r="T21" s="231">
        <v>9.516955320780672E-2</v>
      </c>
      <c r="U21" s="231">
        <v>9.2481903366628981E-2</v>
      </c>
      <c r="V21" s="231">
        <v>7.613089580343306E-2</v>
      </c>
      <c r="W21" s="231">
        <v>8.0628823057404E-2</v>
      </c>
      <c r="DA21" s="73" t="s">
        <v>1958</v>
      </c>
    </row>
    <row r="22" spans="1:105" ht="12" customHeight="1" x14ac:dyDescent="0.25">
      <c r="A22" s="64" t="s">
        <v>160</v>
      </c>
      <c r="B22" s="231">
        <v>0.19285395216533341</v>
      </c>
      <c r="C22" s="231">
        <v>9.9593230594250279E-2</v>
      </c>
      <c r="D22" s="231">
        <v>0.16870257048970949</v>
      </c>
      <c r="E22" s="231">
        <v>0.42833165484758567</v>
      </c>
      <c r="F22" s="231">
        <v>0.15020939875257941</v>
      </c>
      <c r="G22" s="231">
        <v>0.15921879037278591</v>
      </c>
      <c r="H22" s="231">
        <v>0.16166589202550391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8.6344527421936296E-2</v>
      </c>
      <c r="T22" s="231">
        <v>2.445285438262455E-2</v>
      </c>
      <c r="U22" s="231">
        <v>0.1187623789899771</v>
      </c>
      <c r="V22" s="231">
        <v>2.689500171506776E-2</v>
      </c>
      <c r="W22" s="231">
        <v>3.5090106483574982E-2</v>
      </c>
      <c r="DA22" s="73" t="s">
        <v>1959</v>
      </c>
    </row>
    <row r="23" spans="1:105" ht="12" customHeight="1" x14ac:dyDescent="0.25">
      <c r="A23" s="64" t="s">
        <v>70</v>
      </c>
      <c r="B23" s="231">
        <v>5.3253088565988023</v>
      </c>
      <c r="C23" s="231">
        <v>1.7509212443985009</v>
      </c>
      <c r="D23" s="231">
        <v>5.1068161385923201</v>
      </c>
      <c r="E23" s="231">
        <v>5.3487199000231422</v>
      </c>
      <c r="F23" s="231">
        <v>3.9527155338974</v>
      </c>
      <c r="G23" s="231">
        <v>4.5874937785986214</v>
      </c>
      <c r="H23" s="231">
        <v>1.6152012182589071</v>
      </c>
      <c r="I23" s="231">
        <v>3.515702760459785</v>
      </c>
      <c r="J23" s="231">
        <v>2.8503406581427151</v>
      </c>
      <c r="K23" s="231">
        <v>1.5534993606579941</v>
      </c>
      <c r="L23" s="231">
        <v>1.5983652452549439</v>
      </c>
      <c r="M23" s="231">
        <v>1.658383875252085</v>
      </c>
      <c r="N23" s="231">
        <v>0.79294530401265551</v>
      </c>
      <c r="O23" s="231">
        <v>0.30446354124326758</v>
      </c>
      <c r="P23" s="231">
        <v>0.60329432418418039</v>
      </c>
      <c r="Q23" s="231">
        <v>0</v>
      </c>
      <c r="R23" s="231">
        <v>0</v>
      </c>
      <c r="S23" s="231">
        <v>2.3394358262686391E-2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8.0062733659389274</v>
      </c>
      <c r="C25" s="231">
        <v>3.279466725427739</v>
      </c>
      <c r="D25" s="231">
        <v>3.664711751203563</v>
      </c>
      <c r="E25" s="231">
        <v>10.4637392598703</v>
      </c>
      <c r="F25" s="231">
        <v>8.275805599816815</v>
      </c>
      <c r="G25" s="231">
        <v>8.4647627163153807</v>
      </c>
      <c r="H25" s="231">
        <v>9.3794888664130251</v>
      </c>
      <c r="I25" s="231">
        <v>8.4027616146434774</v>
      </c>
      <c r="J25" s="231">
        <v>7.7854145959411278</v>
      </c>
      <c r="K25" s="231">
        <v>5.8116224827738296</v>
      </c>
      <c r="L25" s="231">
        <v>5.9731807762245177</v>
      </c>
      <c r="M25" s="231">
        <v>5.85825303733262</v>
      </c>
      <c r="N25" s="231">
        <v>6.6564724925060696</v>
      </c>
      <c r="O25" s="231">
        <v>7.952877699325887</v>
      </c>
      <c r="P25" s="231">
        <v>6.7925235049441408</v>
      </c>
      <c r="Q25" s="231">
        <v>10.85644614486341</v>
      </c>
      <c r="R25" s="231">
        <v>9.4352766057225494</v>
      </c>
      <c r="S25" s="231">
        <v>8.8703017108664142</v>
      </c>
      <c r="T25" s="231">
        <v>9.5594783329497748</v>
      </c>
      <c r="U25" s="231">
        <v>9.0200508905405972</v>
      </c>
      <c r="V25" s="231">
        <v>7.6182901403623742</v>
      </c>
      <c r="W25" s="231">
        <v>8.9284822762222067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1.457145642976962</v>
      </c>
      <c r="C27" s="231">
        <v>6.63412399853541E-2</v>
      </c>
      <c r="D27" s="231">
        <v>0.41234086418553612</v>
      </c>
      <c r="E27" s="231">
        <v>4.9544700327945446</v>
      </c>
      <c r="F27" s="231">
        <v>3.8198764413404391</v>
      </c>
      <c r="G27" s="231">
        <v>8.2388877749176448</v>
      </c>
      <c r="H27" s="231">
        <v>8.2594521467705064</v>
      </c>
      <c r="I27" s="231">
        <v>8.3988295378720199</v>
      </c>
      <c r="J27" s="231">
        <v>9.5967032614491856</v>
      </c>
      <c r="K27" s="231">
        <v>3.710845744736964</v>
      </c>
      <c r="L27" s="231">
        <v>21.1739630860021</v>
      </c>
      <c r="M27" s="231">
        <v>23.89790079678928</v>
      </c>
      <c r="N27" s="231">
        <v>22.713498895804861</v>
      </c>
      <c r="O27" s="231">
        <v>25.91148556054728</v>
      </c>
      <c r="P27" s="231">
        <v>20.354222379835569</v>
      </c>
      <c r="Q27" s="231">
        <v>37.083439396389537</v>
      </c>
      <c r="R27" s="231">
        <v>29.51956684754569</v>
      </c>
      <c r="S27" s="231">
        <v>28.101205769132282</v>
      </c>
      <c r="T27" s="231">
        <v>24.568935502421571</v>
      </c>
      <c r="U27" s="231">
        <v>26.709029769672089</v>
      </c>
      <c r="V27" s="231">
        <v>21.672045631248029</v>
      </c>
      <c r="W27" s="231">
        <v>18.508987261454049</v>
      </c>
      <c r="DA27" s="73" t="s">
        <v>1964</v>
      </c>
    </row>
    <row r="28" spans="1:105" ht="12" customHeight="1" x14ac:dyDescent="0.25">
      <c r="A28" s="64" t="s">
        <v>79</v>
      </c>
      <c r="B28" s="231">
        <v>0.24962012031932371</v>
      </c>
      <c r="C28" s="231">
        <v>0.13229718336540389</v>
      </c>
      <c r="D28" s="231">
        <v>0.25634539891103453</v>
      </c>
      <c r="E28" s="231">
        <v>0.40526854000078849</v>
      </c>
      <c r="F28" s="231">
        <v>4.0511922082849683</v>
      </c>
      <c r="G28" s="231">
        <v>2.466432976607833</v>
      </c>
      <c r="H28" s="231">
        <v>1.903178642605907</v>
      </c>
      <c r="I28" s="231">
        <v>1.671750000186957</v>
      </c>
      <c r="J28" s="231">
        <v>1.8890628929626689</v>
      </c>
      <c r="K28" s="231">
        <v>0.5471945025172229</v>
      </c>
      <c r="L28" s="231">
        <v>1.1728988250289241</v>
      </c>
      <c r="M28" s="231">
        <v>0.88197710047453437</v>
      </c>
      <c r="N28" s="231">
        <v>0.40962744199556422</v>
      </c>
      <c r="O28" s="231">
        <v>0.1072474839728528</v>
      </c>
      <c r="P28" s="231">
        <v>7.9687575035449529E-2</v>
      </c>
      <c r="Q28" s="231">
        <v>9.6289034645996918E-2</v>
      </c>
      <c r="R28" s="231">
        <v>9.1598935962117697E-2</v>
      </c>
      <c r="S28" s="231">
        <v>9.4161656194955437E-2</v>
      </c>
      <c r="T28" s="231">
        <v>0.1134418125022997</v>
      </c>
      <c r="U28" s="231">
        <v>0.1158796450335358</v>
      </c>
      <c r="V28" s="231">
        <v>0.10253124716348321</v>
      </c>
      <c r="W28" s="231">
        <v>9.8360827909051207E-2</v>
      </c>
      <c r="DA28" s="73" t="s">
        <v>1965</v>
      </c>
    </row>
    <row r="29" spans="1:105" ht="12" customHeight="1" x14ac:dyDescent="0.25">
      <c r="A29" s="60" t="s">
        <v>1870</v>
      </c>
      <c r="B29" s="264">
        <v>2.961804795747649</v>
      </c>
      <c r="C29" s="264">
        <v>1.9487272875955819</v>
      </c>
      <c r="D29" s="264">
        <v>4.3819358028422926</v>
      </c>
      <c r="E29" s="264">
        <v>6.0027192995414094</v>
      </c>
      <c r="F29" s="264">
        <v>7.661808081610431</v>
      </c>
      <c r="G29" s="264">
        <v>5.0719241859227324</v>
      </c>
      <c r="H29" s="264">
        <v>3.9464398797887879</v>
      </c>
      <c r="I29" s="264">
        <v>2.4237494533481341</v>
      </c>
      <c r="J29" s="264">
        <v>3.5057248120626312</v>
      </c>
      <c r="K29" s="264">
        <v>2.4507557849466131</v>
      </c>
      <c r="L29" s="264">
        <v>2.5006930218830861</v>
      </c>
      <c r="M29" s="264">
        <v>2.096643063061796</v>
      </c>
      <c r="N29" s="264">
        <v>2.4115458439252508</v>
      </c>
      <c r="O29" s="264">
        <v>2.517456625356727</v>
      </c>
      <c r="P29" s="264">
        <v>3.1547045714219251</v>
      </c>
      <c r="Q29" s="264">
        <v>3.5150341917483749</v>
      </c>
      <c r="R29" s="264">
        <v>3.8775960467535531</v>
      </c>
      <c r="S29" s="264">
        <v>4.3883675899799997</v>
      </c>
      <c r="T29" s="264">
        <v>4.8543547741208677</v>
      </c>
      <c r="U29" s="264">
        <v>4.7900294125202878</v>
      </c>
      <c r="V29" s="264">
        <v>4.3210666867850502</v>
      </c>
      <c r="W29" s="264">
        <v>5.0814978197969083</v>
      </c>
      <c r="DA29" s="72" t="s">
        <v>1966</v>
      </c>
    </row>
    <row r="30" spans="1:105" ht="12" customHeight="1" x14ac:dyDescent="0.25">
      <c r="A30" s="132" t="s">
        <v>1872</v>
      </c>
      <c r="B30" s="318">
        <v>0.6979007439044943</v>
      </c>
      <c r="C30" s="318">
        <v>0.45918563763302772</v>
      </c>
      <c r="D30" s="318">
        <v>1.0325313339137201</v>
      </c>
      <c r="E30" s="318">
        <v>1.4144423935752011</v>
      </c>
      <c r="F30" s="318">
        <v>1.805379465752265</v>
      </c>
      <c r="G30" s="318">
        <v>1.1951157846272391</v>
      </c>
      <c r="H30" s="318">
        <v>0.92991385922302439</v>
      </c>
      <c r="I30" s="318">
        <v>0.57111682341738501</v>
      </c>
      <c r="J30" s="318">
        <v>0.82606657865355582</v>
      </c>
      <c r="K30" s="318">
        <v>0.57748042271325029</v>
      </c>
      <c r="L30" s="318">
        <v>0.58924731391976592</v>
      </c>
      <c r="M30" s="318">
        <v>0.4940395651711601</v>
      </c>
      <c r="N30" s="318">
        <v>0.56824124292444433</v>
      </c>
      <c r="O30" s="318">
        <v>0.59319738225363128</v>
      </c>
      <c r="P30" s="318">
        <v>0.74335441361810017</v>
      </c>
      <c r="Q30" s="318">
        <v>0.83107853457858172</v>
      </c>
      <c r="R30" s="318">
        <v>0.91369193860303322</v>
      </c>
      <c r="S30" s="318">
        <v>1.034046879109165</v>
      </c>
      <c r="T30" s="318">
        <v>1.143849119597393</v>
      </c>
      <c r="U30" s="318">
        <v>1.1286919026945701</v>
      </c>
      <c r="V30" s="318">
        <v>1.018188524611044</v>
      </c>
      <c r="W30" s="318">
        <v>1.197371654498288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27.053798755806302</v>
      </c>
      <c r="C32" s="225">
        <v>27.538009763367629</v>
      </c>
      <c r="D32" s="225">
        <v>38.429530199454391</v>
      </c>
      <c r="E32" s="225">
        <v>37.045785139085709</v>
      </c>
      <c r="F32" s="225">
        <v>59.967572243113011</v>
      </c>
      <c r="G32" s="225">
        <v>59.43025829396948</v>
      </c>
      <c r="H32" s="225">
        <v>49.228221265553813</v>
      </c>
      <c r="I32" s="225">
        <v>54.47903845492786</v>
      </c>
      <c r="J32" s="225">
        <v>50.025048907060437</v>
      </c>
      <c r="K32" s="225">
        <v>16.547706807955461</v>
      </c>
      <c r="L32" s="225">
        <v>49.055514162034598</v>
      </c>
      <c r="M32" s="225">
        <v>60.865208201864512</v>
      </c>
      <c r="N32" s="225">
        <v>61.539536323644029</v>
      </c>
      <c r="O32" s="225">
        <v>75.159886908928172</v>
      </c>
      <c r="P32" s="225">
        <v>63.717068867006951</v>
      </c>
      <c r="Q32" s="225">
        <v>56.523872461645489</v>
      </c>
      <c r="R32" s="225">
        <v>69.163732209344417</v>
      </c>
      <c r="S32" s="225">
        <v>61.605522821821097</v>
      </c>
      <c r="T32" s="225">
        <v>54.542828372315839</v>
      </c>
      <c r="U32" s="225">
        <v>56.764782922299453</v>
      </c>
      <c r="V32" s="225">
        <v>57.835428519310788</v>
      </c>
      <c r="W32" s="225">
        <v>51.789214478277692</v>
      </c>
      <c r="DA32" s="89" t="s">
        <v>1968</v>
      </c>
    </row>
    <row r="33" spans="1:105" ht="12" customHeight="1" x14ac:dyDescent="0.25">
      <c r="A33" s="55" t="s">
        <v>92</v>
      </c>
      <c r="B33" s="261">
        <v>9.2954271940229358E-2</v>
      </c>
      <c r="C33" s="261">
        <v>9.3839702703562858E-2</v>
      </c>
      <c r="D33" s="261">
        <v>0.13969539541464299</v>
      </c>
      <c r="E33" s="261">
        <v>0.13005529640762531</v>
      </c>
      <c r="F33" s="261">
        <v>0.20626003010366281</v>
      </c>
      <c r="G33" s="261">
        <v>0.20762591595454991</v>
      </c>
      <c r="H33" s="261">
        <v>0.17019307608683701</v>
      </c>
      <c r="I33" s="261">
        <v>0.1898007316270488</v>
      </c>
      <c r="J33" s="261">
        <v>0.17518676889504689</v>
      </c>
      <c r="K33" s="261">
        <v>5.7078956756060048E-2</v>
      </c>
      <c r="L33" s="261">
        <v>0.17660547233719781</v>
      </c>
      <c r="M33" s="261">
        <v>0.21997706488661861</v>
      </c>
      <c r="N33" s="261">
        <v>0.22178102891922219</v>
      </c>
      <c r="O33" s="261">
        <v>0.27074092289190549</v>
      </c>
      <c r="P33" s="261">
        <v>0.2293277543096747</v>
      </c>
      <c r="Q33" s="261">
        <v>0.20384459072928909</v>
      </c>
      <c r="R33" s="261">
        <v>0.249040363474613</v>
      </c>
      <c r="S33" s="261">
        <v>0.22191440240998009</v>
      </c>
      <c r="T33" s="261">
        <v>0.19543799409503321</v>
      </c>
      <c r="U33" s="261">
        <v>0.2041278500711996</v>
      </c>
      <c r="V33" s="261">
        <v>0.20784476513877659</v>
      </c>
      <c r="W33" s="261">
        <v>0.18471484983213379</v>
      </c>
      <c r="DA33" s="67" t="s">
        <v>1969</v>
      </c>
    </row>
    <row r="34" spans="1:105" ht="12" customHeight="1" x14ac:dyDescent="0.25">
      <c r="A34" s="202" t="s">
        <v>93</v>
      </c>
      <c r="B34" s="226">
        <v>3.4284109220567897E-2</v>
      </c>
      <c r="C34" s="226">
        <v>3.4610680601998289E-2</v>
      </c>
      <c r="D34" s="226">
        <v>5.1523529731754933E-2</v>
      </c>
      <c r="E34" s="226">
        <v>4.7967994301751263E-2</v>
      </c>
      <c r="F34" s="226">
        <v>7.6074410054640773E-2</v>
      </c>
      <c r="G34" s="226">
        <v>7.6578186575258944E-2</v>
      </c>
      <c r="H34" s="226">
        <v>6.277191878709415E-2</v>
      </c>
      <c r="I34" s="226">
        <v>7.0003765049438574E-2</v>
      </c>
      <c r="J34" s="226">
        <v>6.4613730960726368E-2</v>
      </c>
      <c r="K34" s="226">
        <v>2.1052299660623931E-2</v>
      </c>
      <c r="L34" s="226">
        <v>6.5136988071422389E-2</v>
      </c>
      <c r="M34" s="226">
        <v>8.1133632281496393E-2</v>
      </c>
      <c r="N34" s="226">
        <v>8.1798984165092709E-2</v>
      </c>
      <c r="O34" s="226">
        <v>9.9856748669624781E-2</v>
      </c>
      <c r="P34" s="226">
        <v>8.4582425443727779E-2</v>
      </c>
      <c r="Q34" s="226">
        <v>7.5183529134397145E-2</v>
      </c>
      <c r="R34" s="226">
        <v>9.1852981508839873E-2</v>
      </c>
      <c r="S34" s="226">
        <v>8.1848176001345446E-2</v>
      </c>
      <c r="T34" s="226">
        <v>7.208294353282943E-2</v>
      </c>
      <c r="U34" s="226">
        <v>7.5288003022612363E-2</v>
      </c>
      <c r="V34" s="226">
        <v>7.665890421392417E-2</v>
      </c>
      <c r="W34" s="226">
        <v>6.8127951024969879E-2</v>
      </c>
      <c r="DA34" s="174" t="s">
        <v>1970</v>
      </c>
    </row>
    <row r="35" spans="1:105" ht="12" customHeight="1" x14ac:dyDescent="0.25">
      <c r="A35" s="202" t="s">
        <v>94</v>
      </c>
      <c r="B35" s="226">
        <v>0.6687806885183869</v>
      </c>
      <c r="C35" s="226">
        <v>0.6751511218850027</v>
      </c>
      <c r="D35" s="226">
        <v>1.005070351025146</v>
      </c>
      <c r="E35" s="226">
        <v>0.93571246228341887</v>
      </c>
      <c r="F35" s="226">
        <v>1.483984781627353</v>
      </c>
      <c r="G35" s="226">
        <v>1.493811958590034</v>
      </c>
      <c r="H35" s="226">
        <v>1.2244928633253751</v>
      </c>
      <c r="I35" s="226">
        <v>1.3655646085900379</v>
      </c>
      <c r="J35" s="226">
        <v>1.260421124015443</v>
      </c>
      <c r="K35" s="226">
        <v>0.41066755946165617</v>
      </c>
      <c r="L35" s="226">
        <v>1.270628309172626</v>
      </c>
      <c r="M35" s="226">
        <v>1.5826751137131621</v>
      </c>
      <c r="N35" s="226">
        <v>1.595654143967552</v>
      </c>
      <c r="O35" s="226">
        <v>1.9479072563569719</v>
      </c>
      <c r="P35" s="226">
        <v>1.64995077926293</v>
      </c>
      <c r="Q35" s="226">
        <v>1.4666063527057991</v>
      </c>
      <c r="R35" s="226">
        <v>1.791777637293708</v>
      </c>
      <c r="S35" s="226">
        <v>1.5966137299351191</v>
      </c>
      <c r="T35" s="226">
        <v>1.40612317783064</v>
      </c>
      <c r="U35" s="226">
        <v>1.468644326580028</v>
      </c>
      <c r="V35" s="226">
        <v>1.495386518909358</v>
      </c>
      <c r="W35" s="226">
        <v>1.328973073230443</v>
      </c>
      <c r="DA35" s="174" t="s">
        <v>1971</v>
      </c>
    </row>
    <row r="36" spans="1:105" ht="12" customHeight="1" x14ac:dyDescent="0.25">
      <c r="A36" s="202" t="s">
        <v>95</v>
      </c>
      <c r="B36" s="226">
        <v>0.37338479906503352</v>
      </c>
      <c r="C36" s="226">
        <v>0.37694145526547013</v>
      </c>
      <c r="D36" s="226">
        <v>0.56113760087052733</v>
      </c>
      <c r="E36" s="226">
        <v>0.52241462068284072</v>
      </c>
      <c r="F36" s="226">
        <v>0.82851877905003679</v>
      </c>
      <c r="G36" s="226">
        <v>0.83400535866960723</v>
      </c>
      <c r="H36" s="226">
        <v>0.68364267924991506</v>
      </c>
      <c r="I36" s="226">
        <v>0.76240399243330492</v>
      </c>
      <c r="J36" s="226">
        <v>0.70370167112696302</v>
      </c>
      <c r="K36" s="226">
        <v>0.22927848666177869</v>
      </c>
      <c r="L36" s="226">
        <v>0.70940041190157754</v>
      </c>
      <c r="M36" s="226">
        <v>0.8836182615084156</v>
      </c>
      <c r="N36" s="226">
        <v>0.89086454222015476</v>
      </c>
      <c r="O36" s="226">
        <v>1.0875298464784731</v>
      </c>
      <c r="P36" s="226">
        <v>0.92117872235084297</v>
      </c>
      <c r="Q36" s="226">
        <v>0.81881628419284291</v>
      </c>
      <c r="R36" s="226">
        <v>1.000361620118368</v>
      </c>
      <c r="S36" s="226">
        <v>0.89140028558092543</v>
      </c>
      <c r="T36" s="226">
        <v>0.78504811701144839</v>
      </c>
      <c r="U36" s="226">
        <v>0.81995409884358361</v>
      </c>
      <c r="V36" s="226">
        <v>0.83488444638631309</v>
      </c>
      <c r="W36" s="226">
        <v>0.74197468980497683</v>
      </c>
      <c r="DA36" s="174" t="s">
        <v>1972</v>
      </c>
    </row>
    <row r="37" spans="1:105" ht="12" customHeight="1" x14ac:dyDescent="0.25">
      <c r="A37" s="56" t="s">
        <v>96</v>
      </c>
      <c r="B37" s="262">
        <v>0.2938705513192541</v>
      </c>
      <c r="C37" s="262">
        <v>0.32716505192160328</v>
      </c>
      <c r="D37" s="262">
        <v>0.39997093241856252</v>
      </c>
      <c r="E37" s="262">
        <v>0.40138654134096841</v>
      </c>
      <c r="F37" s="262">
        <v>0.72879566773887561</v>
      </c>
      <c r="G37" s="262">
        <v>0.62942392280322013</v>
      </c>
      <c r="H37" s="262">
        <v>0.52791458245464318</v>
      </c>
      <c r="I37" s="262">
        <v>0.5864171083816998</v>
      </c>
      <c r="J37" s="262">
        <v>0.51731508409579585</v>
      </c>
      <c r="K37" s="262">
        <v>0.17368071323778919</v>
      </c>
      <c r="L37" s="262">
        <v>0.47648741403517653</v>
      </c>
      <c r="M37" s="262">
        <v>0.59142593010555167</v>
      </c>
      <c r="N37" s="262">
        <v>0.61727193540436642</v>
      </c>
      <c r="O37" s="262">
        <v>0.7740549065218415</v>
      </c>
      <c r="P37" s="262">
        <v>0.64020008512998405</v>
      </c>
      <c r="Q37" s="262">
        <v>0.57328857566044467</v>
      </c>
      <c r="R37" s="262">
        <v>0.70101124017482452</v>
      </c>
      <c r="S37" s="262">
        <v>0.61136541129483035</v>
      </c>
      <c r="T37" s="262">
        <v>0.54760388918659564</v>
      </c>
      <c r="U37" s="262">
        <v>0.56314714153468715</v>
      </c>
      <c r="V37" s="262">
        <v>0.57768810805340942</v>
      </c>
      <c r="W37" s="262">
        <v>0.53207659527970241</v>
      </c>
      <c r="DA37" s="68" t="s">
        <v>1973</v>
      </c>
    </row>
    <row r="38" spans="1:105" ht="12" customHeight="1" x14ac:dyDescent="0.25">
      <c r="A38" s="37" t="s">
        <v>160</v>
      </c>
      <c r="B38" s="228">
        <v>5.8578572531468986E-3</v>
      </c>
      <c r="C38" s="228">
        <v>6.0060771851903434E-3</v>
      </c>
      <c r="D38" s="228">
        <v>1.0965664579556609E-2</v>
      </c>
      <c r="E38" s="228">
        <v>1.1858464647503029E-2</v>
      </c>
      <c r="F38" s="228">
        <v>6.4357883384838239E-3</v>
      </c>
      <c r="G38" s="228">
        <v>9.1067976531493677E-3</v>
      </c>
      <c r="H38" s="228">
        <v>7.5770628461558328E-3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5.2491578185354174E-3</v>
      </c>
      <c r="T38" s="228">
        <v>1.208184059799104E-3</v>
      </c>
      <c r="U38" s="228">
        <v>6.3777173757803224E-3</v>
      </c>
      <c r="V38" s="228">
        <v>1.735550169733456E-3</v>
      </c>
      <c r="W38" s="228">
        <v>1.6946630456683349E-3</v>
      </c>
      <c r="DA38" s="69" t="s">
        <v>1974</v>
      </c>
    </row>
    <row r="39" spans="1:105" ht="12" customHeight="1" x14ac:dyDescent="0.25">
      <c r="A39" s="37" t="s">
        <v>162</v>
      </c>
      <c r="B39" s="228">
        <v>0.25450268483896188</v>
      </c>
      <c r="C39" s="228">
        <v>0.206974113080723</v>
      </c>
      <c r="D39" s="228">
        <v>0.24928996171660631</v>
      </c>
      <c r="E39" s="228">
        <v>0.30317048175016748</v>
      </c>
      <c r="F39" s="228">
        <v>0.37107922232871982</v>
      </c>
      <c r="G39" s="228">
        <v>0.50668479040104342</v>
      </c>
      <c r="H39" s="228">
        <v>0.46005883072913101</v>
      </c>
      <c r="I39" s="228">
        <v>0.56439603029621777</v>
      </c>
      <c r="J39" s="228">
        <v>0.46432050423982357</v>
      </c>
      <c r="K39" s="228">
        <v>0.14279914686734779</v>
      </c>
      <c r="L39" s="228">
        <v>0.45898178579478771</v>
      </c>
      <c r="M39" s="228">
        <v>0.57857507188608071</v>
      </c>
      <c r="N39" s="228">
        <v>0.59963495529673738</v>
      </c>
      <c r="O39" s="228">
        <v>0.75702728838957978</v>
      </c>
      <c r="P39" s="228">
        <v>0.60190164376287669</v>
      </c>
      <c r="Q39" s="228">
        <v>0.55969764675610112</v>
      </c>
      <c r="R39" s="228">
        <v>0.67025229539871534</v>
      </c>
      <c r="S39" s="228">
        <v>0.56434530708849784</v>
      </c>
      <c r="T39" s="228">
        <v>0.49429867430218938</v>
      </c>
      <c r="U39" s="228">
        <v>0.50692893575166109</v>
      </c>
      <c r="V39" s="228">
        <v>0.51448748776800368</v>
      </c>
      <c r="W39" s="228">
        <v>0.45126123384493982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3.351000922714524E-2</v>
      </c>
      <c r="C42" s="228">
        <v>0.1141848616556899</v>
      </c>
      <c r="D42" s="228">
        <v>0.1397153061223996</v>
      </c>
      <c r="E42" s="228">
        <v>8.6357594943297866E-2</v>
      </c>
      <c r="F42" s="228">
        <v>0.35128065707167189</v>
      </c>
      <c r="G42" s="228">
        <v>0.1136323347490274</v>
      </c>
      <c r="H42" s="228">
        <v>6.0278688879356411E-2</v>
      </c>
      <c r="I42" s="228">
        <v>2.2021078085482079E-2</v>
      </c>
      <c r="J42" s="228">
        <v>5.2994579855972272E-2</v>
      </c>
      <c r="K42" s="228">
        <v>3.0881566370441451E-2</v>
      </c>
      <c r="L42" s="228">
        <v>1.7505628240388801E-2</v>
      </c>
      <c r="M42" s="228">
        <v>1.2850858219470979E-2</v>
      </c>
      <c r="N42" s="228">
        <v>1.7636980107629079E-2</v>
      </c>
      <c r="O42" s="228">
        <v>1.7027618132261758E-2</v>
      </c>
      <c r="P42" s="228">
        <v>3.8298441367107389E-2</v>
      </c>
      <c r="Q42" s="228">
        <v>1.359092890434356E-2</v>
      </c>
      <c r="R42" s="228">
        <v>3.0758944776109132E-2</v>
      </c>
      <c r="S42" s="228">
        <v>4.1770946387797138E-2</v>
      </c>
      <c r="T42" s="228">
        <v>5.2097030824607107E-2</v>
      </c>
      <c r="U42" s="228">
        <v>4.9840488407245753E-2</v>
      </c>
      <c r="V42" s="228">
        <v>6.1465070115672302E-2</v>
      </c>
      <c r="W42" s="228">
        <v>7.9120698389094329E-2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1.1268423909071952</v>
      </c>
      <c r="C43" s="263">
        <f t="shared" si="1"/>
        <v>1.4965927990914842</v>
      </c>
      <c r="D43" s="263">
        <f t="shared" si="1"/>
        <v>1.7535566249300847</v>
      </c>
      <c r="E43" s="263">
        <f t="shared" si="1"/>
        <v>1.6649924402664822</v>
      </c>
      <c r="F43" s="263">
        <f t="shared" si="1"/>
        <v>3.3135962158874621</v>
      </c>
      <c r="G43" s="263">
        <f t="shared" si="1"/>
        <v>2.5558745559226299</v>
      </c>
      <c r="H43" s="263">
        <f t="shared" si="1"/>
        <v>2.0146900385170756</v>
      </c>
      <c r="I43" s="263">
        <f t="shared" si="1"/>
        <v>1.9004204841328358</v>
      </c>
      <c r="J43" s="263">
        <f t="shared" si="1"/>
        <v>1.9408378175800742</v>
      </c>
      <c r="K43" s="263">
        <f t="shared" si="1"/>
        <v>0.71054833011102847</v>
      </c>
      <c r="L43" s="263">
        <f t="shared" si="1"/>
        <v>1.6010040179554521</v>
      </c>
      <c r="M43" s="263">
        <f t="shared" si="1"/>
        <v>1.890538115062018</v>
      </c>
      <c r="N43" s="263">
        <f t="shared" si="1"/>
        <v>1.9832770766622618</v>
      </c>
      <c r="O43" s="263">
        <f t="shared" si="1"/>
        <v>2.3857535342837135</v>
      </c>
      <c r="P43" s="263">
        <f t="shared" si="1"/>
        <v>2.2319892174515323</v>
      </c>
      <c r="Q43" s="263">
        <f t="shared" si="1"/>
        <v>1.794100176364062</v>
      </c>
      <c r="R43" s="263">
        <f t="shared" si="1"/>
        <v>2.3420588407755565</v>
      </c>
      <c r="S43" s="263">
        <f t="shared" si="1"/>
        <v>2.1792853397731742</v>
      </c>
      <c r="T43" s="263">
        <f t="shared" si="1"/>
        <v>2.0333002956492048</v>
      </c>
      <c r="U43" s="263">
        <f t="shared" si="1"/>
        <v>2.0783977815656121</v>
      </c>
      <c r="V43" s="263">
        <f t="shared" si="1"/>
        <v>2.1804011465547135</v>
      </c>
      <c r="W43" s="263">
        <f t="shared" si="1"/>
        <v>2.0936249570483851</v>
      </c>
      <c r="DA43" s="70"/>
    </row>
    <row r="44" spans="1:105" ht="12" customHeight="1" x14ac:dyDescent="0.25">
      <c r="A44" s="60" t="s">
        <v>1886</v>
      </c>
      <c r="B44" s="264">
        <v>0.65039416963698782</v>
      </c>
      <c r="C44" s="264">
        <v>0.62938427743148295</v>
      </c>
      <c r="D44" s="264">
        <v>0.90624069009203978</v>
      </c>
      <c r="E44" s="264">
        <v>0.87792671793323152</v>
      </c>
      <c r="F44" s="264">
        <v>1.3640286707093401</v>
      </c>
      <c r="G44" s="264">
        <v>1.419992905211507</v>
      </c>
      <c r="H44" s="264">
        <v>1.186427810287521</v>
      </c>
      <c r="I44" s="264">
        <v>1.3424769699748</v>
      </c>
      <c r="J44" s="264">
        <v>1.2148304255279221</v>
      </c>
      <c r="K44" s="264">
        <v>0.39591985889114439</v>
      </c>
      <c r="L44" s="264">
        <v>1.2175100148277871</v>
      </c>
      <c r="M44" s="264">
        <v>1.5189927388251689</v>
      </c>
      <c r="N44" s="264">
        <v>1.5289611980974549</v>
      </c>
      <c r="O44" s="264">
        <v>1.870184937643111</v>
      </c>
      <c r="P44" s="264">
        <v>1.566733357258594</v>
      </c>
      <c r="Q44" s="264">
        <v>1.406619928723555</v>
      </c>
      <c r="R44" s="264">
        <v>1.7078608414161101</v>
      </c>
      <c r="S44" s="264">
        <v>1.512982623525631</v>
      </c>
      <c r="T44" s="264">
        <v>1.3303155830139779</v>
      </c>
      <c r="U44" s="264">
        <v>1.387804191420039</v>
      </c>
      <c r="V44" s="264">
        <v>1.4081439919166481</v>
      </c>
      <c r="W44" s="264">
        <v>1.2482230095648621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0.41310033266129609</v>
      </c>
      <c r="E45" s="231">
        <v>0.1261390078046285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6.4492614885966158E-3</v>
      </c>
      <c r="P45" s="231">
        <v>8.5826203434509665E-3</v>
      </c>
      <c r="Q45" s="231">
        <v>5.4289933746637167E-3</v>
      </c>
      <c r="R45" s="231">
        <v>1.22834706812991E-2</v>
      </c>
      <c r="S45" s="231">
        <v>1.087459344734198E-2</v>
      </c>
      <c r="T45" s="231">
        <v>9.1602736371838179E-3</v>
      </c>
      <c r="U45" s="231">
        <v>7.6341145073112078E-3</v>
      </c>
      <c r="V45" s="231">
        <v>8.5596923596694945E-3</v>
      </c>
      <c r="W45" s="231">
        <v>2.6825615395075379E-2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3.469275468067906E-3</v>
      </c>
      <c r="T47" s="231">
        <v>3.6593283286391908E-3</v>
      </c>
      <c r="U47" s="231">
        <v>3.5402187818579199E-3</v>
      </c>
      <c r="V47" s="231">
        <v>3.612608432132573E-3</v>
      </c>
      <c r="W47" s="231">
        <v>3.5616463981605739E-3</v>
      </c>
      <c r="DA47" s="73" t="s">
        <v>1982</v>
      </c>
    </row>
    <row r="48" spans="1:105" ht="12" customHeight="1" x14ac:dyDescent="0.25">
      <c r="A48" s="64" t="s">
        <v>160</v>
      </c>
      <c r="B48" s="231">
        <v>8.2371467023534192E-3</v>
      </c>
      <c r="C48" s="231">
        <v>1.1767691379516099E-2</v>
      </c>
      <c r="D48" s="231">
        <v>8.6614388318075625E-3</v>
      </c>
      <c r="E48" s="231">
        <v>1.4911870179539429E-2</v>
      </c>
      <c r="F48" s="231">
        <v>1.0148295496955321E-2</v>
      </c>
      <c r="G48" s="231">
        <v>9.467681301591346E-3</v>
      </c>
      <c r="H48" s="231">
        <v>9.0088581286643047E-3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3.4809066863126319E-3</v>
      </c>
      <c r="T48" s="231">
        <v>9.4022741246921121E-4</v>
      </c>
      <c r="U48" s="231">
        <v>4.5462386626242178E-3</v>
      </c>
      <c r="V48" s="231">
        <v>1.2762375767775001E-3</v>
      </c>
      <c r="W48" s="231">
        <v>1.550048067541763E-3</v>
      </c>
      <c r="DA48" s="73" t="s">
        <v>1983</v>
      </c>
    </row>
    <row r="49" spans="1:105" ht="12" customHeight="1" x14ac:dyDescent="0.25">
      <c r="A49" s="64" t="s">
        <v>70</v>
      </c>
      <c r="B49" s="231">
        <v>0.22745372752092</v>
      </c>
      <c r="C49" s="231">
        <v>0.20688455139951439</v>
      </c>
      <c r="D49" s="231">
        <v>0.26219147391357123</v>
      </c>
      <c r="E49" s="231">
        <v>0.18620948480738639</v>
      </c>
      <c r="F49" s="231">
        <v>0.26704936965675402</v>
      </c>
      <c r="G49" s="231">
        <v>0.27278770908328948</v>
      </c>
      <c r="H49" s="231">
        <v>9.0007350605808098E-2</v>
      </c>
      <c r="I49" s="231">
        <v>0.21488378188690971</v>
      </c>
      <c r="J49" s="231">
        <v>0.15672885741547801</v>
      </c>
      <c r="K49" s="231">
        <v>5.2953911098202917E-2</v>
      </c>
      <c r="L49" s="231">
        <v>6.5082346403552094E-2</v>
      </c>
      <c r="M49" s="231">
        <v>7.8029963790901324E-2</v>
      </c>
      <c r="N49" s="231">
        <v>3.9663826027315469E-2</v>
      </c>
      <c r="O49" s="231">
        <v>1.6555745202692301E-2</v>
      </c>
      <c r="P49" s="231">
        <v>3.3779112337356067E-2</v>
      </c>
      <c r="Q49" s="231">
        <v>0</v>
      </c>
      <c r="R49" s="231">
        <v>0</v>
      </c>
      <c r="S49" s="231">
        <v>9.4312379174467007E-4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0.34196264849084351</v>
      </c>
      <c r="C51" s="231">
        <v>0.38749372908136093</v>
      </c>
      <c r="D51" s="231">
        <v>0.18815170733389749</v>
      </c>
      <c r="E51" s="231">
        <v>0.36428295613887768</v>
      </c>
      <c r="F51" s="231">
        <v>0.55912160889903317</v>
      </c>
      <c r="G51" s="231">
        <v>0.50334307592732919</v>
      </c>
      <c r="H51" s="231">
        <v>0.52267354268871469</v>
      </c>
      <c r="I51" s="231">
        <v>0.51358641986349474</v>
      </c>
      <c r="J51" s="231">
        <v>0.42808887795282741</v>
      </c>
      <c r="K51" s="231">
        <v>0.1980999465353975</v>
      </c>
      <c r="L51" s="231">
        <v>0.2432163872202287</v>
      </c>
      <c r="M51" s="231">
        <v>0.27564141161919881</v>
      </c>
      <c r="N51" s="231">
        <v>0.33296264643009732</v>
      </c>
      <c r="O51" s="231">
        <v>0.43245183407037791</v>
      </c>
      <c r="P51" s="231">
        <v>0.38032085721660458</v>
      </c>
      <c r="Q51" s="231">
        <v>0.31668055281374619</v>
      </c>
      <c r="R51" s="231">
        <v>0.40973769481361361</v>
      </c>
      <c r="S51" s="231">
        <v>0.35759872057763892</v>
      </c>
      <c r="T51" s="231">
        <v>0.36756786904728428</v>
      </c>
      <c r="U51" s="231">
        <v>0.34528867176763478</v>
      </c>
      <c r="V51" s="231">
        <v>0.36150762327250169</v>
      </c>
      <c r="W51" s="231">
        <v>0.39440110290965219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6.2237368190445071E-2</v>
      </c>
      <c r="C53" s="231">
        <v>7.8387178849797321E-3</v>
      </c>
      <c r="D53" s="231">
        <v>2.1170188235012939E-2</v>
      </c>
      <c r="E53" s="231">
        <v>0.17248413256718029</v>
      </c>
      <c r="F53" s="231">
        <v>0.25807462922099761</v>
      </c>
      <c r="G53" s="231">
        <v>0.48991179715575689</v>
      </c>
      <c r="H53" s="231">
        <v>0.46025931430860467</v>
      </c>
      <c r="I53" s="231">
        <v>0.51334608682487026</v>
      </c>
      <c r="J53" s="231">
        <v>0.52768441302815472</v>
      </c>
      <c r="K53" s="231">
        <v>0.1264910695442549</v>
      </c>
      <c r="L53" s="231">
        <v>0.8621628907349087</v>
      </c>
      <c r="M53" s="231">
        <v>1.1244394990083739</v>
      </c>
      <c r="N53" s="231">
        <v>1.136149320912615</v>
      </c>
      <c r="O53" s="231">
        <v>1.408982996820962</v>
      </c>
      <c r="P53" s="231">
        <v>1.1396552839076439</v>
      </c>
      <c r="Q53" s="231">
        <v>1.081717159702398</v>
      </c>
      <c r="R53" s="231">
        <v>1.2819210053337371</v>
      </c>
      <c r="S53" s="231">
        <v>1.132876373012246</v>
      </c>
      <c r="T53" s="231">
        <v>0.94469080349896495</v>
      </c>
      <c r="U53" s="231">
        <v>1.022424986874944</v>
      </c>
      <c r="V53" s="231">
        <v>1.028394766182142</v>
      </c>
      <c r="W53" s="231">
        <v>0.81760424267168064</v>
      </c>
      <c r="DA53" s="73" t="s">
        <v>1988</v>
      </c>
    </row>
    <row r="54" spans="1:105" ht="12" customHeight="1" x14ac:dyDescent="0.25">
      <c r="A54" s="64" t="s">
        <v>79</v>
      </c>
      <c r="B54" s="231">
        <v>1.0503278732425739E-2</v>
      </c>
      <c r="C54" s="231">
        <v>1.539958768611192E-2</v>
      </c>
      <c r="D54" s="231">
        <v>1.296554911645446E-2</v>
      </c>
      <c r="E54" s="231">
        <v>1.389926643561917E-2</v>
      </c>
      <c r="F54" s="231">
        <v>0.26963476743560028</v>
      </c>
      <c r="G54" s="231">
        <v>0.14448264174354031</v>
      </c>
      <c r="H54" s="231">
        <v>0.1044787445557297</v>
      </c>
      <c r="I54" s="231">
        <v>0.10066068139952521</v>
      </c>
      <c r="J54" s="231">
        <v>0.1023282771314615</v>
      </c>
      <c r="K54" s="231">
        <v>1.8374931713289109E-2</v>
      </c>
      <c r="L54" s="231">
        <v>4.7048390469097028E-2</v>
      </c>
      <c r="M54" s="231">
        <v>4.0881864406695223E-2</v>
      </c>
      <c r="N54" s="231">
        <v>2.018540472742697E-2</v>
      </c>
      <c r="O54" s="231">
        <v>5.7451000604824753E-3</v>
      </c>
      <c r="P54" s="231">
        <v>4.3954834535389438E-3</v>
      </c>
      <c r="Q54" s="231">
        <v>2.7932228327466478E-3</v>
      </c>
      <c r="R54" s="231">
        <v>3.9186705874602514E-3</v>
      </c>
      <c r="S54" s="231">
        <v>3.7396305422785279E-3</v>
      </c>
      <c r="T54" s="231">
        <v>4.2970810894365271E-3</v>
      </c>
      <c r="U54" s="231">
        <v>4.3699608256665612E-3</v>
      </c>
      <c r="V54" s="231">
        <v>4.7930640934248838E-3</v>
      </c>
      <c r="W54" s="231">
        <v>4.2803541227515816E-3</v>
      </c>
      <c r="DA54" s="73" t="s">
        <v>1989</v>
      </c>
    </row>
    <row r="55" spans="1:105" ht="12" customHeight="1" x14ac:dyDescent="0.25">
      <c r="A55" s="60" t="s">
        <v>1898</v>
      </c>
      <c r="B55" s="264">
        <v>0.47644822127020742</v>
      </c>
      <c r="C55" s="264">
        <v>0.86720852166000129</v>
      </c>
      <c r="D55" s="264">
        <v>0.84731593483804502</v>
      </c>
      <c r="E55" s="264">
        <v>0.78706572233325056</v>
      </c>
      <c r="F55" s="264">
        <v>1.949567545178122</v>
      </c>
      <c r="G55" s="264">
        <v>1.1358816507111229</v>
      </c>
      <c r="H55" s="264">
        <v>0.82826222822955442</v>
      </c>
      <c r="I55" s="264">
        <v>0.55794351415803578</v>
      </c>
      <c r="J55" s="264">
        <v>0.72600739205215215</v>
      </c>
      <c r="K55" s="264">
        <v>0.31462847121988408</v>
      </c>
      <c r="L55" s="264">
        <v>0.38349400312766507</v>
      </c>
      <c r="M55" s="264">
        <v>0.37154537623684891</v>
      </c>
      <c r="N55" s="264">
        <v>0.45431587856480699</v>
      </c>
      <c r="O55" s="264">
        <v>0.51556859664060228</v>
      </c>
      <c r="P55" s="264">
        <v>0.66525586019293825</v>
      </c>
      <c r="Q55" s="264">
        <v>0.38748024764050698</v>
      </c>
      <c r="R55" s="264">
        <v>0.63419799935944643</v>
      </c>
      <c r="S55" s="264">
        <v>0.66630271624754345</v>
      </c>
      <c r="T55" s="264">
        <v>0.70298471263522677</v>
      </c>
      <c r="U55" s="264">
        <v>0.69059359014557287</v>
      </c>
      <c r="V55" s="264">
        <v>0.77225715463806555</v>
      </c>
      <c r="W55" s="264">
        <v>0.84540194748352293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21.645461678894687</v>
      </c>
      <c r="C56" s="263">
        <f t="shared" si="2"/>
        <v>21.786662569230074</v>
      </c>
      <c r="D56" s="263">
        <f t="shared" si="2"/>
        <v>30.539762700674189</v>
      </c>
      <c r="E56" s="263">
        <f t="shared" si="2"/>
        <v>29.515706001204901</v>
      </c>
      <c r="F56" s="263">
        <f t="shared" si="2"/>
        <v>47.362078183285561</v>
      </c>
      <c r="G56" s="263">
        <f t="shared" si="2"/>
        <v>47.456060285439975</v>
      </c>
      <c r="H56" s="263">
        <f t="shared" si="2"/>
        <v>39.400397615597278</v>
      </c>
      <c r="I56" s="263">
        <f t="shared" si="2"/>
        <v>43.797900991420178</v>
      </c>
      <c r="J56" s="263">
        <f t="shared" si="2"/>
        <v>40.091009298525499</v>
      </c>
      <c r="K56" s="263">
        <f t="shared" si="2"/>
        <v>13.227317347724806</v>
      </c>
      <c r="L56" s="263">
        <f t="shared" si="2"/>
        <v>39.467385807798919</v>
      </c>
      <c r="M56" s="263">
        <f t="shared" si="2"/>
        <v>49.019171376372292</v>
      </c>
      <c r="N56" s="263">
        <f t="shared" si="2"/>
        <v>49.507087971711144</v>
      </c>
      <c r="O56" s="263">
        <f t="shared" si="2"/>
        <v>60.472705817108597</v>
      </c>
      <c r="P56" s="263">
        <f t="shared" si="2"/>
        <v>51.143393376273153</v>
      </c>
      <c r="Q56" s="263">
        <f t="shared" si="2"/>
        <v>45.482655069074603</v>
      </c>
      <c r="R56" s="263">
        <f t="shared" si="2"/>
        <v>55.562000465561212</v>
      </c>
      <c r="S56" s="263">
        <f t="shared" si="2"/>
        <v>49.43818331691908</v>
      </c>
      <c r="T56" s="263">
        <f t="shared" si="2"/>
        <v>43.711722081971018</v>
      </c>
      <c r="U56" s="263">
        <f t="shared" si="2"/>
        <v>45.512190705460284</v>
      </c>
      <c r="V56" s="263">
        <f t="shared" si="2"/>
        <v>46.327259392583841</v>
      </c>
      <c r="W56" s="263">
        <f t="shared" si="2"/>
        <v>41.39877001073917</v>
      </c>
      <c r="DA56" s="70"/>
    </row>
    <row r="57" spans="1:105" ht="12" customHeight="1" x14ac:dyDescent="0.25">
      <c r="A57" s="60" t="s">
        <v>1901</v>
      </c>
      <c r="B57" s="264">
        <v>20.659579506116081</v>
      </c>
      <c r="C57" s="264">
        <v>19.992206459588289</v>
      </c>
      <c r="D57" s="264">
        <v>28.786468979394211</v>
      </c>
      <c r="E57" s="264">
        <v>27.887083981408541</v>
      </c>
      <c r="F57" s="264">
        <v>43.327969540179062</v>
      </c>
      <c r="G57" s="264">
        <v>45.105656989071413</v>
      </c>
      <c r="H57" s="264">
        <v>37.686530444427163</v>
      </c>
      <c r="I57" s="264">
        <v>42.643386105081888</v>
      </c>
      <c r="J57" s="264">
        <v>38.588731163828093</v>
      </c>
      <c r="K57" s="264">
        <v>12.576277870659879</v>
      </c>
      <c r="L57" s="264">
        <v>38.673847529823803</v>
      </c>
      <c r="M57" s="264">
        <v>48.250357586211258</v>
      </c>
      <c r="N57" s="264">
        <v>48.56700276309563</v>
      </c>
      <c r="O57" s="264">
        <v>59.405874489840009</v>
      </c>
      <c r="P57" s="264">
        <v>49.766824289390662</v>
      </c>
      <c r="Q57" s="264">
        <v>44.680868324159952</v>
      </c>
      <c r="R57" s="264">
        <v>54.249697315570558</v>
      </c>
      <c r="S57" s="264">
        <v>48.059448041402391</v>
      </c>
      <c r="T57" s="264">
        <v>42.257083225149877</v>
      </c>
      <c r="U57" s="264">
        <v>44.083191962754157</v>
      </c>
      <c r="V57" s="264">
        <v>44.729279743234677</v>
      </c>
      <c r="W57" s="264">
        <v>39.649436774413289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13.122010566888241</v>
      </c>
      <c r="E58" s="231">
        <v>4.0067684832058479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0.2048588943436572</v>
      </c>
      <c r="P58" s="231">
        <v>0.27262441090961897</v>
      </c>
      <c r="Q58" s="231">
        <v>0.17245037778343569</v>
      </c>
      <c r="R58" s="231">
        <v>0.39018083340597132</v>
      </c>
      <c r="S58" s="231">
        <v>0.34542826244498048</v>
      </c>
      <c r="T58" s="231">
        <v>0.29097339788701532</v>
      </c>
      <c r="U58" s="231">
        <v>0.24249540199694411</v>
      </c>
      <c r="V58" s="231">
        <v>0.27189611024832511</v>
      </c>
      <c r="W58" s="231">
        <v>0.85210778313768865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0.1102005148680394</v>
      </c>
      <c r="T60" s="231">
        <v>0.1162374880861861</v>
      </c>
      <c r="U60" s="231">
        <v>0.11245400836489861</v>
      </c>
      <c r="V60" s="231">
        <v>0.11475344431479929</v>
      </c>
      <c r="W60" s="231">
        <v>0.11313465029451231</v>
      </c>
      <c r="DA60" s="73" t="s">
        <v>1994</v>
      </c>
    </row>
    <row r="61" spans="1:105" ht="12" customHeight="1" x14ac:dyDescent="0.25">
      <c r="A61" s="64" t="s">
        <v>160</v>
      </c>
      <c r="B61" s="231">
        <v>0.26165054231004992</v>
      </c>
      <c r="C61" s="231">
        <v>0.37379725558462912</v>
      </c>
      <c r="D61" s="231">
        <v>0.27512805701035792</v>
      </c>
      <c r="E61" s="231">
        <v>0.4736711704088995</v>
      </c>
      <c r="F61" s="231">
        <v>0.32235762166799259</v>
      </c>
      <c r="G61" s="231">
        <v>0.30073811193290151</v>
      </c>
      <c r="H61" s="231">
        <v>0.28616372879286622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0.11056997709463651</v>
      </c>
      <c r="T61" s="231">
        <v>2.9866047219610239E-2</v>
      </c>
      <c r="U61" s="231">
        <v>0.1444099339892399</v>
      </c>
      <c r="V61" s="231">
        <v>4.0539311262344113E-2</v>
      </c>
      <c r="W61" s="231">
        <v>4.9236820968973673E-2</v>
      </c>
      <c r="DA61" s="73" t="s">
        <v>1995</v>
      </c>
    </row>
    <row r="62" spans="1:105" ht="12" customHeight="1" x14ac:dyDescent="0.25">
      <c r="A62" s="64" t="s">
        <v>70</v>
      </c>
      <c r="B62" s="231">
        <v>7.2250007565468719</v>
      </c>
      <c r="C62" s="231">
        <v>6.5716269268081033</v>
      </c>
      <c r="D62" s="231">
        <v>8.3284350537252028</v>
      </c>
      <c r="E62" s="231">
        <v>5.9148895174111011</v>
      </c>
      <c r="F62" s="231">
        <v>8.482744683214543</v>
      </c>
      <c r="G62" s="231">
        <v>8.6650213473515496</v>
      </c>
      <c r="H62" s="231">
        <v>2.859057019243318</v>
      </c>
      <c r="I62" s="231">
        <v>6.825720130525367</v>
      </c>
      <c r="J62" s="231">
        <v>4.9784460590798894</v>
      </c>
      <c r="K62" s="231">
        <v>1.6820654113546809</v>
      </c>
      <c r="L62" s="231">
        <v>2.0673215916422429</v>
      </c>
      <c r="M62" s="231">
        <v>2.4785988498286309</v>
      </c>
      <c r="N62" s="231">
        <v>1.259909767926491</v>
      </c>
      <c r="O62" s="231">
        <v>0.52588837702669688</v>
      </c>
      <c r="P62" s="231">
        <v>1.0729835683630751</v>
      </c>
      <c r="Q62" s="231">
        <v>0</v>
      </c>
      <c r="R62" s="231">
        <v>0</v>
      </c>
      <c r="S62" s="231">
        <v>2.995804985541892E-2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10.86234295206209</v>
      </c>
      <c r="C64" s="231">
        <v>12.308624335525581</v>
      </c>
      <c r="D64" s="231">
        <v>5.976583644723803</v>
      </c>
      <c r="E64" s="231">
        <v>11.57134095970553</v>
      </c>
      <c r="F64" s="231">
        <v>17.76033345914577</v>
      </c>
      <c r="G64" s="231">
        <v>15.988544764750451</v>
      </c>
      <c r="H64" s="231">
        <v>16.602571355994471</v>
      </c>
      <c r="I64" s="231">
        <v>16.313921572134539</v>
      </c>
      <c r="J64" s="231">
        <v>13.598117299678041</v>
      </c>
      <c r="K64" s="231">
        <v>6.292586537006744</v>
      </c>
      <c r="L64" s="231">
        <v>7.7256970058190282</v>
      </c>
      <c r="M64" s="231">
        <v>8.7556683690804338</v>
      </c>
      <c r="N64" s="231">
        <v>10.57646053366191</v>
      </c>
      <c r="O64" s="231">
        <v>13.736705317529649</v>
      </c>
      <c r="P64" s="231">
        <v>12.080780170409801</v>
      </c>
      <c r="Q64" s="231">
        <v>10.05926461878958</v>
      </c>
      <c r="R64" s="231">
        <v>13.015197364667729</v>
      </c>
      <c r="S64" s="231">
        <v>11.35901818305441</v>
      </c>
      <c r="T64" s="231">
        <v>11.67568525209021</v>
      </c>
      <c r="U64" s="231">
        <v>10.96799310320722</v>
      </c>
      <c r="V64" s="231">
        <v>11.483183327479461</v>
      </c>
      <c r="W64" s="231">
        <v>12.52803503360072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1.976951695461197</v>
      </c>
      <c r="C66" s="231">
        <v>0.24899456811112089</v>
      </c>
      <c r="D66" s="231">
        <v>0.67246480275923493</v>
      </c>
      <c r="E66" s="231">
        <v>5.4789077403692614</v>
      </c>
      <c r="F66" s="231">
        <v>8.1976646929022756</v>
      </c>
      <c r="G66" s="231">
        <v>15.561904144947579</v>
      </c>
      <c r="H66" s="231">
        <v>14.620001748626271</v>
      </c>
      <c r="I66" s="231">
        <v>16.306287463848829</v>
      </c>
      <c r="J66" s="231">
        <v>16.76174017854138</v>
      </c>
      <c r="K66" s="231">
        <v>4.0179516208175077</v>
      </c>
      <c r="L66" s="231">
        <v>27.386350646873559</v>
      </c>
      <c r="M66" s="231">
        <v>35.71748996850129</v>
      </c>
      <c r="N66" s="231">
        <v>36.089449017224247</v>
      </c>
      <c r="O66" s="231">
        <v>44.755930487254084</v>
      </c>
      <c r="P66" s="231">
        <v>36.200814900595759</v>
      </c>
      <c r="Q66" s="231">
        <v>34.360427425840868</v>
      </c>
      <c r="R66" s="231">
        <v>40.719843698836357</v>
      </c>
      <c r="S66" s="231">
        <v>35.985484789800758</v>
      </c>
      <c r="T66" s="231">
        <v>30.007825522908291</v>
      </c>
      <c r="U66" s="231">
        <v>32.477028994851153</v>
      </c>
      <c r="V66" s="231">
        <v>32.666657278726838</v>
      </c>
      <c r="W66" s="231">
        <v>25.97095829662987</v>
      </c>
      <c r="DA66" s="73" t="s">
        <v>2000</v>
      </c>
    </row>
    <row r="67" spans="1:105" ht="12" customHeight="1" x14ac:dyDescent="0.25">
      <c r="A67" s="64" t="s">
        <v>79</v>
      </c>
      <c r="B67" s="231">
        <v>0.33363355973587661</v>
      </c>
      <c r="C67" s="231">
        <v>0.48916337355884931</v>
      </c>
      <c r="D67" s="231">
        <v>0.41184685428737711</v>
      </c>
      <c r="E67" s="231">
        <v>0.4415061103079031</v>
      </c>
      <c r="F67" s="231">
        <v>8.5648690832484817</v>
      </c>
      <c r="G67" s="231">
        <v>4.5894486200889268</v>
      </c>
      <c r="H67" s="231">
        <v>3.3187365917702381</v>
      </c>
      <c r="I67" s="231">
        <v>3.1974569385731542</v>
      </c>
      <c r="J67" s="231">
        <v>3.2504276265287761</v>
      </c>
      <c r="K67" s="231">
        <v>0.58367430148094845</v>
      </c>
      <c r="L67" s="231">
        <v>1.494478285488964</v>
      </c>
      <c r="M67" s="231">
        <v>1.2986003988009069</v>
      </c>
      <c r="N67" s="231">
        <v>0.64118344428297447</v>
      </c>
      <c r="O67" s="231">
        <v>0.18249141368591401</v>
      </c>
      <c r="P67" s="231">
        <v>0.1396212391124135</v>
      </c>
      <c r="Q67" s="231">
        <v>8.8725901746069966E-2</v>
      </c>
      <c r="R67" s="231">
        <v>0.124475418660502</v>
      </c>
      <c r="S67" s="231">
        <v>0.11878826428414151</v>
      </c>
      <c r="T67" s="231">
        <v>0.13649551695857201</v>
      </c>
      <c r="U67" s="231">
        <v>0.13881052034470251</v>
      </c>
      <c r="V67" s="231">
        <v>0.15225027120290799</v>
      </c>
      <c r="W67" s="231">
        <v>0.13596418978152089</v>
      </c>
      <c r="DA67" s="73" t="s">
        <v>2001</v>
      </c>
    </row>
    <row r="68" spans="1:105" ht="12" customHeight="1" x14ac:dyDescent="0.25">
      <c r="A68" s="60" t="s">
        <v>1913</v>
      </c>
      <c r="B68" s="264">
        <v>0.98588217277860712</v>
      </c>
      <c r="C68" s="264">
        <v>1.7944561096417859</v>
      </c>
      <c r="D68" s="264">
        <v>1.753293721279978</v>
      </c>
      <c r="E68" s="264">
        <v>1.6286220197963599</v>
      </c>
      <c r="F68" s="264">
        <v>4.0341086431064967</v>
      </c>
      <c r="G68" s="264">
        <v>2.3504032963685582</v>
      </c>
      <c r="H68" s="264">
        <v>1.7138671711701139</v>
      </c>
      <c r="I68" s="264">
        <v>1.1545148863382939</v>
      </c>
      <c r="J68" s="264">
        <v>1.5022781346974079</v>
      </c>
      <c r="K68" s="264">
        <v>0.65103947706492726</v>
      </c>
      <c r="L68" s="264">
        <v>0.79353827797511756</v>
      </c>
      <c r="M68" s="264">
        <v>0.76881379016103024</v>
      </c>
      <c r="N68" s="264">
        <v>0.94008520861551381</v>
      </c>
      <c r="O68" s="264">
        <v>1.066831327268589</v>
      </c>
      <c r="P68" s="264">
        <v>1.376569086882488</v>
      </c>
      <c r="Q68" s="264">
        <v>0.80178674491465241</v>
      </c>
      <c r="R68" s="264">
        <v>1.312303149990651</v>
      </c>
      <c r="S68" s="264">
        <v>1.378735275516688</v>
      </c>
      <c r="T68" s="264">
        <v>1.454638856821143</v>
      </c>
      <c r="U68" s="264">
        <v>1.428998742706125</v>
      </c>
      <c r="V68" s="264">
        <v>1.5979796493491669</v>
      </c>
      <c r="W68" s="264">
        <v>1.74933323632588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2.8182202659409441</v>
      </c>
      <c r="C69" s="263">
        <f t="shared" si="3"/>
        <v>2.7470463826684326</v>
      </c>
      <c r="D69" s="263">
        <f t="shared" si="3"/>
        <v>3.978813064389477</v>
      </c>
      <c r="E69" s="263">
        <f t="shared" si="3"/>
        <v>3.8275497825977149</v>
      </c>
      <c r="F69" s="263">
        <f t="shared" si="3"/>
        <v>5.9682641753654213</v>
      </c>
      <c r="G69" s="263">
        <f t="shared" si="3"/>
        <v>6.1768781100142176</v>
      </c>
      <c r="H69" s="263">
        <f t="shared" si="3"/>
        <v>5.1441184915356022</v>
      </c>
      <c r="I69" s="263">
        <f t="shared" si="3"/>
        <v>5.806526773293319</v>
      </c>
      <c r="J69" s="263">
        <f t="shared" si="3"/>
        <v>5.271963411860896</v>
      </c>
      <c r="K69" s="263">
        <f t="shared" si="3"/>
        <v>1.7180831143417139</v>
      </c>
      <c r="L69" s="263">
        <f t="shared" si="3"/>
        <v>5.2888657407622306</v>
      </c>
      <c r="M69" s="263">
        <f t="shared" si="3"/>
        <v>6.5966687079349526</v>
      </c>
      <c r="N69" s="263">
        <f t="shared" si="3"/>
        <v>6.6418006405942371</v>
      </c>
      <c r="O69" s="263">
        <f t="shared" si="3"/>
        <v>8.1213378766170621</v>
      </c>
      <c r="P69" s="263">
        <f t="shared" si="3"/>
        <v>6.8164465067851108</v>
      </c>
      <c r="Q69" s="263">
        <f t="shared" si="3"/>
        <v>6.1093778837840418</v>
      </c>
      <c r="R69" s="263">
        <f t="shared" si="3"/>
        <v>7.4256290604372897</v>
      </c>
      <c r="S69" s="263">
        <f t="shared" si="3"/>
        <v>6.5849121599066454</v>
      </c>
      <c r="T69" s="263">
        <f t="shared" si="3"/>
        <v>5.7915098730390664</v>
      </c>
      <c r="U69" s="263">
        <f t="shared" si="3"/>
        <v>6.0430330152214484</v>
      </c>
      <c r="V69" s="263">
        <f t="shared" si="3"/>
        <v>6.1353052374704484</v>
      </c>
      <c r="W69" s="263">
        <f t="shared" si="3"/>
        <v>5.4409523513179119</v>
      </c>
      <c r="DA69" s="70"/>
    </row>
    <row r="70" spans="1:105" ht="12" customHeight="1" x14ac:dyDescent="0.25">
      <c r="A70" s="60" t="s">
        <v>1916</v>
      </c>
      <c r="B70" s="264">
        <v>2.343331934721494</v>
      </c>
      <c r="C70" s="264">
        <v>2.2676345289810729</v>
      </c>
      <c r="D70" s="264">
        <v>3.2651318981257229</v>
      </c>
      <c r="E70" s="264">
        <v>3.163118321965313</v>
      </c>
      <c r="F70" s="264">
        <v>4.914515063585112</v>
      </c>
      <c r="G70" s="264">
        <v>5.1161509084826253</v>
      </c>
      <c r="H70" s="264">
        <v>4.2746296105947366</v>
      </c>
      <c r="I70" s="264">
        <v>4.8368655535856639</v>
      </c>
      <c r="J70" s="264">
        <v>4.3769625625638238</v>
      </c>
      <c r="K70" s="264">
        <v>1.4264759621813261</v>
      </c>
      <c r="L70" s="264">
        <v>4.3866169651883373</v>
      </c>
      <c r="M70" s="264">
        <v>5.4728414854730207</v>
      </c>
      <c r="N70" s="264">
        <v>5.5087572578511086</v>
      </c>
      <c r="O70" s="264">
        <v>6.7381663194494266</v>
      </c>
      <c r="P70" s="264">
        <v>5.6448481254169822</v>
      </c>
      <c r="Q70" s="264">
        <v>5.0679688608422069</v>
      </c>
      <c r="R70" s="264">
        <v>6.1533221492197949</v>
      </c>
      <c r="S70" s="264">
        <v>5.4511873935849806</v>
      </c>
      <c r="T70" s="264">
        <v>4.7930487917415254</v>
      </c>
      <c r="U70" s="264">
        <v>5.000176866145714</v>
      </c>
      <c r="V70" s="264">
        <v>5.0734599708761454</v>
      </c>
      <c r="W70" s="264">
        <v>4.4972740785792729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1.488376198559078</v>
      </c>
      <c r="E71" s="231">
        <v>0.45447142517843991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2.323630977509069E-2</v>
      </c>
      <c r="P71" s="231">
        <v>3.0922676237433569E-2</v>
      </c>
      <c r="Q71" s="231">
        <v>1.9560343776361871E-2</v>
      </c>
      <c r="R71" s="231">
        <v>4.4256622307621653E-2</v>
      </c>
      <c r="S71" s="231">
        <v>3.9180520508805571E-2</v>
      </c>
      <c r="T71" s="231">
        <v>3.3003927075147481E-2</v>
      </c>
      <c r="U71" s="231">
        <v>2.750526550428295E-2</v>
      </c>
      <c r="V71" s="231">
        <v>3.0840068060573839E-2</v>
      </c>
      <c r="W71" s="231">
        <v>9.6651114291080184E-2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1.2499595436421099E-2</v>
      </c>
      <c r="T73" s="231">
        <v>1.318434471347941E-2</v>
      </c>
      <c r="U73" s="231">
        <v>1.275520002287041E-2</v>
      </c>
      <c r="V73" s="231">
        <v>1.301601567459526E-2</v>
      </c>
      <c r="W73" s="231">
        <v>1.2832402463960861E-2</v>
      </c>
      <c r="DA73" s="73" t="s">
        <v>2006</v>
      </c>
    </row>
    <row r="74" spans="1:105" ht="12" customHeight="1" x14ac:dyDescent="0.25">
      <c r="A74" s="64" t="s">
        <v>160</v>
      </c>
      <c r="B74" s="231">
        <v>2.9677955030537981E-2</v>
      </c>
      <c r="C74" s="231">
        <v>4.2398299823256463E-2</v>
      </c>
      <c r="D74" s="231">
        <v>3.120665461460069E-2</v>
      </c>
      <c r="E74" s="231">
        <v>5.3726591088046352E-2</v>
      </c>
      <c r="F74" s="231">
        <v>3.656371171697128E-2</v>
      </c>
      <c r="G74" s="231">
        <v>3.411149880720403E-2</v>
      </c>
      <c r="H74" s="231">
        <v>3.2458385904746312E-2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1.254150203156754E-2</v>
      </c>
      <c r="T74" s="231">
        <v>3.387584059631707E-3</v>
      </c>
      <c r="U74" s="231">
        <v>1.6379830475631331E-2</v>
      </c>
      <c r="V74" s="231">
        <v>4.5982089163306879E-3</v>
      </c>
      <c r="W74" s="231">
        <v>5.5847320080548712E-3</v>
      </c>
      <c r="DA74" s="73" t="s">
        <v>2007</v>
      </c>
    </row>
    <row r="75" spans="1:105" ht="12" customHeight="1" x14ac:dyDescent="0.25">
      <c r="A75" s="64" t="s">
        <v>70</v>
      </c>
      <c r="B75" s="231">
        <v>0.81950240062684199</v>
      </c>
      <c r="C75" s="231">
        <v>0.74539286901295454</v>
      </c>
      <c r="D75" s="231">
        <v>0.94466045748271732</v>
      </c>
      <c r="E75" s="231">
        <v>0.6709018202619057</v>
      </c>
      <c r="F75" s="231">
        <v>0.96216317008683205</v>
      </c>
      <c r="G75" s="231">
        <v>0.98283806949126151</v>
      </c>
      <c r="H75" s="231">
        <v>0.32429118968269027</v>
      </c>
      <c r="I75" s="231">
        <v>0.7742136259160699</v>
      </c>
      <c r="J75" s="231">
        <v>0.56468485392341206</v>
      </c>
      <c r="K75" s="231">
        <v>0.1907898267508778</v>
      </c>
      <c r="L75" s="231">
        <v>0.23448786571867969</v>
      </c>
      <c r="M75" s="231">
        <v>0.28113736954074681</v>
      </c>
      <c r="N75" s="231">
        <v>0.14290643201018041</v>
      </c>
      <c r="O75" s="231">
        <v>5.9649376097935393E-2</v>
      </c>
      <c r="P75" s="231">
        <v>0.12170415474488561</v>
      </c>
      <c r="Q75" s="231">
        <v>0</v>
      </c>
      <c r="R75" s="231">
        <v>0</v>
      </c>
      <c r="S75" s="231">
        <v>3.3980195437859359E-3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1.232071307062595</v>
      </c>
      <c r="C77" s="231">
        <v>1.3961171121313709</v>
      </c>
      <c r="D77" s="231">
        <v>0.67789953377654089</v>
      </c>
      <c r="E77" s="231">
        <v>1.3124900625591891</v>
      </c>
      <c r="F77" s="231">
        <v>2.0144822673568061</v>
      </c>
      <c r="G77" s="231">
        <v>1.813515494149931</v>
      </c>
      <c r="H77" s="231">
        <v>1.883162028804924</v>
      </c>
      <c r="I77" s="231">
        <v>1.850421659802292</v>
      </c>
      <c r="J77" s="231">
        <v>1.5423790455653299</v>
      </c>
      <c r="K77" s="231">
        <v>0.71374245442900397</v>
      </c>
      <c r="L77" s="231">
        <v>0.87629433630817466</v>
      </c>
      <c r="M77" s="231">
        <v>0.99311979186328714</v>
      </c>
      <c r="N77" s="231">
        <v>1.199644829049612</v>
      </c>
      <c r="O77" s="231">
        <v>1.5580985198123869</v>
      </c>
      <c r="P77" s="231">
        <v>1.3702736767362931</v>
      </c>
      <c r="Q77" s="231">
        <v>1.140981403520112</v>
      </c>
      <c r="R77" s="231">
        <v>1.4762608121961041</v>
      </c>
      <c r="S77" s="231">
        <v>1.2884071550223719</v>
      </c>
      <c r="T77" s="231">
        <v>1.324325410538006</v>
      </c>
      <c r="U77" s="231">
        <v>1.244054773280445</v>
      </c>
      <c r="V77" s="231">
        <v>1.3024907014965099</v>
      </c>
      <c r="W77" s="231">
        <v>1.421003973718596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0.22423757656851481</v>
      </c>
      <c r="C79" s="231">
        <v>2.8242439438529859E-2</v>
      </c>
      <c r="D79" s="231">
        <v>7.6274942905561152E-2</v>
      </c>
      <c r="E79" s="231">
        <v>0.62145018351410442</v>
      </c>
      <c r="F79" s="231">
        <v>0.92982770822270966</v>
      </c>
      <c r="G79" s="231">
        <v>1.76512338681118</v>
      </c>
      <c r="H79" s="231">
        <v>1.6582872353765861</v>
      </c>
      <c r="I79" s="231">
        <v>1.849555754001367</v>
      </c>
      <c r="J79" s="231">
        <v>1.9012158998808459</v>
      </c>
      <c r="K79" s="231">
        <v>0.45573988291679962</v>
      </c>
      <c r="L79" s="231">
        <v>3.1063221798537071</v>
      </c>
      <c r="M79" s="231">
        <v>4.0512893714272176</v>
      </c>
      <c r="N79" s="231">
        <v>4.0934791709351463</v>
      </c>
      <c r="O79" s="231">
        <v>5.0764828561931594</v>
      </c>
      <c r="P79" s="231">
        <v>4.1061109493731198</v>
      </c>
      <c r="Q79" s="231">
        <v>3.8973632959865721</v>
      </c>
      <c r="R79" s="231">
        <v>4.6186859750994849</v>
      </c>
      <c r="S79" s="231">
        <v>4.0816869321764662</v>
      </c>
      <c r="T79" s="231">
        <v>3.4036653949594959</v>
      </c>
      <c r="U79" s="231">
        <v>3.6837370850641258</v>
      </c>
      <c r="V79" s="231">
        <v>3.7052458487444722</v>
      </c>
      <c r="W79" s="231">
        <v>2.945779991978843</v>
      </c>
      <c r="DA79" s="73" t="s">
        <v>2012</v>
      </c>
    </row>
    <row r="80" spans="1:105" ht="12" customHeight="1" x14ac:dyDescent="0.25">
      <c r="A80" s="64" t="s">
        <v>79</v>
      </c>
      <c r="B80" s="231">
        <v>3.7842695433004413E-2</v>
      </c>
      <c r="C80" s="231">
        <v>5.5483808574961949E-2</v>
      </c>
      <c r="D80" s="231">
        <v>4.6714110787225517E-2</v>
      </c>
      <c r="E80" s="231">
        <v>5.0078239363627763E-2</v>
      </c>
      <c r="F80" s="231">
        <v>0.97147820620179282</v>
      </c>
      <c r="G80" s="231">
        <v>0.52056245922304845</v>
      </c>
      <c r="H80" s="231">
        <v>0.37643077082578968</v>
      </c>
      <c r="I80" s="231">
        <v>0.3626745138659353</v>
      </c>
      <c r="J80" s="231">
        <v>0.36868276319423521</v>
      </c>
      <c r="K80" s="231">
        <v>6.6203798084644438E-2</v>
      </c>
      <c r="L80" s="231">
        <v>0.16951258330777561</v>
      </c>
      <c r="M80" s="231">
        <v>0.14729495264176909</v>
      </c>
      <c r="N80" s="231">
        <v>7.2726825856170518E-2</v>
      </c>
      <c r="O80" s="231">
        <v>2.069925757085592E-2</v>
      </c>
      <c r="P80" s="231">
        <v>1.5836668325250571E-2</v>
      </c>
      <c r="Q80" s="231">
        <v>1.0063817559160689E-2</v>
      </c>
      <c r="R80" s="231">
        <v>1.4118739616584689E-2</v>
      </c>
      <c r="S80" s="231">
        <v>1.347366886556231E-2</v>
      </c>
      <c r="T80" s="231">
        <v>1.548213039576391E-2</v>
      </c>
      <c r="U80" s="231">
        <v>1.574471179835742E-2</v>
      </c>
      <c r="V80" s="231">
        <v>1.7269127983663139E-2</v>
      </c>
      <c r="W80" s="231">
        <v>1.5421864118737281E-2</v>
      </c>
      <c r="DA80" s="73" t="s">
        <v>2013</v>
      </c>
    </row>
    <row r="81" spans="1:105" ht="12" customHeight="1" x14ac:dyDescent="0.25">
      <c r="A81" s="61" t="s">
        <v>1928</v>
      </c>
      <c r="B81" s="265">
        <v>0.47488833121945012</v>
      </c>
      <c r="C81" s="265">
        <v>0.47941185368735989</v>
      </c>
      <c r="D81" s="265">
        <v>0.71368116626375411</v>
      </c>
      <c r="E81" s="265">
        <v>0.66443146063240222</v>
      </c>
      <c r="F81" s="265">
        <v>1.0537491117803091</v>
      </c>
      <c r="G81" s="265">
        <v>1.0607272015315921</v>
      </c>
      <c r="H81" s="265">
        <v>0.86948888094086585</v>
      </c>
      <c r="I81" s="265">
        <v>0.96966121970765551</v>
      </c>
      <c r="J81" s="265">
        <v>0.89500084929707246</v>
      </c>
      <c r="K81" s="265">
        <v>0.29160715216038768</v>
      </c>
      <c r="L81" s="265">
        <v>0.90224877557389316</v>
      </c>
      <c r="M81" s="265">
        <v>1.1238272224619319</v>
      </c>
      <c r="N81" s="265">
        <v>1.1330433827431281</v>
      </c>
      <c r="O81" s="265">
        <v>1.3831715571676351</v>
      </c>
      <c r="P81" s="265">
        <v>1.1715983813681281</v>
      </c>
      <c r="Q81" s="265">
        <v>1.0414090229418349</v>
      </c>
      <c r="R81" s="265">
        <v>1.272306911217495</v>
      </c>
      <c r="S81" s="265">
        <v>1.133724766321665</v>
      </c>
      <c r="T81" s="265">
        <v>0.99846108129754119</v>
      </c>
      <c r="U81" s="265">
        <v>1.042856149075734</v>
      </c>
      <c r="V81" s="265">
        <v>1.061845266594303</v>
      </c>
      <c r="W81" s="265">
        <v>0.94367827273863891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1.563544726086957</v>
      </c>
      <c r="C83" s="225">
        <v>1.8312549004389329</v>
      </c>
      <c r="D83" s="225">
        <v>1.925587413035492</v>
      </c>
      <c r="E83" s="225">
        <v>2.1311911143963869</v>
      </c>
      <c r="F83" s="225">
        <v>2.066823980541979</v>
      </c>
      <c r="G83" s="225">
        <v>2.5551171727401898</v>
      </c>
      <c r="H83" s="225">
        <v>2.5559820574289192</v>
      </c>
      <c r="I83" s="225">
        <v>3.118856318697437</v>
      </c>
      <c r="J83" s="225">
        <v>4.6054219995429131</v>
      </c>
      <c r="K83" s="225">
        <v>3.9694803774801768</v>
      </c>
      <c r="L83" s="225">
        <v>3.9807146119715622</v>
      </c>
      <c r="M83" s="225">
        <v>4.6545096132482104</v>
      </c>
      <c r="N83" s="225">
        <v>4.5018742107221197</v>
      </c>
      <c r="O83" s="225">
        <v>4.5240307543757314</v>
      </c>
      <c r="P83" s="225">
        <v>4.5271459900303723</v>
      </c>
      <c r="Q83" s="225">
        <v>4.3471451239737622</v>
      </c>
      <c r="R83" s="225">
        <v>4.3341609904230882</v>
      </c>
      <c r="S83" s="225">
        <v>4.8561761411479116</v>
      </c>
      <c r="T83" s="225">
        <v>5.4469571683318039</v>
      </c>
      <c r="U83" s="225">
        <v>5.1037733524549482</v>
      </c>
      <c r="V83" s="225">
        <v>4.7875394859358646</v>
      </c>
      <c r="W83" s="225">
        <v>5.2247072460486184</v>
      </c>
      <c r="DA83" s="89" t="s">
        <v>2015</v>
      </c>
    </row>
    <row r="84" spans="1:105" ht="12" customHeight="1" x14ac:dyDescent="0.25">
      <c r="A84" s="55" t="s">
        <v>92</v>
      </c>
      <c r="B84" s="261">
        <v>4.383930910668854E-2</v>
      </c>
      <c r="C84" s="261">
        <v>5.1242654317452098E-2</v>
      </c>
      <c r="D84" s="261">
        <v>5.3587960590176099E-2</v>
      </c>
      <c r="E84" s="261">
        <v>5.9646230561420627E-2</v>
      </c>
      <c r="F84" s="261">
        <v>5.7476876169482667E-2</v>
      </c>
      <c r="G84" s="261">
        <v>7.1491161649031257E-2</v>
      </c>
      <c r="H84" s="261">
        <v>7.160521598566208E-2</v>
      </c>
      <c r="I84" s="261">
        <v>8.7010095710191124E-2</v>
      </c>
      <c r="J84" s="261">
        <v>0.12877098407694959</v>
      </c>
      <c r="K84" s="261">
        <v>0.111038542751194</v>
      </c>
      <c r="L84" s="261">
        <v>0.1107461175483257</v>
      </c>
      <c r="M84" s="261">
        <v>0.129159998282041</v>
      </c>
      <c r="N84" s="261">
        <v>0.12515444542935</v>
      </c>
      <c r="O84" s="261">
        <v>0.1256496840338186</v>
      </c>
      <c r="P84" s="261">
        <v>0.1262641376037093</v>
      </c>
      <c r="Q84" s="261">
        <v>0.12074452077937491</v>
      </c>
      <c r="R84" s="261">
        <v>0.12074452077949969</v>
      </c>
      <c r="S84" s="261">
        <v>0.1355184535959929</v>
      </c>
      <c r="T84" s="261">
        <v>0.15212728716280821</v>
      </c>
      <c r="U84" s="261">
        <v>0.1425390958040996</v>
      </c>
      <c r="V84" s="261">
        <v>0.13371314559961689</v>
      </c>
      <c r="W84" s="261">
        <v>0.14556275479713229</v>
      </c>
      <c r="DA84" s="67" t="s">
        <v>2016</v>
      </c>
    </row>
    <row r="85" spans="1:105" ht="12" customHeight="1" x14ac:dyDescent="0.25">
      <c r="A85" s="202" t="s">
        <v>93</v>
      </c>
      <c r="B85" s="226">
        <v>4.8558777021818411E-3</v>
      </c>
      <c r="C85" s="226">
        <v>5.6759120426641083E-3</v>
      </c>
      <c r="D85" s="226">
        <v>5.9356907815760786E-3</v>
      </c>
      <c r="E85" s="226">
        <v>6.6067373529435933E-3</v>
      </c>
      <c r="F85" s="226">
        <v>6.3664479908483651E-3</v>
      </c>
      <c r="G85" s="226">
        <v>7.9187456378422613E-3</v>
      </c>
      <c r="H85" s="226">
        <v>7.9313789097018843E-3</v>
      </c>
      <c r="I85" s="226">
        <v>9.6377062557165757E-3</v>
      </c>
      <c r="J85" s="226">
        <v>1.4263366896260499E-2</v>
      </c>
      <c r="K85" s="226">
        <v>1.229922630660309E-2</v>
      </c>
      <c r="L85" s="226">
        <v>1.2266835718085629E-2</v>
      </c>
      <c r="M85" s="226">
        <v>1.4306456202247009E-2</v>
      </c>
      <c r="N85" s="226">
        <v>1.386277962114583E-2</v>
      </c>
      <c r="O85" s="226">
        <v>1.391763491302204E-2</v>
      </c>
      <c r="P85" s="226">
        <v>1.398569509576345E-2</v>
      </c>
      <c r="Q85" s="226">
        <v>1.337431264453354E-2</v>
      </c>
      <c r="R85" s="226">
        <v>1.3374312644547359E-2</v>
      </c>
      <c r="S85" s="226">
        <v>1.50107529169648E-2</v>
      </c>
      <c r="T85" s="226">
        <v>1.6850436667000049E-2</v>
      </c>
      <c r="U85" s="226">
        <v>1.578839701419216E-2</v>
      </c>
      <c r="V85" s="226">
        <v>1.481078729196285E-2</v>
      </c>
      <c r="W85" s="226">
        <v>1.6248283386475791E-2</v>
      </c>
      <c r="DA85" s="174" t="s">
        <v>2017</v>
      </c>
    </row>
    <row r="86" spans="1:105" ht="12" customHeight="1" x14ac:dyDescent="0.25">
      <c r="A86" s="202" t="s">
        <v>94</v>
      </c>
      <c r="B86" s="226">
        <v>0.2112849256831919</v>
      </c>
      <c r="C86" s="226">
        <v>0.24696558020392079</v>
      </c>
      <c r="D86" s="226">
        <v>0.25826885736850569</v>
      </c>
      <c r="E86" s="226">
        <v>0.28746687957109163</v>
      </c>
      <c r="F86" s="226">
        <v>0.27701160801638569</v>
      </c>
      <c r="G86" s="226">
        <v>0.34455389657854057</v>
      </c>
      <c r="H86" s="226">
        <v>0.345103585032349</v>
      </c>
      <c r="I86" s="226">
        <v>0.4193478861876116</v>
      </c>
      <c r="J86" s="226">
        <v>0.62061579790496224</v>
      </c>
      <c r="K86" s="226">
        <v>0.53515374058612986</v>
      </c>
      <c r="L86" s="226">
        <v>0.53374438814616387</v>
      </c>
      <c r="M86" s="226">
        <v>0.62249066407158993</v>
      </c>
      <c r="N86" s="226">
        <v>0.60318577642517823</v>
      </c>
      <c r="O86" s="226">
        <v>0.60557259441735878</v>
      </c>
      <c r="P86" s="226">
        <v>0.60853397267571996</v>
      </c>
      <c r="Q86" s="226">
        <v>0.58193200621472796</v>
      </c>
      <c r="R86" s="226">
        <v>0.5819320062153297</v>
      </c>
      <c r="S86" s="226">
        <v>0.65313543895156712</v>
      </c>
      <c r="T86" s="226">
        <v>0.7331822334233733</v>
      </c>
      <c r="U86" s="226">
        <v>0.68697164434381408</v>
      </c>
      <c r="V86" s="226">
        <v>0.64443470042210504</v>
      </c>
      <c r="W86" s="226">
        <v>0.70059127024461265</v>
      </c>
      <c r="DA86" s="174" t="s">
        <v>2018</v>
      </c>
    </row>
    <row r="87" spans="1:105" ht="12" customHeight="1" x14ac:dyDescent="0.25">
      <c r="A87" s="202" t="s">
        <v>95</v>
      </c>
      <c r="B87" s="226">
        <v>6.6228619189636059E-2</v>
      </c>
      <c r="C87" s="226">
        <v>7.7412949889279062E-2</v>
      </c>
      <c r="D87" s="226">
        <v>8.0956034832549859E-2</v>
      </c>
      <c r="E87" s="226">
        <v>9.010834272812171E-2</v>
      </c>
      <c r="F87" s="226">
        <v>8.6831070598641397E-2</v>
      </c>
      <c r="G87" s="226">
        <v>0.10800263546023869</v>
      </c>
      <c r="H87" s="226">
        <v>0.1081749388423305</v>
      </c>
      <c r="I87" s="226">
        <v>0.13144729266649971</v>
      </c>
      <c r="J87" s="226">
        <v>0.19453601438727561</v>
      </c>
      <c r="K87" s="226">
        <v>0.16774738272777581</v>
      </c>
      <c r="L87" s="226">
        <v>0.16730561213884881</v>
      </c>
      <c r="M87" s="226">
        <v>0.19512370324855899</v>
      </c>
      <c r="N87" s="226">
        <v>0.18907246202394851</v>
      </c>
      <c r="O87" s="226">
        <v>0.1898206254784304</v>
      </c>
      <c r="P87" s="226">
        <v>0.19074888854459701</v>
      </c>
      <c r="Q87" s="226">
        <v>0.18241033102212509</v>
      </c>
      <c r="R87" s="226">
        <v>0.1824103310223136</v>
      </c>
      <c r="S87" s="226">
        <v>0.2047295050780816</v>
      </c>
      <c r="T87" s="226">
        <v>0.22982068776081299</v>
      </c>
      <c r="U87" s="226">
        <v>0.21533568133272621</v>
      </c>
      <c r="V87" s="226">
        <v>0.202002202612593</v>
      </c>
      <c r="W87" s="226">
        <v>0.2216080055732626</v>
      </c>
      <c r="DA87" s="174" t="s">
        <v>2019</v>
      </c>
    </row>
    <row r="88" spans="1:105" ht="12" customHeight="1" x14ac:dyDescent="0.25">
      <c r="A88" s="56" t="s">
        <v>96</v>
      </c>
      <c r="B88" s="262">
        <v>0.52225667576117096</v>
      </c>
      <c r="C88" s="262">
        <v>0.4477179182123292</v>
      </c>
      <c r="D88" s="262">
        <v>0.5474364038891919</v>
      </c>
      <c r="E88" s="262">
        <v>0.63530373283614727</v>
      </c>
      <c r="F88" s="262">
        <v>0.50293578969918584</v>
      </c>
      <c r="G88" s="262">
        <v>0.80154805239594906</v>
      </c>
      <c r="H88" s="262">
        <v>0.87018059028708739</v>
      </c>
      <c r="I88" s="262">
        <v>1.3703311925801409</v>
      </c>
      <c r="J88" s="262">
        <v>1.6690526364684859</v>
      </c>
      <c r="K88" s="262">
        <v>1.2424475016531691</v>
      </c>
      <c r="L88" s="262">
        <v>1.879294122827698</v>
      </c>
      <c r="M88" s="262">
        <v>2.4131464523498249</v>
      </c>
      <c r="N88" s="262">
        <v>2.2019356024237902</v>
      </c>
      <c r="O88" s="262">
        <v>2.2969997259672481</v>
      </c>
      <c r="P88" s="262">
        <v>1.910771044983957</v>
      </c>
      <c r="Q88" s="262">
        <v>2.1954899462724158</v>
      </c>
      <c r="R88" s="262">
        <v>1.9476424149405001</v>
      </c>
      <c r="S88" s="262">
        <v>2.0036253373160289</v>
      </c>
      <c r="T88" s="262">
        <v>2.0703757592812062</v>
      </c>
      <c r="U88" s="262">
        <v>1.986169990626125</v>
      </c>
      <c r="V88" s="262">
        <v>1.781421998874166</v>
      </c>
      <c r="W88" s="262">
        <v>1.775154582626951</v>
      </c>
      <c r="DA88" s="68" t="s">
        <v>2020</v>
      </c>
    </row>
    <row r="89" spans="1:105" ht="12" customHeight="1" x14ac:dyDescent="0.25">
      <c r="A89" s="37" t="s">
        <v>160</v>
      </c>
      <c r="B89" s="228">
        <v>1.0410383219339341E-2</v>
      </c>
      <c r="C89" s="228">
        <v>8.2191797631867569E-3</v>
      </c>
      <c r="D89" s="228">
        <v>1.5008600618520751E-2</v>
      </c>
      <c r="E89" s="228">
        <v>1.8769256266279351E-2</v>
      </c>
      <c r="F89" s="228">
        <v>4.4412836596497193E-3</v>
      </c>
      <c r="G89" s="228">
        <v>1.1597169503720891E-2</v>
      </c>
      <c r="H89" s="228">
        <v>1.2489545163637769E-2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1.7203043238107112E-2</v>
      </c>
      <c r="T89" s="228">
        <v>4.5678912066778078E-3</v>
      </c>
      <c r="U89" s="228">
        <v>2.2493643181689539E-2</v>
      </c>
      <c r="V89" s="228">
        <v>5.3519316209069837E-3</v>
      </c>
      <c r="W89" s="228">
        <v>5.6538643086627236E-3</v>
      </c>
      <c r="DA89" s="69" t="s">
        <v>2021</v>
      </c>
    </row>
    <row r="90" spans="1:105" ht="12" customHeight="1" x14ac:dyDescent="0.25">
      <c r="A90" s="37" t="s">
        <v>162</v>
      </c>
      <c r="B90" s="228">
        <v>0.45229345220063472</v>
      </c>
      <c r="C90" s="228">
        <v>0.28323935728486532</v>
      </c>
      <c r="D90" s="228">
        <v>0.3412007951242802</v>
      </c>
      <c r="E90" s="228">
        <v>0.47985001713846898</v>
      </c>
      <c r="F90" s="228">
        <v>0.25607866509673449</v>
      </c>
      <c r="G90" s="228">
        <v>0.64524431342845079</v>
      </c>
      <c r="H90" s="228">
        <v>0.758331514596981</v>
      </c>
      <c r="I90" s="228">
        <v>1.318872649226837</v>
      </c>
      <c r="J90" s="228">
        <v>1.498072230239367</v>
      </c>
      <c r="K90" s="228">
        <v>1.0215322125066979</v>
      </c>
      <c r="L90" s="228">
        <v>1.8102509051066511</v>
      </c>
      <c r="M90" s="228">
        <v>2.360712155266449</v>
      </c>
      <c r="N90" s="228">
        <v>2.1390208768534649</v>
      </c>
      <c r="O90" s="228">
        <v>2.246470449743899</v>
      </c>
      <c r="P90" s="228">
        <v>1.7964637299241251</v>
      </c>
      <c r="Q90" s="228">
        <v>2.1434415555721231</v>
      </c>
      <c r="R90" s="228">
        <v>1.862183834462072</v>
      </c>
      <c r="S90" s="228">
        <v>1.849526544007595</v>
      </c>
      <c r="T90" s="228">
        <v>1.8688398919887359</v>
      </c>
      <c r="U90" s="228">
        <v>1.7878933680212441</v>
      </c>
      <c r="V90" s="228">
        <v>1.5865296793865959</v>
      </c>
      <c r="W90" s="228">
        <v>1.5055322003040481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5.9552840341196872E-2</v>
      </c>
      <c r="C93" s="228">
        <v>0.15625938116427721</v>
      </c>
      <c r="D93" s="228">
        <v>0.1912270081463909</v>
      </c>
      <c r="E93" s="228">
        <v>0.13668445943139901</v>
      </c>
      <c r="F93" s="228">
        <v>0.24241584094280161</v>
      </c>
      <c r="G93" s="228">
        <v>0.14470656946377741</v>
      </c>
      <c r="H93" s="228">
        <v>9.935953052646862E-2</v>
      </c>
      <c r="I93" s="228">
        <v>5.1458543353304347E-2</v>
      </c>
      <c r="J93" s="228">
        <v>0.17098040622911931</v>
      </c>
      <c r="K93" s="228">
        <v>0.22091528914647091</v>
      </c>
      <c r="L93" s="228">
        <v>6.9043217721046754E-2</v>
      </c>
      <c r="M93" s="228">
        <v>5.2434297083376893E-2</v>
      </c>
      <c r="N93" s="228">
        <v>6.2914725570324223E-2</v>
      </c>
      <c r="O93" s="228">
        <v>5.0529276223348352E-2</v>
      </c>
      <c r="P93" s="228">
        <v>0.1143073150598324</v>
      </c>
      <c r="Q93" s="228">
        <v>5.2048390700293282E-2</v>
      </c>
      <c r="R93" s="228">
        <v>8.545858047842772E-2</v>
      </c>
      <c r="S93" s="228">
        <v>0.13689575007032709</v>
      </c>
      <c r="T93" s="228">
        <v>0.1969679760857925</v>
      </c>
      <c r="U93" s="228">
        <v>0.17578297942319099</v>
      </c>
      <c r="V93" s="228">
        <v>0.1895403878666625</v>
      </c>
      <c r="W93" s="228">
        <v>0.26396851801424009</v>
      </c>
      <c r="DA93" s="69" t="s">
        <v>2025</v>
      </c>
    </row>
    <row r="94" spans="1:105" ht="12" customHeight="1" x14ac:dyDescent="0.25">
      <c r="A94" s="132" t="s">
        <v>1941</v>
      </c>
      <c r="B94" s="318">
        <v>0.71507931864408814</v>
      </c>
      <c r="C94" s="318">
        <v>1.0022398857732879</v>
      </c>
      <c r="D94" s="318">
        <v>0.97940246557349264</v>
      </c>
      <c r="E94" s="318">
        <v>1.0520591913466619</v>
      </c>
      <c r="F94" s="318">
        <v>1.136202188067434</v>
      </c>
      <c r="G94" s="318">
        <v>1.221602681018588</v>
      </c>
      <c r="H94" s="318">
        <v>1.1529863483717879</v>
      </c>
      <c r="I94" s="318">
        <v>1.1010821452972761</v>
      </c>
      <c r="J94" s="318">
        <v>1.9781831998089789</v>
      </c>
      <c r="K94" s="318">
        <v>1.9007939834553049</v>
      </c>
      <c r="L94" s="318">
        <v>1.27735753559244</v>
      </c>
      <c r="M94" s="318">
        <v>1.280282339093948</v>
      </c>
      <c r="N94" s="318">
        <v>1.368663144798707</v>
      </c>
      <c r="O94" s="318">
        <v>1.292070489565853</v>
      </c>
      <c r="P94" s="318">
        <v>1.676842251126625</v>
      </c>
      <c r="Q94" s="318">
        <v>1.253194007040584</v>
      </c>
      <c r="R94" s="318">
        <v>1.4880574048208981</v>
      </c>
      <c r="S94" s="318">
        <v>1.8441566532892759</v>
      </c>
      <c r="T94" s="318">
        <v>2.244600764036603</v>
      </c>
      <c r="U94" s="318">
        <v>2.056968543333991</v>
      </c>
      <c r="V94" s="318">
        <v>2.0111566511354209</v>
      </c>
      <c r="W94" s="318">
        <v>2.3655423494201839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0.99999999999999989</v>
      </c>
      <c r="D98" s="234">
        <f t="shared" si="4"/>
        <v>1</v>
      </c>
      <c r="E98" s="234">
        <f t="shared" si="4"/>
        <v>0.99999999999999978</v>
      </c>
      <c r="F98" s="234">
        <f t="shared" si="4"/>
        <v>0.99999999999999989</v>
      </c>
      <c r="G98" s="234">
        <f t="shared" si="4"/>
        <v>1</v>
      </c>
      <c r="H98" s="234">
        <f t="shared" si="4"/>
        <v>1</v>
      </c>
      <c r="I98" s="234">
        <f t="shared" si="4"/>
        <v>0.99999999999999989</v>
      </c>
      <c r="J98" s="234">
        <f t="shared" si="4"/>
        <v>1</v>
      </c>
      <c r="K98" s="234">
        <f t="shared" si="4"/>
        <v>1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0.99999999999999989</v>
      </c>
      <c r="O98" s="234">
        <f t="shared" si="4"/>
        <v>1.0000000000000002</v>
      </c>
      <c r="P98" s="234">
        <f t="shared" si="4"/>
        <v>0.99999999999999989</v>
      </c>
      <c r="Q98" s="234">
        <f t="shared" si="4"/>
        <v>1.0000000000000002</v>
      </c>
      <c r="R98" s="234">
        <f t="shared" si="4"/>
        <v>1.0000000000000002</v>
      </c>
      <c r="S98" s="234">
        <f t="shared" si="4"/>
        <v>0.99999999999999989</v>
      </c>
      <c r="T98" s="234">
        <f t="shared" si="4"/>
        <v>1.0000000000000002</v>
      </c>
      <c r="U98" s="234">
        <f t="shared" si="4"/>
        <v>0.99999999999999989</v>
      </c>
      <c r="V98" s="234">
        <f t="shared" si="4"/>
        <v>1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3.6549138839851443E-3</v>
      </c>
      <c r="C99" s="268">
        <f t="shared" si="5"/>
        <v>3.6240610918604442E-3</v>
      </c>
      <c r="D99" s="268">
        <f t="shared" si="5"/>
        <v>3.8242256795462844E-3</v>
      </c>
      <c r="E99" s="268">
        <f t="shared" si="5"/>
        <v>3.7176856837191461E-3</v>
      </c>
      <c r="F99" s="268">
        <f t="shared" si="5"/>
        <v>3.6427879813893012E-3</v>
      </c>
      <c r="G99" s="268">
        <f t="shared" si="5"/>
        <v>3.7016846532248473E-3</v>
      </c>
      <c r="H99" s="268">
        <f t="shared" si="5"/>
        <v>3.6717325602522877E-3</v>
      </c>
      <c r="I99" s="268">
        <f t="shared" si="5"/>
        <v>3.7030402619403855E-3</v>
      </c>
      <c r="J99" s="268">
        <f t="shared" si="5"/>
        <v>3.7150222277881227E-3</v>
      </c>
      <c r="K99" s="268">
        <f t="shared" si="5"/>
        <v>3.6648477501920029E-3</v>
      </c>
      <c r="L99" s="268">
        <f t="shared" si="5"/>
        <v>3.8219969822802539E-3</v>
      </c>
      <c r="M99" s="268">
        <f t="shared" si="5"/>
        <v>3.8405318648499745E-3</v>
      </c>
      <c r="N99" s="268">
        <f t="shared" si="5"/>
        <v>3.8277429650360188E-3</v>
      </c>
      <c r="O99" s="268">
        <f t="shared" si="5"/>
        <v>3.8276390436725203E-3</v>
      </c>
      <c r="P99" s="268">
        <f t="shared" si="5"/>
        <v>3.8167717601026727E-3</v>
      </c>
      <c r="Q99" s="268">
        <f t="shared" si="5"/>
        <v>3.8212413710769356E-3</v>
      </c>
      <c r="R99" s="268">
        <f t="shared" si="5"/>
        <v>3.821062876360924E-3</v>
      </c>
      <c r="S99" s="268">
        <f t="shared" si="5"/>
        <v>3.8189393585423004E-3</v>
      </c>
      <c r="T99" s="268">
        <f t="shared" si="5"/>
        <v>3.7966289320183963E-3</v>
      </c>
      <c r="U99" s="268">
        <f t="shared" si="5"/>
        <v>3.8102014924369385E-3</v>
      </c>
      <c r="V99" s="268">
        <f t="shared" si="5"/>
        <v>3.805559514272294E-3</v>
      </c>
      <c r="W99" s="268">
        <f t="shared" si="5"/>
        <v>3.7750348010551047E-3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1.3297765987919916E-3</v>
      </c>
      <c r="C100" s="269">
        <f t="shared" si="6"/>
        <v>1.3185513490933348E-3</v>
      </c>
      <c r="D100" s="269">
        <f t="shared" si="6"/>
        <v>1.3913777392793756E-3</v>
      </c>
      <c r="E100" s="269">
        <f t="shared" si="6"/>
        <v>1.3526150220763498E-3</v>
      </c>
      <c r="F100" s="269">
        <f t="shared" si="6"/>
        <v>1.3253648008610373E-3</v>
      </c>
      <c r="G100" s="269">
        <f t="shared" si="6"/>
        <v>1.3467933265225618E-3</v>
      </c>
      <c r="H100" s="269">
        <f t="shared" si="6"/>
        <v>1.3358957804834408E-3</v>
      </c>
      <c r="I100" s="269">
        <f t="shared" si="6"/>
        <v>1.3472865410836328E-3</v>
      </c>
      <c r="J100" s="269">
        <f t="shared" si="6"/>
        <v>1.3516459701420473E-3</v>
      </c>
      <c r="K100" s="269">
        <f t="shared" si="6"/>
        <v>1.3333908625576282E-3</v>
      </c>
      <c r="L100" s="269">
        <f t="shared" si="6"/>
        <v>1.3905668666940746E-3</v>
      </c>
      <c r="M100" s="269">
        <f t="shared" si="6"/>
        <v>1.3973104600822981E-3</v>
      </c>
      <c r="N100" s="269">
        <f t="shared" si="6"/>
        <v>1.3926574421900266E-3</v>
      </c>
      <c r="O100" s="269">
        <f t="shared" si="6"/>
        <v>1.3926196322164731E-3</v>
      </c>
      <c r="P100" s="269">
        <f t="shared" si="6"/>
        <v>1.3886657608415719E-3</v>
      </c>
      <c r="Q100" s="269">
        <f t="shared" si="6"/>
        <v>1.3949956601727843E-3</v>
      </c>
      <c r="R100" s="269">
        <f t="shared" si="6"/>
        <v>1.3902270085656078E-3</v>
      </c>
      <c r="S100" s="269">
        <f t="shared" si="6"/>
        <v>1.3894544036857233E-3</v>
      </c>
      <c r="T100" s="269">
        <f t="shared" si="6"/>
        <v>1.3813371445539693E-3</v>
      </c>
      <c r="U100" s="269">
        <f t="shared" si="6"/>
        <v>1.38627528367384E-3</v>
      </c>
      <c r="V100" s="269">
        <f t="shared" si="6"/>
        <v>1.3845863809715093E-3</v>
      </c>
      <c r="W100" s="269">
        <f t="shared" si="6"/>
        <v>1.3734804970548142E-3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4.1794539843815474E-2</v>
      </c>
      <c r="C101" s="269">
        <f t="shared" si="7"/>
        <v>4.1441733104537998E-2</v>
      </c>
      <c r="D101" s="269">
        <f t="shared" si="7"/>
        <v>4.3730648001278349E-2</v>
      </c>
      <c r="E101" s="269">
        <f t="shared" si="7"/>
        <v>4.251234567134704E-2</v>
      </c>
      <c r="F101" s="269">
        <f t="shared" si="7"/>
        <v>4.1655878158404824E-2</v>
      </c>
      <c r="G101" s="269">
        <f t="shared" si="7"/>
        <v>4.232937126271151E-2</v>
      </c>
      <c r="H101" s="269">
        <f t="shared" si="7"/>
        <v>4.1986864165996465E-2</v>
      </c>
      <c r="I101" s="269">
        <f t="shared" si="7"/>
        <v>4.2344872870758263E-2</v>
      </c>
      <c r="J101" s="269">
        <f t="shared" si="7"/>
        <v>4.2481888615841852E-2</v>
      </c>
      <c r="K101" s="269">
        <f t="shared" si="7"/>
        <v>4.1908135233519418E-2</v>
      </c>
      <c r="L101" s="269">
        <f t="shared" si="7"/>
        <v>4.3705162482428506E-2</v>
      </c>
      <c r="M101" s="269">
        <f t="shared" si="7"/>
        <v>4.3917111905219242E-2</v>
      </c>
      <c r="N101" s="269">
        <f t="shared" si="7"/>
        <v>4.377086873785626E-2</v>
      </c>
      <c r="O101" s="269">
        <f t="shared" si="7"/>
        <v>4.3769680380016593E-2</v>
      </c>
      <c r="P101" s="269">
        <f t="shared" si="7"/>
        <v>4.3645411209641827E-2</v>
      </c>
      <c r="Q101" s="269">
        <f t="shared" si="7"/>
        <v>4.3511266292779995E-2</v>
      </c>
      <c r="R101" s="269">
        <f t="shared" si="7"/>
        <v>4.3694480828002959E-2</v>
      </c>
      <c r="S101" s="269">
        <f t="shared" si="7"/>
        <v>4.3670198053388655E-2</v>
      </c>
      <c r="T101" s="269">
        <f t="shared" si="7"/>
        <v>4.3415074666112261E-2</v>
      </c>
      <c r="U101" s="269">
        <f t="shared" si="7"/>
        <v>4.3570279121046461E-2</v>
      </c>
      <c r="V101" s="269">
        <f t="shared" si="7"/>
        <v>4.3517197339227619E-2</v>
      </c>
      <c r="W101" s="269">
        <f t="shared" si="7"/>
        <v>4.316814223607815E-2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1.4670459860193287E-2</v>
      </c>
      <c r="C102" s="269">
        <f t="shared" si="8"/>
        <v>1.4546619829262994E-2</v>
      </c>
      <c r="D102" s="269">
        <f t="shared" si="8"/>
        <v>1.5350060523705683E-2</v>
      </c>
      <c r="E102" s="269">
        <f t="shared" si="8"/>
        <v>1.492241960468545E-2</v>
      </c>
      <c r="F102" s="269">
        <f t="shared" si="8"/>
        <v>1.4621787696375585E-2</v>
      </c>
      <c r="G102" s="269">
        <f t="shared" si="8"/>
        <v>1.485819306391334E-2</v>
      </c>
      <c r="H102" s="269">
        <f t="shared" si="8"/>
        <v>1.4737968349561493E-2</v>
      </c>
      <c r="I102" s="269">
        <f t="shared" si="8"/>
        <v>1.4863634342115425E-2</v>
      </c>
      <c r="J102" s="269">
        <f t="shared" si="8"/>
        <v>1.4911728758179699E-2</v>
      </c>
      <c r="K102" s="269">
        <f t="shared" si="8"/>
        <v>1.4710333408536745E-2</v>
      </c>
      <c r="L102" s="269">
        <f t="shared" si="8"/>
        <v>1.5341114755126815E-2</v>
      </c>
      <c r="M102" s="269">
        <f t="shared" si="8"/>
        <v>1.5415511925452475E-2</v>
      </c>
      <c r="N102" s="269">
        <f t="shared" si="8"/>
        <v>1.536417855691573E-2</v>
      </c>
      <c r="O102" s="269">
        <f t="shared" si="8"/>
        <v>1.5363761426925748E-2</v>
      </c>
      <c r="P102" s="269">
        <f t="shared" si="8"/>
        <v>1.5320141234368171E-2</v>
      </c>
      <c r="Q102" s="269">
        <f t="shared" si="8"/>
        <v>1.5389974418484956E-2</v>
      </c>
      <c r="R102" s="269">
        <f t="shared" si="8"/>
        <v>1.5337365347116206E-2</v>
      </c>
      <c r="S102" s="269">
        <f t="shared" si="8"/>
        <v>1.5328841758350673E-2</v>
      </c>
      <c r="T102" s="269">
        <f t="shared" si="8"/>
        <v>1.5239289931092338E-2</v>
      </c>
      <c r="U102" s="269">
        <f t="shared" si="8"/>
        <v>1.5293768835148802E-2</v>
      </c>
      <c r="V102" s="269">
        <f t="shared" si="8"/>
        <v>1.5275136397696664E-2</v>
      </c>
      <c r="W102" s="269">
        <f t="shared" si="8"/>
        <v>1.515261324278489E-2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1.3567013330384261E-2</v>
      </c>
      <c r="C103" s="270">
        <f t="shared" si="9"/>
        <v>1.3212546284681895E-2</v>
      </c>
      <c r="D103" s="270">
        <f t="shared" si="9"/>
        <v>1.2511257147940292E-2</v>
      </c>
      <c r="E103" s="270">
        <f t="shared" si="9"/>
        <v>1.3111787682347329E-2</v>
      </c>
      <c r="F103" s="270">
        <f t="shared" si="9"/>
        <v>1.3385533392778252E-2</v>
      </c>
      <c r="G103" s="270">
        <f t="shared" si="9"/>
        <v>1.3044060622607502E-2</v>
      </c>
      <c r="H103" s="270">
        <f t="shared" si="9"/>
        <v>1.347740361518612E-2</v>
      </c>
      <c r="I103" s="270">
        <f t="shared" si="9"/>
        <v>1.4370052468809229E-2</v>
      </c>
      <c r="J103" s="270">
        <f t="shared" si="9"/>
        <v>1.3271590418600026E-2</v>
      </c>
      <c r="K103" s="270">
        <f t="shared" si="9"/>
        <v>1.2946434898329581E-2</v>
      </c>
      <c r="L103" s="270">
        <f t="shared" si="9"/>
        <v>1.3282814812182103E-2</v>
      </c>
      <c r="M103" s="270">
        <f t="shared" si="9"/>
        <v>1.3513642651666248E-2</v>
      </c>
      <c r="N103" s="270">
        <f t="shared" si="9"/>
        <v>1.377693104385283E-2</v>
      </c>
      <c r="O103" s="270">
        <f t="shared" si="9"/>
        <v>1.4217623260516015E-2</v>
      </c>
      <c r="P103" s="270">
        <f t="shared" si="9"/>
        <v>1.3403965573028748E-2</v>
      </c>
      <c r="Q103" s="270">
        <f t="shared" si="9"/>
        <v>1.4011883962004101E-2</v>
      </c>
      <c r="R103" s="270">
        <f t="shared" si="9"/>
        <v>1.3684948311654808E-2</v>
      </c>
      <c r="S103" s="270">
        <f t="shared" si="9"/>
        <v>1.3193128988165204E-2</v>
      </c>
      <c r="T103" s="270">
        <f t="shared" si="9"/>
        <v>1.3091552974905695E-2</v>
      </c>
      <c r="U103" s="270">
        <f t="shared" si="9"/>
        <v>1.3023590874501383E-2</v>
      </c>
      <c r="V103" s="270">
        <f t="shared" si="9"/>
        <v>1.2969286516009728E-2</v>
      </c>
      <c r="W103" s="270">
        <f t="shared" si="9"/>
        <v>1.2984182075731118E-2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1.52146959643883E-2</v>
      </c>
      <c r="C104" s="271">
        <f t="shared" si="10"/>
        <v>2.4224930353450774E-2</v>
      </c>
      <c r="D104" s="271">
        <f t="shared" si="10"/>
        <v>1.8333157868500288E-2</v>
      </c>
      <c r="E104" s="271">
        <f t="shared" si="10"/>
        <v>1.7784001442688564E-2</v>
      </c>
      <c r="F104" s="271">
        <f t="shared" si="10"/>
        <v>2.47678078811755E-2</v>
      </c>
      <c r="G104" s="271">
        <f t="shared" si="10"/>
        <v>1.6282535415672695E-2</v>
      </c>
      <c r="H104" s="271">
        <f t="shared" si="10"/>
        <v>1.4626143053109417E-2</v>
      </c>
      <c r="I104" s="271">
        <f t="shared" si="10"/>
        <v>9.4571731287005859E-3</v>
      </c>
      <c r="J104" s="271">
        <f t="shared" si="10"/>
        <v>1.288333368115855E-2</v>
      </c>
      <c r="K104" s="271">
        <f t="shared" si="10"/>
        <v>1.6222433489745062E-2</v>
      </c>
      <c r="L104" s="271">
        <f t="shared" si="10"/>
        <v>7.3946333573878123E-3</v>
      </c>
      <c r="M104" s="271">
        <f t="shared" si="10"/>
        <v>5.872233473086976E-3</v>
      </c>
      <c r="N104" s="271">
        <f t="shared" si="10"/>
        <v>7.0137979846448019E-3</v>
      </c>
      <c r="O104" s="271">
        <f t="shared" si="10"/>
        <v>6.5502982538641836E-3</v>
      </c>
      <c r="P104" s="271">
        <f t="shared" si="10"/>
        <v>9.6344220968301378E-3</v>
      </c>
      <c r="Q104" s="271">
        <f t="shared" si="10"/>
        <v>6.528552719928399E-3</v>
      </c>
      <c r="R104" s="271">
        <f t="shared" si="10"/>
        <v>8.5637194615319802E-3</v>
      </c>
      <c r="S104" s="271">
        <f t="shared" si="10"/>
        <v>9.9457585594706754E-3</v>
      </c>
      <c r="T104" s="271">
        <f t="shared" si="10"/>
        <v>1.162491828169839E-2</v>
      </c>
      <c r="U104" s="271">
        <f t="shared" si="10"/>
        <v>1.1047163663671188E-2</v>
      </c>
      <c r="V104" s="271">
        <f t="shared" si="10"/>
        <v>1.1992341359938003E-2</v>
      </c>
      <c r="W104" s="271">
        <f t="shared" si="10"/>
        <v>1.4269970305770766E-2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0.87615834734061449</v>
      </c>
      <c r="C105" s="271">
        <f t="shared" si="11"/>
        <v>0.84811711088278363</v>
      </c>
      <c r="D105" s="271">
        <f t="shared" si="11"/>
        <v>0.86436013464410832</v>
      </c>
      <c r="E105" s="271">
        <f t="shared" si="11"/>
        <v>0.86731312876750011</v>
      </c>
      <c r="F105" s="271">
        <f t="shared" si="11"/>
        <v>0.84588714120902886</v>
      </c>
      <c r="G105" s="271">
        <f t="shared" si="11"/>
        <v>0.87246818166130657</v>
      </c>
      <c r="H105" s="271">
        <f t="shared" si="11"/>
        <v>0.8778538909669259</v>
      </c>
      <c r="I105" s="271">
        <f t="shared" si="11"/>
        <v>0.89302242970861689</v>
      </c>
      <c r="J105" s="271">
        <f t="shared" si="11"/>
        <v>0.88292466810095915</v>
      </c>
      <c r="K105" s="271">
        <f t="shared" si="11"/>
        <v>0.87337801342738508</v>
      </c>
      <c r="L105" s="271">
        <f t="shared" si="11"/>
        <v>0.89872848459934029</v>
      </c>
      <c r="M105" s="271">
        <f t="shared" si="11"/>
        <v>0.90307151195927238</v>
      </c>
      <c r="N105" s="271">
        <f t="shared" si="11"/>
        <v>0.89935988723858984</v>
      </c>
      <c r="O105" s="271">
        <f t="shared" si="11"/>
        <v>0.90040834303015727</v>
      </c>
      <c r="P105" s="271">
        <f t="shared" si="11"/>
        <v>0.8915075571856762</v>
      </c>
      <c r="Q105" s="271">
        <f t="shared" si="11"/>
        <v>0.9008710136081004</v>
      </c>
      <c r="R105" s="271">
        <f t="shared" si="11"/>
        <v>0.89459038276322222</v>
      </c>
      <c r="S105" s="271">
        <f t="shared" si="11"/>
        <v>0.89068285119891044</v>
      </c>
      <c r="T105" s="271">
        <f t="shared" si="11"/>
        <v>0.885770997325947</v>
      </c>
      <c r="U105" s="271">
        <f t="shared" si="11"/>
        <v>0.88746481752291484</v>
      </c>
      <c r="V105" s="271">
        <f t="shared" si="11"/>
        <v>0.88456403026566144</v>
      </c>
      <c r="W105" s="271">
        <f t="shared" si="11"/>
        <v>0.87775328410273989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0.73352057267447479</v>
      </c>
      <c r="C106" s="320">
        <f t="shared" si="12"/>
        <v>0.62100838881918341</v>
      </c>
      <c r="D106" s="320">
        <f t="shared" si="12"/>
        <v>0.69248677962691885</v>
      </c>
      <c r="E106" s="320">
        <f t="shared" si="12"/>
        <v>0.70058811524229569</v>
      </c>
      <c r="F106" s="320">
        <f t="shared" si="12"/>
        <v>0.61368894232300975</v>
      </c>
      <c r="G106" s="320">
        <f t="shared" si="12"/>
        <v>0.71981941213937572</v>
      </c>
      <c r="H106" s="320">
        <f t="shared" si="12"/>
        <v>0.74073379984402576</v>
      </c>
      <c r="I106" s="320">
        <f t="shared" si="12"/>
        <v>0.80436143162704932</v>
      </c>
      <c r="J106" s="320">
        <f t="shared" si="12"/>
        <v>0.76214341484009829</v>
      </c>
      <c r="K106" s="320">
        <f t="shared" si="12"/>
        <v>0.7212926994610257</v>
      </c>
      <c r="L106" s="320">
        <f t="shared" si="12"/>
        <v>0.82940379687382992</v>
      </c>
      <c r="M106" s="320">
        <f t="shared" si="12"/>
        <v>0.84801932314908224</v>
      </c>
      <c r="N106" s="320">
        <f t="shared" si="12"/>
        <v>0.8336055311325451</v>
      </c>
      <c r="O106" s="320">
        <f t="shared" si="12"/>
        <v>0.83899929690018071</v>
      </c>
      <c r="P106" s="320">
        <f t="shared" si="12"/>
        <v>0.80118485002789408</v>
      </c>
      <c r="Q106" s="320">
        <f t="shared" si="12"/>
        <v>0.83966583185877186</v>
      </c>
      <c r="R106" s="320">
        <f t="shared" si="12"/>
        <v>0.81430551281136021</v>
      </c>
      <c r="S106" s="320">
        <f t="shared" si="12"/>
        <v>0.79744136470387328</v>
      </c>
      <c r="T106" s="320">
        <f t="shared" si="12"/>
        <v>0.77678738843502504</v>
      </c>
      <c r="U106" s="320">
        <f t="shared" si="12"/>
        <v>0.78389765817599777</v>
      </c>
      <c r="V106" s="320">
        <f t="shared" si="12"/>
        <v>0.77213583001624309</v>
      </c>
      <c r="W106" s="320">
        <f t="shared" si="12"/>
        <v>0.74397231248613949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0.14263777466613969</v>
      </c>
      <c r="C107" s="320">
        <f t="shared" si="13"/>
        <v>0.22710872206360014</v>
      </c>
      <c r="D107" s="320">
        <f t="shared" si="13"/>
        <v>0.17187335501718956</v>
      </c>
      <c r="E107" s="320">
        <f t="shared" si="13"/>
        <v>0.1667250135252045</v>
      </c>
      <c r="F107" s="320">
        <f t="shared" si="13"/>
        <v>0.2321981988860192</v>
      </c>
      <c r="G107" s="320">
        <f t="shared" si="13"/>
        <v>0.15264876952193082</v>
      </c>
      <c r="H107" s="320">
        <f t="shared" si="13"/>
        <v>0.13712009112290016</v>
      </c>
      <c r="I107" s="320">
        <f t="shared" si="13"/>
        <v>8.8660998081567605E-2</v>
      </c>
      <c r="J107" s="320">
        <f t="shared" si="13"/>
        <v>0.12078125326086091</v>
      </c>
      <c r="K107" s="320">
        <f t="shared" si="13"/>
        <v>0.15208531396635933</v>
      </c>
      <c r="L107" s="320">
        <f t="shared" si="13"/>
        <v>6.9324687725510425E-2</v>
      </c>
      <c r="M107" s="320">
        <f t="shared" si="13"/>
        <v>5.5052188810190146E-2</v>
      </c>
      <c r="N107" s="320">
        <f t="shared" si="13"/>
        <v>6.5754356106044742E-2</v>
      </c>
      <c r="O107" s="320">
        <f t="shared" si="13"/>
        <v>6.1409046129976497E-2</v>
      </c>
      <c r="P107" s="320">
        <f t="shared" si="13"/>
        <v>9.0322707157782178E-2</v>
      </c>
      <c r="Q107" s="320">
        <f t="shared" si="13"/>
        <v>6.1205181749328479E-2</v>
      </c>
      <c r="R107" s="320">
        <f t="shared" si="13"/>
        <v>8.0284869951861987E-2</v>
      </c>
      <c r="S107" s="320">
        <f t="shared" si="13"/>
        <v>9.3241486495037204E-2</v>
      </c>
      <c r="T107" s="320">
        <f t="shared" si="13"/>
        <v>0.10898360889092192</v>
      </c>
      <c r="U107" s="320">
        <f t="shared" si="13"/>
        <v>0.10356715934691697</v>
      </c>
      <c r="V107" s="320">
        <f t="shared" si="13"/>
        <v>0.11242820024941831</v>
      </c>
      <c r="W107" s="320">
        <f t="shared" si="13"/>
        <v>0.13378097161660035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3.3610253177826947E-2</v>
      </c>
      <c r="C108" s="321">
        <f t="shared" si="14"/>
        <v>5.3514447104329003E-2</v>
      </c>
      <c r="D108" s="321">
        <f t="shared" si="14"/>
        <v>4.049913839564119E-2</v>
      </c>
      <c r="E108" s="321">
        <f t="shared" si="14"/>
        <v>3.9286016125635627E-2</v>
      </c>
      <c r="F108" s="321">
        <f t="shared" si="14"/>
        <v>5.4713698879986415E-2</v>
      </c>
      <c r="G108" s="321">
        <f t="shared" si="14"/>
        <v>3.5969179994041055E-2</v>
      </c>
      <c r="H108" s="321">
        <f t="shared" si="14"/>
        <v>3.2310101508484949E-2</v>
      </c>
      <c r="I108" s="321">
        <f t="shared" si="14"/>
        <v>2.0891510677975473E-2</v>
      </c>
      <c r="J108" s="321">
        <f t="shared" si="14"/>
        <v>2.8460122227330579E-2</v>
      </c>
      <c r="K108" s="321">
        <f t="shared" si="14"/>
        <v>3.5836410929734386E-2</v>
      </c>
      <c r="L108" s="321">
        <f t="shared" si="14"/>
        <v>1.6335226144560098E-2</v>
      </c>
      <c r="M108" s="321">
        <f t="shared" si="14"/>
        <v>1.2972145760370332E-2</v>
      </c>
      <c r="N108" s="321">
        <f t="shared" si="14"/>
        <v>1.5493936030914429E-2</v>
      </c>
      <c r="O108" s="321">
        <f t="shared" si="14"/>
        <v>1.4470034972631432E-2</v>
      </c>
      <c r="P108" s="321">
        <f t="shared" si="14"/>
        <v>2.1283065179510494E-2</v>
      </c>
      <c r="Q108" s="321">
        <f t="shared" si="14"/>
        <v>1.44710719674527E-2</v>
      </c>
      <c r="R108" s="321">
        <f t="shared" si="14"/>
        <v>1.8917813403545446E-2</v>
      </c>
      <c r="S108" s="321">
        <f t="shared" si="14"/>
        <v>2.1970827679486167E-2</v>
      </c>
      <c r="T108" s="321">
        <f t="shared" si="14"/>
        <v>2.5680200743672249E-2</v>
      </c>
      <c r="U108" s="321">
        <f t="shared" si="14"/>
        <v>2.4403903206606532E-2</v>
      </c>
      <c r="V108" s="321">
        <f t="shared" si="14"/>
        <v>2.6491862226222723E-2</v>
      </c>
      <c r="W108" s="321">
        <f t="shared" si="14"/>
        <v>3.1523292738785312E-2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0.99999999999999978</v>
      </c>
      <c r="E110" s="234">
        <f t="shared" si="15"/>
        <v>0.99999999999999978</v>
      </c>
      <c r="F110" s="234">
        <f t="shared" si="15"/>
        <v>0.99999999999999989</v>
      </c>
      <c r="G110" s="234">
        <f t="shared" si="15"/>
        <v>1</v>
      </c>
      <c r="H110" s="234">
        <f t="shared" si="15"/>
        <v>1</v>
      </c>
      <c r="I110" s="234">
        <f t="shared" si="15"/>
        <v>1.0000000000000002</v>
      </c>
      <c r="J110" s="234">
        <f t="shared" si="15"/>
        <v>1</v>
      </c>
      <c r="K110" s="234">
        <f t="shared" si="15"/>
        <v>0.99999999999999978</v>
      </c>
      <c r="L110" s="234">
        <f t="shared" si="15"/>
        <v>1</v>
      </c>
      <c r="M110" s="234">
        <f t="shared" si="15"/>
        <v>0.99999999999999978</v>
      </c>
      <c r="N110" s="234">
        <f t="shared" si="15"/>
        <v>1</v>
      </c>
      <c r="O110" s="234">
        <f t="shared" si="15"/>
        <v>1.0000000000000002</v>
      </c>
      <c r="P110" s="234">
        <f t="shared" si="15"/>
        <v>1</v>
      </c>
      <c r="Q110" s="234">
        <f t="shared" si="15"/>
        <v>0.99999999999999989</v>
      </c>
      <c r="R110" s="234">
        <f t="shared" si="15"/>
        <v>0.99999999999999978</v>
      </c>
      <c r="S110" s="234">
        <f t="shared" si="15"/>
        <v>1.0000000000000002</v>
      </c>
      <c r="T110" s="234">
        <f t="shared" si="15"/>
        <v>1</v>
      </c>
      <c r="U110" s="234">
        <f t="shared" si="15"/>
        <v>1</v>
      </c>
      <c r="V110" s="234">
        <f t="shared" si="15"/>
        <v>1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3.4359046128514376E-3</v>
      </c>
      <c r="C111" s="301">
        <f t="shared" si="16"/>
        <v>3.4076428728844776E-3</v>
      </c>
      <c r="D111" s="301">
        <f t="shared" si="16"/>
        <v>3.6351054694034831E-3</v>
      </c>
      <c r="E111" s="301">
        <f t="shared" si="16"/>
        <v>3.5106637885886924E-3</v>
      </c>
      <c r="F111" s="301">
        <f t="shared" si="16"/>
        <v>3.4395261036659825E-3</v>
      </c>
      <c r="G111" s="301">
        <f t="shared" si="16"/>
        <v>3.4936061513906993E-3</v>
      </c>
      <c r="H111" s="301">
        <f t="shared" si="16"/>
        <v>3.4572257886133547E-3</v>
      </c>
      <c r="I111" s="301">
        <f t="shared" si="16"/>
        <v>3.4839222021893178E-3</v>
      </c>
      <c r="J111" s="301">
        <f t="shared" si="16"/>
        <v>3.5019809619880526E-3</v>
      </c>
      <c r="K111" s="301">
        <f t="shared" si="16"/>
        <v>3.4493575102876985E-3</v>
      </c>
      <c r="L111" s="301">
        <f t="shared" si="16"/>
        <v>3.600114591681879E-3</v>
      </c>
      <c r="M111" s="301">
        <f t="shared" si="16"/>
        <v>3.6141676235961675E-3</v>
      </c>
      <c r="N111" s="301">
        <f t="shared" si="16"/>
        <v>3.6038787772603347E-3</v>
      </c>
      <c r="O111" s="301">
        <f t="shared" si="16"/>
        <v>3.6021997108639132E-3</v>
      </c>
      <c r="P111" s="301">
        <f t="shared" si="16"/>
        <v>3.5991573119651438E-3</v>
      </c>
      <c r="Q111" s="301">
        <f t="shared" si="16"/>
        <v>3.6063451043204567E-3</v>
      </c>
      <c r="R111" s="301">
        <f t="shared" si="16"/>
        <v>3.6007363327476161E-3</v>
      </c>
      <c r="S111" s="301">
        <f t="shared" si="16"/>
        <v>3.6021835745443345E-3</v>
      </c>
      <c r="T111" s="301">
        <f t="shared" si="16"/>
        <v>3.5832024104241571E-3</v>
      </c>
      <c r="U111" s="301">
        <f t="shared" si="16"/>
        <v>3.5960297840055707E-3</v>
      </c>
      <c r="V111" s="301">
        <f t="shared" si="16"/>
        <v>3.5937274169133004E-3</v>
      </c>
      <c r="W111" s="301">
        <f t="shared" si="16"/>
        <v>3.5666663743202749E-3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1.2672567549579269E-3</v>
      </c>
      <c r="C112" s="235">
        <f t="shared" si="17"/>
        <v>1.2568330427436723E-3</v>
      </c>
      <c r="D112" s="235">
        <f t="shared" si="17"/>
        <v>1.3407275463514889E-3</v>
      </c>
      <c r="E112" s="235">
        <f t="shared" si="17"/>
        <v>1.2948300089108359E-3</v>
      </c>
      <c r="F112" s="235">
        <f t="shared" si="17"/>
        <v>1.2685924610426021E-3</v>
      </c>
      <c r="G112" s="235">
        <f t="shared" si="17"/>
        <v>1.288538680018315E-3</v>
      </c>
      <c r="H112" s="235">
        <f t="shared" si="17"/>
        <v>1.2751205949221892E-3</v>
      </c>
      <c r="I112" s="235">
        <f t="shared" si="17"/>
        <v>1.2849669714225002E-3</v>
      </c>
      <c r="J112" s="235">
        <f t="shared" si="17"/>
        <v>1.2916275420493774E-3</v>
      </c>
      <c r="K112" s="235">
        <f t="shared" si="17"/>
        <v>1.2722185560178553E-3</v>
      </c>
      <c r="L112" s="235">
        <f t="shared" si="17"/>
        <v>1.3278219418161492E-3</v>
      </c>
      <c r="M112" s="235">
        <f t="shared" si="17"/>
        <v>1.3330050890881695E-3</v>
      </c>
      <c r="N112" s="235">
        <f t="shared" si="17"/>
        <v>1.329210277680705E-3</v>
      </c>
      <c r="O112" s="235">
        <f t="shared" si="17"/>
        <v>1.3285909915035129E-3</v>
      </c>
      <c r="P112" s="235">
        <f t="shared" si="17"/>
        <v>1.3274688705513418E-3</v>
      </c>
      <c r="Q112" s="235">
        <f t="shared" si="17"/>
        <v>1.3301199273884365E-3</v>
      </c>
      <c r="R112" s="235">
        <f t="shared" si="17"/>
        <v>1.3280512571360343E-3</v>
      </c>
      <c r="S112" s="235">
        <f t="shared" si="17"/>
        <v>1.3285850399820691E-3</v>
      </c>
      <c r="T112" s="235">
        <f t="shared" si="17"/>
        <v>1.3215842611018021E-3</v>
      </c>
      <c r="U112" s="235">
        <f t="shared" si="17"/>
        <v>1.3263153516444833E-3</v>
      </c>
      <c r="V112" s="235">
        <f t="shared" si="17"/>
        <v>1.3254661749126382E-3</v>
      </c>
      <c r="W112" s="235">
        <f t="shared" si="17"/>
        <v>1.3154853131349435E-3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2.4720398586348353E-2</v>
      </c>
      <c r="C113" s="235">
        <f t="shared" si="18"/>
        <v>2.45170630588969E-2</v>
      </c>
      <c r="D113" s="235">
        <f t="shared" si="18"/>
        <v>2.6153594535470424E-2</v>
      </c>
      <c r="E113" s="235">
        <f t="shared" si="18"/>
        <v>2.5258270509596555E-2</v>
      </c>
      <c r="F113" s="235">
        <f t="shared" si="18"/>
        <v>2.4746454227147434E-2</v>
      </c>
      <c r="G113" s="235">
        <f t="shared" si="18"/>
        <v>2.5135545452300592E-2</v>
      </c>
      <c r="H113" s="235">
        <f t="shared" si="18"/>
        <v>2.4873798643262834E-2</v>
      </c>
      <c r="I113" s="235">
        <f t="shared" si="18"/>
        <v>2.506587207334451E-2</v>
      </c>
      <c r="J113" s="235">
        <f t="shared" si="18"/>
        <v>2.5195799935291013E-2</v>
      </c>
      <c r="K113" s="235">
        <f t="shared" si="18"/>
        <v>2.4817188522111355E-2</v>
      </c>
      <c r="L113" s="235">
        <f t="shared" si="18"/>
        <v>2.590184469325163E-2</v>
      </c>
      <c r="M113" s="235">
        <f t="shared" si="18"/>
        <v>2.6002952433253637E-2</v>
      </c>
      <c r="N113" s="235">
        <f t="shared" si="18"/>
        <v>2.5928926984041766E-2</v>
      </c>
      <c r="O113" s="235">
        <f t="shared" si="18"/>
        <v>2.591684655828802E-2</v>
      </c>
      <c r="P113" s="235">
        <f t="shared" si="18"/>
        <v>2.5894957326219437E-2</v>
      </c>
      <c r="Q113" s="235">
        <f t="shared" si="18"/>
        <v>2.5946671536012877E-2</v>
      </c>
      <c r="R113" s="235">
        <f t="shared" si="18"/>
        <v>2.5906317951008846E-2</v>
      </c>
      <c r="S113" s="235">
        <f t="shared" si="18"/>
        <v>2.5916730461860275E-2</v>
      </c>
      <c r="T113" s="235">
        <f t="shared" si="18"/>
        <v>2.5780166151859157E-2</v>
      </c>
      <c r="U113" s="235">
        <f t="shared" si="18"/>
        <v>2.587245561372677E-2</v>
      </c>
      <c r="V113" s="235">
        <f t="shared" si="18"/>
        <v>2.585589070910161E-2</v>
      </c>
      <c r="W113" s="235">
        <f t="shared" si="18"/>
        <v>2.5661193872478283E-2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1.3801566369118402E-2</v>
      </c>
      <c r="C114" s="235">
        <f t="shared" si="19"/>
        <v>1.3688042763602169E-2</v>
      </c>
      <c r="D114" s="235">
        <f t="shared" si="19"/>
        <v>1.4601729398151585E-2</v>
      </c>
      <c r="E114" s="235">
        <f t="shared" si="19"/>
        <v>1.4101863915732194E-2</v>
      </c>
      <c r="F114" s="235">
        <f t="shared" si="19"/>
        <v>1.3816113410280474E-2</v>
      </c>
      <c r="G114" s="235">
        <f t="shared" si="19"/>
        <v>1.4033345683005984E-2</v>
      </c>
      <c r="H114" s="235">
        <f t="shared" si="19"/>
        <v>1.3887210662398572E-2</v>
      </c>
      <c r="I114" s="235">
        <f t="shared" si="19"/>
        <v>1.3994446562489618E-2</v>
      </c>
      <c r="J114" s="235">
        <f t="shared" si="19"/>
        <v>1.4066986169955427E-2</v>
      </c>
      <c r="K114" s="235">
        <f t="shared" si="19"/>
        <v>1.3855604847407072E-2</v>
      </c>
      <c r="L114" s="235">
        <f t="shared" si="19"/>
        <v>1.4461175751993278E-2</v>
      </c>
      <c r="M114" s="235">
        <f t="shared" si="19"/>
        <v>1.4517624889704187E-2</v>
      </c>
      <c r="N114" s="235">
        <f t="shared" si="19"/>
        <v>1.4476295978815765E-2</v>
      </c>
      <c r="O114" s="235">
        <f t="shared" si="19"/>
        <v>1.4469551395097782E-2</v>
      </c>
      <c r="P114" s="235">
        <f t="shared" si="19"/>
        <v>1.4457330488217646E-2</v>
      </c>
      <c r="Q114" s="235">
        <f t="shared" si="19"/>
        <v>1.4486202882657308E-2</v>
      </c>
      <c r="R114" s="235">
        <f t="shared" si="19"/>
        <v>1.4463673202170161E-2</v>
      </c>
      <c r="S114" s="235">
        <f t="shared" si="19"/>
        <v>1.4469486577673931E-2</v>
      </c>
      <c r="T114" s="235">
        <f t="shared" si="19"/>
        <v>1.4393241796201262E-2</v>
      </c>
      <c r="U114" s="235">
        <f t="shared" si="19"/>
        <v>1.4444767629358328E-2</v>
      </c>
      <c r="V114" s="235">
        <f t="shared" si="19"/>
        <v>1.443551933063921E-2</v>
      </c>
      <c r="W114" s="235">
        <f t="shared" si="19"/>
        <v>1.4326818764864418E-2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1.0862450555346998E-2</v>
      </c>
      <c r="C115" s="302">
        <f t="shared" si="20"/>
        <v>1.1880490083811859E-2</v>
      </c>
      <c r="D115" s="302">
        <f t="shared" si="20"/>
        <v>1.0407905856320907E-2</v>
      </c>
      <c r="E115" s="302">
        <f t="shared" si="20"/>
        <v>1.0834877431642811E-2</v>
      </c>
      <c r="F115" s="302">
        <f t="shared" si="20"/>
        <v>1.2153162792455289E-2</v>
      </c>
      <c r="G115" s="302">
        <f t="shared" si="20"/>
        <v>1.0590967309780128E-2</v>
      </c>
      <c r="H115" s="302">
        <f t="shared" si="20"/>
        <v>1.0723819973240388E-2</v>
      </c>
      <c r="I115" s="302">
        <f t="shared" si="20"/>
        <v>1.0764086977542019E-2</v>
      </c>
      <c r="J115" s="302">
        <f t="shared" si="20"/>
        <v>1.0341121006336149E-2</v>
      </c>
      <c r="K115" s="302">
        <f t="shared" si="20"/>
        <v>1.0495757222039407E-2</v>
      </c>
      <c r="L115" s="302">
        <f t="shared" si="20"/>
        <v>9.7132284142675065E-3</v>
      </c>
      <c r="M115" s="302">
        <f t="shared" si="20"/>
        <v>9.7169786743197938E-3</v>
      </c>
      <c r="N115" s="302">
        <f t="shared" si="20"/>
        <v>1.0030493765147287E-2</v>
      </c>
      <c r="O115" s="302">
        <f t="shared" si="20"/>
        <v>1.0298776892250649E-2</v>
      </c>
      <c r="P115" s="302">
        <f t="shared" si="20"/>
        <v>1.0047544504381356E-2</v>
      </c>
      <c r="Q115" s="302">
        <f t="shared" si="20"/>
        <v>1.0142415066297024E-2</v>
      </c>
      <c r="R115" s="302">
        <f t="shared" si="20"/>
        <v>1.013553227655511E-2</v>
      </c>
      <c r="S115" s="302">
        <f t="shared" si="20"/>
        <v>9.9238734336052174E-3</v>
      </c>
      <c r="T115" s="302">
        <f t="shared" si="20"/>
        <v>1.0039888020631903E-2</v>
      </c>
      <c r="U115" s="302">
        <f t="shared" si="20"/>
        <v>9.9207133814909858E-3</v>
      </c>
      <c r="V115" s="302">
        <f t="shared" si="20"/>
        <v>9.9884815042137007E-3</v>
      </c>
      <c r="W115" s="302">
        <f t="shared" si="20"/>
        <v>1.027388811820799E-2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4.1651909998973863E-2</v>
      </c>
      <c r="C116" s="303">
        <f t="shared" si="21"/>
        <v>5.4346440136800414E-2</v>
      </c>
      <c r="D116" s="303">
        <f t="shared" si="21"/>
        <v>4.5630446581805498E-2</v>
      </c>
      <c r="E116" s="303">
        <f t="shared" si="21"/>
        <v>4.4944180127790223E-2</v>
      </c>
      <c r="F116" s="303">
        <f t="shared" si="21"/>
        <v>5.525646765311585E-2</v>
      </c>
      <c r="G116" s="303">
        <f t="shared" si="21"/>
        <v>4.3006283823975575E-2</v>
      </c>
      <c r="H116" s="303">
        <f t="shared" si="21"/>
        <v>4.0925509529364273E-2</v>
      </c>
      <c r="I116" s="303">
        <f t="shared" si="21"/>
        <v>3.4883517367970997E-2</v>
      </c>
      <c r="J116" s="303">
        <f t="shared" si="21"/>
        <v>3.8797319742473017E-2</v>
      </c>
      <c r="K116" s="303">
        <f t="shared" si="21"/>
        <v>4.2939383586940633E-2</v>
      </c>
      <c r="L116" s="303">
        <f t="shared" si="21"/>
        <v>3.2636576036430838E-2</v>
      </c>
      <c r="M116" s="303">
        <f t="shared" si="21"/>
        <v>3.106106379841652E-2</v>
      </c>
      <c r="N116" s="303">
        <f t="shared" si="21"/>
        <v>3.2227689630808437E-2</v>
      </c>
      <c r="O116" s="303">
        <f t="shared" si="21"/>
        <v>3.1742377914625523E-2</v>
      </c>
      <c r="P116" s="303">
        <f t="shared" si="21"/>
        <v>3.5029690742840632E-2</v>
      </c>
      <c r="Q116" s="303">
        <f t="shared" si="21"/>
        <v>3.1740574349032019E-2</v>
      </c>
      <c r="R116" s="303">
        <f t="shared" si="21"/>
        <v>3.3862528321731179E-2</v>
      </c>
      <c r="S116" s="303">
        <f t="shared" si="21"/>
        <v>3.5374837189130329E-2</v>
      </c>
      <c r="T116" s="303">
        <f t="shared" si="21"/>
        <v>3.7278966938965007E-2</v>
      </c>
      <c r="U116" s="303">
        <f t="shared" si="21"/>
        <v>3.6614211744816438E-2</v>
      </c>
      <c r="V116" s="303">
        <f t="shared" si="21"/>
        <v>3.7700094948318656E-2</v>
      </c>
      <c r="W116" s="303">
        <f t="shared" si="21"/>
        <v>4.0425887477527365E-2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2.4040770595937098E-2</v>
      </c>
      <c r="C117" s="304">
        <f t="shared" si="22"/>
        <v>2.285511127491573E-2</v>
      </c>
      <c r="D117" s="304">
        <f t="shared" si="22"/>
        <v>2.3581883134884286E-2</v>
      </c>
      <c r="E117" s="304">
        <f t="shared" si="22"/>
        <v>2.3698423845981923E-2</v>
      </c>
      <c r="F117" s="304">
        <f t="shared" si="22"/>
        <v>2.274610459765598E-2</v>
      </c>
      <c r="G117" s="304">
        <f t="shared" si="22"/>
        <v>2.389343317654059E-2</v>
      </c>
      <c r="H117" s="304">
        <f t="shared" si="22"/>
        <v>2.4100562234160863E-2</v>
      </c>
      <c r="I117" s="304">
        <f t="shared" si="22"/>
        <v>2.4642082680763015E-2</v>
      </c>
      <c r="J117" s="304">
        <f t="shared" si="22"/>
        <v>2.4284442535676628E-2</v>
      </c>
      <c r="K117" s="304">
        <f t="shared" si="22"/>
        <v>2.3925965300569764E-2</v>
      </c>
      <c r="L117" s="304">
        <f t="shared" si="22"/>
        <v>2.4819024642290903E-2</v>
      </c>
      <c r="M117" s="304">
        <f t="shared" si="22"/>
        <v>2.4956667096041198E-2</v>
      </c>
      <c r="N117" s="304">
        <f t="shared" si="22"/>
        <v>2.4845185541477903E-2</v>
      </c>
      <c r="O117" s="304">
        <f t="shared" si="22"/>
        <v>2.4882753481378025E-2</v>
      </c>
      <c r="P117" s="304">
        <f t="shared" si="22"/>
        <v>2.4588911340676204E-2</v>
      </c>
      <c r="Q117" s="304">
        <f t="shared" si="22"/>
        <v>2.4885413321212607E-2</v>
      </c>
      <c r="R117" s="304">
        <f t="shared" si="22"/>
        <v>2.4693011595250034E-2</v>
      </c>
      <c r="S117" s="304">
        <f t="shared" si="22"/>
        <v>2.4559204341168615E-2</v>
      </c>
      <c r="T117" s="304">
        <f t="shared" si="22"/>
        <v>2.4390293329364685E-2</v>
      </c>
      <c r="U117" s="304">
        <f t="shared" si="22"/>
        <v>2.4448330813132635E-2</v>
      </c>
      <c r="V117" s="304">
        <f t="shared" si="22"/>
        <v>2.4347429040773513E-2</v>
      </c>
      <c r="W117" s="304">
        <f t="shared" si="22"/>
        <v>2.410198768487622E-2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1.7611139403036769E-2</v>
      </c>
      <c r="C118" s="304">
        <f t="shared" si="23"/>
        <v>3.1491328861884688E-2</v>
      </c>
      <c r="D118" s="304">
        <f t="shared" si="23"/>
        <v>2.2048563446921216E-2</v>
      </c>
      <c r="E118" s="304">
        <f t="shared" si="23"/>
        <v>2.1245756281808293E-2</v>
      </c>
      <c r="F118" s="304">
        <f t="shared" si="23"/>
        <v>3.2510363055459873E-2</v>
      </c>
      <c r="G118" s="304">
        <f t="shared" si="23"/>
        <v>1.9112850647434985E-2</v>
      </c>
      <c r="H118" s="304">
        <f t="shared" si="23"/>
        <v>1.6824947295203407E-2</v>
      </c>
      <c r="I118" s="304">
        <f t="shared" si="23"/>
        <v>1.0241434687207982E-2</v>
      </c>
      <c r="J118" s="304">
        <f t="shared" si="23"/>
        <v>1.4512877206796391E-2</v>
      </c>
      <c r="K118" s="304">
        <f t="shared" si="23"/>
        <v>1.9013418286370869E-2</v>
      </c>
      <c r="L118" s="304">
        <f t="shared" si="23"/>
        <v>7.8175513941399384E-3</v>
      </c>
      <c r="M118" s="304">
        <f t="shared" si="23"/>
        <v>6.1043967023753183E-3</v>
      </c>
      <c r="N118" s="304">
        <f t="shared" si="23"/>
        <v>7.3825040893305341E-3</v>
      </c>
      <c r="O118" s="304">
        <f t="shared" si="23"/>
        <v>6.859624433247496E-3</v>
      </c>
      <c r="P118" s="304">
        <f t="shared" si="23"/>
        <v>1.0440779402164424E-2</v>
      </c>
      <c r="Q118" s="304">
        <f t="shared" si="23"/>
        <v>6.8551610278194111E-3</v>
      </c>
      <c r="R118" s="304">
        <f t="shared" si="23"/>
        <v>9.1695167264811469E-3</v>
      </c>
      <c r="S118" s="304">
        <f t="shared" si="23"/>
        <v>1.0815632847961717E-2</v>
      </c>
      <c r="T118" s="304">
        <f t="shared" si="23"/>
        <v>1.2888673609600321E-2</v>
      </c>
      <c r="U118" s="304">
        <f t="shared" si="23"/>
        <v>1.2165880931683795E-2</v>
      </c>
      <c r="V118" s="304">
        <f t="shared" si="23"/>
        <v>1.3352665907545148E-2</v>
      </c>
      <c r="W118" s="304">
        <f t="shared" si="23"/>
        <v>1.6323899792651145E-2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0.80008955024288875</v>
      </c>
      <c r="C119" s="303">
        <f t="shared" si="24"/>
        <v>0.79114877060620881</v>
      </c>
      <c r="D119" s="303">
        <f t="shared" si="24"/>
        <v>0.79469518732518307</v>
      </c>
      <c r="E119" s="303">
        <f t="shared" si="24"/>
        <v>0.79673587401077683</v>
      </c>
      <c r="F119" s="303">
        <f t="shared" si="24"/>
        <v>0.78979482429730796</v>
      </c>
      <c r="G119" s="303">
        <f t="shared" si="24"/>
        <v>0.79851681025346388</v>
      </c>
      <c r="H119" s="303">
        <f t="shared" si="24"/>
        <v>0.80036199973706335</v>
      </c>
      <c r="I119" s="303">
        <f t="shared" si="24"/>
        <v>0.80394041880264633</v>
      </c>
      <c r="J119" s="303">
        <f t="shared" si="24"/>
        <v>0.80141869272349942</v>
      </c>
      <c r="K119" s="303">
        <f t="shared" si="24"/>
        <v>0.7993444349259109</v>
      </c>
      <c r="L119" s="303">
        <f t="shared" si="24"/>
        <v>0.80454534993629334</v>
      </c>
      <c r="M119" s="303">
        <f t="shared" si="24"/>
        <v>0.80537260652746223</v>
      </c>
      <c r="N119" s="303">
        <f t="shared" si="24"/>
        <v>0.80447612915617772</v>
      </c>
      <c r="O119" s="303">
        <f t="shared" si="24"/>
        <v>0.80458750410819335</v>
      </c>
      <c r="P119" s="303">
        <f t="shared" si="24"/>
        <v>0.80266393739834263</v>
      </c>
      <c r="Q119" s="303">
        <f t="shared" si="24"/>
        <v>0.80466275731439052</v>
      </c>
      <c r="R119" s="303">
        <f t="shared" si="24"/>
        <v>0.80334011324586196</v>
      </c>
      <c r="S119" s="303">
        <f t="shared" si="24"/>
        <v>0.80249596225174369</v>
      </c>
      <c r="T119" s="303">
        <f t="shared" si="24"/>
        <v>0.80142015708444014</v>
      </c>
      <c r="U119" s="303">
        <f t="shared" si="24"/>
        <v>0.80176807454294508</v>
      </c>
      <c r="V119" s="303">
        <f t="shared" si="24"/>
        <v>0.80101869353514932</v>
      </c>
      <c r="W119" s="303">
        <f t="shared" si="24"/>
        <v>0.79937049495321733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0.76364800716506076</v>
      </c>
      <c r="C120" s="304">
        <f t="shared" si="25"/>
        <v>0.7259858875561469</v>
      </c>
      <c r="D120" s="304">
        <f t="shared" si="25"/>
        <v>0.7490715819316186</v>
      </c>
      <c r="E120" s="304">
        <f t="shared" si="25"/>
        <v>0.75277346334295547</v>
      </c>
      <c r="F120" s="304">
        <f t="shared" si="25"/>
        <v>0.7225233225137786</v>
      </c>
      <c r="G120" s="304">
        <f t="shared" si="25"/>
        <v>0.75896787737246607</v>
      </c>
      <c r="H120" s="304">
        <f t="shared" si="25"/>
        <v>0.76554727096746322</v>
      </c>
      <c r="I120" s="304">
        <f t="shared" si="25"/>
        <v>0.78274850868306056</v>
      </c>
      <c r="J120" s="304">
        <f t="shared" si="25"/>
        <v>0.77138817466266896</v>
      </c>
      <c r="K120" s="304">
        <f t="shared" si="25"/>
        <v>0.76000125072398061</v>
      </c>
      <c r="L120" s="304">
        <f t="shared" si="25"/>
        <v>0.78836901804923998</v>
      </c>
      <c r="M120" s="304">
        <f t="shared" si="25"/>
        <v>0.79274119010954414</v>
      </c>
      <c r="N120" s="304">
        <f t="shared" si="25"/>
        <v>0.78920001131753348</v>
      </c>
      <c r="O120" s="304">
        <f t="shared" si="25"/>
        <v>0.79039334587906684</v>
      </c>
      <c r="P120" s="304">
        <f t="shared" si="25"/>
        <v>0.78105953670383288</v>
      </c>
      <c r="Q120" s="304">
        <f t="shared" si="25"/>
        <v>0.79047783490910573</v>
      </c>
      <c r="R120" s="304">
        <f t="shared" si="25"/>
        <v>0.7843662506726482</v>
      </c>
      <c r="S120" s="304">
        <f t="shared" si="25"/>
        <v>0.78011590260182662</v>
      </c>
      <c r="T120" s="304">
        <f t="shared" si="25"/>
        <v>0.77475049399158391</v>
      </c>
      <c r="U120" s="304">
        <f t="shared" si="25"/>
        <v>0.77659403759362455</v>
      </c>
      <c r="V120" s="304">
        <f t="shared" si="25"/>
        <v>0.77338892247162871</v>
      </c>
      <c r="W120" s="304">
        <f t="shared" si="25"/>
        <v>0.76559254999018622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3.6441543077828084E-2</v>
      </c>
      <c r="C121" s="304">
        <f t="shared" si="26"/>
        <v>6.5162883050061834E-2</v>
      </c>
      <c r="D121" s="304">
        <f t="shared" si="26"/>
        <v>4.5623605393564519E-2</v>
      </c>
      <c r="E121" s="304">
        <f t="shared" si="26"/>
        <v>4.3962410667821368E-2</v>
      </c>
      <c r="F121" s="304">
        <f t="shared" si="26"/>
        <v>6.7271501783529267E-2</v>
      </c>
      <c r="G121" s="304">
        <f t="shared" si="26"/>
        <v>3.9548932880997742E-2</v>
      </c>
      <c r="H121" s="304">
        <f t="shared" si="26"/>
        <v>3.481472876960006E-2</v>
      </c>
      <c r="I121" s="304">
        <f t="shared" si="26"/>
        <v>2.1191910119585877E-2</v>
      </c>
      <c r="J121" s="304">
        <f t="shared" si="26"/>
        <v>3.0030518060830506E-2</v>
      </c>
      <c r="K121" s="304">
        <f t="shared" si="26"/>
        <v>3.9343184201930267E-2</v>
      </c>
      <c r="L121" s="304">
        <f t="shared" si="26"/>
        <v>1.6176331887053353E-2</v>
      </c>
      <c r="M121" s="304">
        <f t="shared" si="26"/>
        <v>1.2631416417918026E-2</v>
      </c>
      <c r="N121" s="304">
        <f t="shared" si="26"/>
        <v>1.5276117838644241E-2</v>
      </c>
      <c r="O121" s="304">
        <f t="shared" si="26"/>
        <v>1.4194158229126621E-2</v>
      </c>
      <c r="P121" s="304">
        <f t="shared" si="26"/>
        <v>2.1604400694509709E-2</v>
      </c>
      <c r="Q121" s="304">
        <f t="shared" si="26"/>
        <v>1.4184922405284744E-2</v>
      </c>
      <c r="R121" s="304">
        <f t="shared" si="26"/>
        <v>1.8973862573213644E-2</v>
      </c>
      <c r="S121" s="304">
        <f t="shared" si="26"/>
        <v>2.2380059649917142E-2</v>
      </c>
      <c r="T121" s="304">
        <f t="shared" si="26"/>
        <v>2.6669663092856222E-2</v>
      </c>
      <c r="U121" s="304">
        <f t="shared" si="26"/>
        <v>2.5174036949320522E-2</v>
      </c>
      <c r="V121" s="304">
        <f t="shared" si="26"/>
        <v>2.7629771063520592E-2</v>
      </c>
      <c r="W121" s="304">
        <f t="shared" si="26"/>
        <v>3.3777944963031152E-2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0.10417096287951415</v>
      </c>
      <c r="C122" s="303">
        <f t="shared" si="27"/>
        <v>9.9754717435051696E-2</v>
      </c>
      <c r="D122" s="303">
        <f t="shared" si="27"/>
        <v>0.10353530328731333</v>
      </c>
      <c r="E122" s="303">
        <f t="shared" si="27"/>
        <v>0.10331944020696167</v>
      </c>
      <c r="F122" s="303">
        <f t="shared" si="27"/>
        <v>9.9524859054984469E-2</v>
      </c>
      <c r="G122" s="303">
        <f t="shared" si="27"/>
        <v>0.10393490264606504</v>
      </c>
      <c r="H122" s="303">
        <f t="shared" si="27"/>
        <v>0.10449531507113517</v>
      </c>
      <c r="I122" s="303">
        <f t="shared" si="27"/>
        <v>0.10658276904239476</v>
      </c>
      <c r="J122" s="303">
        <f t="shared" si="27"/>
        <v>0.10538647191840769</v>
      </c>
      <c r="K122" s="303">
        <f t="shared" si="27"/>
        <v>0.10382605482928485</v>
      </c>
      <c r="L122" s="303">
        <f t="shared" si="27"/>
        <v>0.10781388863426547</v>
      </c>
      <c r="M122" s="303">
        <f t="shared" si="27"/>
        <v>0.10838160096415926</v>
      </c>
      <c r="N122" s="303">
        <f t="shared" si="27"/>
        <v>0.10792737543006803</v>
      </c>
      <c r="O122" s="303">
        <f t="shared" si="27"/>
        <v>0.10805415242917743</v>
      </c>
      <c r="P122" s="303">
        <f t="shared" si="27"/>
        <v>0.1069799133574819</v>
      </c>
      <c r="Q122" s="303">
        <f t="shared" si="27"/>
        <v>0.10808491381990125</v>
      </c>
      <c r="R122" s="303">
        <f t="shared" si="27"/>
        <v>0.10736304741278904</v>
      </c>
      <c r="S122" s="303">
        <f t="shared" si="27"/>
        <v>0.10688834147146016</v>
      </c>
      <c r="T122" s="303">
        <f t="shared" si="27"/>
        <v>0.10618279333637652</v>
      </c>
      <c r="U122" s="303">
        <f t="shared" si="27"/>
        <v>0.10645743195201238</v>
      </c>
      <c r="V122" s="303">
        <f t="shared" si="27"/>
        <v>0.10608212638075153</v>
      </c>
      <c r="W122" s="303">
        <f t="shared" si="27"/>
        <v>0.10505956512624937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8.6617482294184908E-2</v>
      </c>
      <c r="C123" s="304">
        <f t="shared" si="28"/>
        <v>8.2345621505210895E-2</v>
      </c>
      <c r="D123" s="304">
        <f t="shared" si="28"/>
        <v>8.4964137765391676E-2</v>
      </c>
      <c r="E123" s="304">
        <f t="shared" si="28"/>
        <v>8.5384027092140574E-2</v>
      </c>
      <c r="F123" s="304">
        <f t="shared" si="28"/>
        <v>8.1952876859201523E-2</v>
      </c>
      <c r="G123" s="304">
        <f t="shared" si="28"/>
        <v>8.6086634239006365E-2</v>
      </c>
      <c r="H123" s="304">
        <f t="shared" si="28"/>
        <v>8.6832908049550003E-2</v>
      </c>
      <c r="I123" s="304">
        <f t="shared" si="28"/>
        <v>8.8783974364513574E-2</v>
      </c>
      <c r="J123" s="304">
        <f t="shared" si="28"/>
        <v>8.749541795942288E-2</v>
      </c>
      <c r="K123" s="304">
        <f t="shared" si="28"/>
        <v>8.6203845568229118E-2</v>
      </c>
      <c r="L123" s="304">
        <f t="shared" si="28"/>
        <v>8.9421485843547838E-2</v>
      </c>
      <c r="M123" s="304">
        <f t="shared" si="28"/>
        <v>8.9917403507795257E-2</v>
      </c>
      <c r="N123" s="304">
        <f t="shared" si="28"/>
        <v>8.9515742024442194E-2</v>
      </c>
      <c r="O123" s="304">
        <f t="shared" si="28"/>
        <v>8.9651097102023528E-2</v>
      </c>
      <c r="P123" s="304">
        <f t="shared" si="28"/>
        <v>8.859240115390675E-2</v>
      </c>
      <c r="Q123" s="304">
        <f t="shared" si="28"/>
        <v>8.9660680348486357E-2</v>
      </c>
      <c r="R123" s="304">
        <f t="shared" si="28"/>
        <v>8.8967468247591844E-2</v>
      </c>
      <c r="S123" s="304">
        <f t="shared" si="28"/>
        <v>8.8485368582151419E-2</v>
      </c>
      <c r="T123" s="304">
        <f t="shared" si="28"/>
        <v>8.7876792142563706E-2</v>
      </c>
      <c r="U123" s="304">
        <f t="shared" si="28"/>
        <v>8.8085897782609973E-2</v>
      </c>
      <c r="V123" s="304">
        <f t="shared" si="28"/>
        <v>8.7722354632198463E-2</v>
      </c>
      <c r="W123" s="304">
        <f t="shared" si="28"/>
        <v>8.6838043864627359E-2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1.7553480585329236E-2</v>
      </c>
      <c r="C124" s="305">
        <f t="shared" si="29"/>
        <v>1.7409095929840811E-2</v>
      </c>
      <c r="D124" s="305">
        <f t="shared" si="29"/>
        <v>1.8571165521921649E-2</v>
      </c>
      <c r="E124" s="305">
        <f t="shared" si="29"/>
        <v>1.7935413114821094E-2</v>
      </c>
      <c r="F124" s="305">
        <f t="shared" si="29"/>
        <v>1.7571982195782938E-2</v>
      </c>
      <c r="G124" s="305">
        <f t="shared" si="29"/>
        <v>1.7848268407058672E-2</v>
      </c>
      <c r="H124" s="305">
        <f t="shared" si="29"/>
        <v>1.7662407021585166E-2</v>
      </c>
      <c r="I124" s="305">
        <f t="shared" si="29"/>
        <v>1.7798794677881206E-2</v>
      </c>
      <c r="J124" s="305">
        <f t="shared" si="29"/>
        <v>1.7891053958984812E-2</v>
      </c>
      <c r="K124" s="305">
        <f t="shared" si="29"/>
        <v>1.7622209261055732E-2</v>
      </c>
      <c r="L124" s="305">
        <f t="shared" si="29"/>
        <v>1.8392402790717625E-2</v>
      </c>
      <c r="M124" s="305">
        <f t="shared" si="29"/>
        <v>1.8464197456363997E-2</v>
      </c>
      <c r="N124" s="305">
        <f t="shared" si="29"/>
        <v>1.8411633405625821E-2</v>
      </c>
      <c r="O124" s="305">
        <f t="shared" si="29"/>
        <v>1.8403055327153896E-2</v>
      </c>
      <c r="P124" s="305">
        <f t="shared" si="29"/>
        <v>1.8387512203575141E-2</v>
      </c>
      <c r="Q124" s="305">
        <f t="shared" si="29"/>
        <v>1.8424233471414884E-2</v>
      </c>
      <c r="R124" s="305">
        <f t="shared" si="29"/>
        <v>1.8395579165197205E-2</v>
      </c>
      <c r="S124" s="305">
        <f t="shared" si="29"/>
        <v>1.8402972889308748E-2</v>
      </c>
      <c r="T124" s="305">
        <f t="shared" si="29"/>
        <v>1.8306001193812815E-2</v>
      </c>
      <c r="U124" s="305">
        <f t="shared" si="29"/>
        <v>1.8371534169402397E-2</v>
      </c>
      <c r="V124" s="305">
        <f t="shared" si="29"/>
        <v>1.8359771748553074E-2</v>
      </c>
      <c r="W124" s="305">
        <f t="shared" si="29"/>
        <v>1.8221521261621999E-2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0.99999999999999944</v>
      </c>
      <c r="G126" s="234">
        <f t="shared" si="30"/>
        <v>1</v>
      </c>
      <c r="H126" s="234">
        <f t="shared" si="30"/>
        <v>0.99999999999999989</v>
      </c>
      <c r="I126" s="234">
        <f t="shared" si="30"/>
        <v>0.99999999999999978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</v>
      </c>
      <c r="P126" s="234">
        <f t="shared" si="30"/>
        <v>0.99999999999999989</v>
      </c>
      <c r="Q126" s="234">
        <f t="shared" si="30"/>
        <v>0.99999999999999978</v>
      </c>
      <c r="R126" s="234">
        <f t="shared" si="30"/>
        <v>1</v>
      </c>
      <c r="S126" s="234">
        <f t="shared" si="30"/>
        <v>0.99999999999999989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2.8038410654490226E-2</v>
      </c>
      <c r="C127" s="301">
        <f t="shared" si="31"/>
        <v>2.7982261947896912E-2</v>
      </c>
      <c r="D127" s="301">
        <f t="shared" si="31"/>
        <v>2.7829409471315639E-2</v>
      </c>
      <c r="E127" s="301">
        <f t="shared" si="31"/>
        <v>2.7987274420630322E-2</v>
      </c>
      <c r="F127" s="301">
        <f t="shared" si="31"/>
        <v>2.7809274863556898E-2</v>
      </c>
      <c r="G127" s="301">
        <f t="shared" si="31"/>
        <v>2.7979602036160962E-2</v>
      </c>
      <c r="H127" s="301">
        <f t="shared" si="31"/>
        <v>2.8014756902358807E-2</v>
      </c>
      <c r="I127" s="301">
        <f t="shared" si="31"/>
        <v>2.7898077634602329E-2</v>
      </c>
      <c r="J127" s="301">
        <f t="shared" si="31"/>
        <v>2.7960734996647446E-2</v>
      </c>
      <c r="K127" s="301">
        <f t="shared" si="31"/>
        <v>2.7973067553411408E-2</v>
      </c>
      <c r="L127" s="301">
        <f t="shared" si="31"/>
        <v>2.7820662454743402E-2</v>
      </c>
      <c r="M127" s="301">
        <f t="shared" si="31"/>
        <v>2.7749432059268001E-2</v>
      </c>
      <c r="N127" s="301">
        <f t="shared" si="31"/>
        <v>2.7800520310245342E-2</v>
      </c>
      <c r="O127" s="301">
        <f t="shared" si="31"/>
        <v>2.7773835072250064E-2</v>
      </c>
      <c r="P127" s="301">
        <f t="shared" si="31"/>
        <v>2.7890449718601235E-2</v>
      </c>
      <c r="Q127" s="301">
        <f t="shared" si="31"/>
        <v>2.7775590033442758E-2</v>
      </c>
      <c r="R127" s="301">
        <f t="shared" si="31"/>
        <v>2.7858799210804804E-2</v>
      </c>
      <c r="S127" s="301">
        <f t="shared" si="31"/>
        <v>2.7906412299937459E-2</v>
      </c>
      <c r="T127" s="301">
        <f t="shared" si="31"/>
        <v>2.792885687577364E-2</v>
      </c>
      <c r="U127" s="301">
        <f t="shared" si="31"/>
        <v>2.7928179008093565E-2</v>
      </c>
      <c r="V127" s="301">
        <f t="shared" si="31"/>
        <v>2.792940841374152E-2</v>
      </c>
      <c r="W127" s="301">
        <f t="shared" si="31"/>
        <v>2.7860461446374742E-2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3.1056851915803652E-3</v>
      </c>
      <c r="C128" s="235">
        <f t="shared" si="32"/>
        <v>3.099465858796419E-3</v>
      </c>
      <c r="D128" s="235">
        <f t="shared" si="32"/>
        <v>3.0825350962484055E-3</v>
      </c>
      <c r="E128" s="235">
        <f t="shared" si="32"/>
        <v>3.1000210672400474E-3</v>
      </c>
      <c r="F128" s="235">
        <f t="shared" si="32"/>
        <v>3.0803048787826164E-3</v>
      </c>
      <c r="G128" s="235">
        <f t="shared" si="32"/>
        <v>3.0991712326640364E-3</v>
      </c>
      <c r="H128" s="235">
        <f t="shared" si="32"/>
        <v>3.1030651747532673E-3</v>
      </c>
      <c r="I128" s="235">
        <f t="shared" si="32"/>
        <v>3.0901411514018314E-3</v>
      </c>
      <c r="J128" s="235">
        <f t="shared" si="32"/>
        <v>3.097081417875742E-3</v>
      </c>
      <c r="K128" s="235">
        <f t="shared" si="32"/>
        <v>3.0984474382036446E-3</v>
      </c>
      <c r="L128" s="235">
        <f t="shared" si="32"/>
        <v>3.0815662296398913E-3</v>
      </c>
      <c r="M128" s="235">
        <f t="shared" si="32"/>
        <v>3.0736763678661867E-3</v>
      </c>
      <c r="N128" s="235">
        <f t="shared" si="32"/>
        <v>3.0793351773643141E-3</v>
      </c>
      <c r="O128" s="235">
        <f t="shared" si="32"/>
        <v>3.0763793768556124E-3</v>
      </c>
      <c r="P128" s="235">
        <f t="shared" si="32"/>
        <v>3.0892962423925766E-3</v>
      </c>
      <c r="Q128" s="235">
        <f t="shared" si="32"/>
        <v>3.0765737657978088E-3</v>
      </c>
      <c r="R128" s="235">
        <f t="shared" si="32"/>
        <v>3.085790461890941E-3</v>
      </c>
      <c r="S128" s="235">
        <f t="shared" si="32"/>
        <v>3.0910643437691556E-3</v>
      </c>
      <c r="T128" s="235">
        <f t="shared" si="32"/>
        <v>3.0935504257252489E-3</v>
      </c>
      <c r="U128" s="235">
        <f t="shared" si="32"/>
        <v>3.0934753414545413E-3</v>
      </c>
      <c r="V128" s="235">
        <f t="shared" si="32"/>
        <v>3.0936115170374723E-3</v>
      </c>
      <c r="W128" s="235">
        <f t="shared" si="32"/>
        <v>3.1098935540865313E-3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0.13513199984497357</v>
      </c>
      <c r="C129" s="235">
        <f t="shared" si="33"/>
        <v>0.13486138939190043</v>
      </c>
      <c r="D129" s="235">
        <f t="shared" si="33"/>
        <v>0.13412471208532217</v>
      </c>
      <c r="E129" s="235">
        <f t="shared" si="33"/>
        <v>0.13488554716150378</v>
      </c>
      <c r="F129" s="235">
        <f t="shared" si="33"/>
        <v>0.13402767271151242</v>
      </c>
      <c r="G129" s="235">
        <f t="shared" si="33"/>
        <v>0.1348485698638352</v>
      </c>
      <c r="H129" s="235">
        <f t="shared" si="33"/>
        <v>0.13501799984444773</v>
      </c>
      <c r="I129" s="235">
        <f t="shared" si="33"/>
        <v>0.13445566045272281</v>
      </c>
      <c r="J129" s="235">
        <f t="shared" si="33"/>
        <v>0.13475763957495279</v>
      </c>
      <c r="K129" s="235">
        <f t="shared" si="33"/>
        <v>0.13481707671920651</v>
      </c>
      <c r="L129" s="235">
        <f t="shared" si="33"/>
        <v>0.13408255556451754</v>
      </c>
      <c r="M129" s="235">
        <f t="shared" si="33"/>
        <v>0.13373925843869439</v>
      </c>
      <c r="N129" s="235">
        <f t="shared" si="33"/>
        <v>0.1339854798671562</v>
      </c>
      <c r="O129" s="235">
        <f t="shared" si="33"/>
        <v>0.13385686952539769</v>
      </c>
      <c r="P129" s="235">
        <f t="shared" si="33"/>
        <v>0.13441889747223223</v>
      </c>
      <c r="Q129" s="235">
        <f t="shared" si="33"/>
        <v>0.13386532761592715</v>
      </c>
      <c r="R129" s="235">
        <f t="shared" si="33"/>
        <v>0.13426635685688343</v>
      </c>
      <c r="S129" s="235">
        <f t="shared" si="33"/>
        <v>0.13449582963380274</v>
      </c>
      <c r="T129" s="235">
        <f t="shared" si="33"/>
        <v>0.1346040019712362</v>
      </c>
      <c r="U129" s="235">
        <f t="shared" si="33"/>
        <v>0.13460073496668426</v>
      </c>
      <c r="V129" s="235">
        <f t="shared" si="33"/>
        <v>0.13460666012577679</v>
      </c>
      <c r="W129" s="235">
        <f t="shared" si="33"/>
        <v>0.13409196673640636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4.2357994680065666E-2</v>
      </c>
      <c r="C130" s="235">
        <f t="shared" si="34"/>
        <v>4.2273170092663764E-2</v>
      </c>
      <c r="D130" s="235">
        <f t="shared" si="34"/>
        <v>4.2042253851738119E-2</v>
      </c>
      <c r="E130" s="235">
        <f t="shared" si="34"/>
        <v>4.228074250095723E-2</v>
      </c>
      <c r="F130" s="235">
        <f t="shared" si="34"/>
        <v>4.2011836235745566E-2</v>
      </c>
      <c r="G130" s="235">
        <f t="shared" si="34"/>
        <v>4.2269151729121365E-2</v>
      </c>
      <c r="H130" s="235">
        <f t="shared" si="34"/>
        <v>4.2322260646518173E-2</v>
      </c>
      <c r="I130" s="235">
        <f t="shared" si="34"/>
        <v>4.2145991746550711E-2</v>
      </c>
      <c r="J130" s="235">
        <f t="shared" si="34"/>
        <v>4.2240649045100158E-2</v>
      </c>
      <c r="K130" s="235">
        <f t="shared" si="34"/>
        <v>4.2259280000336401E-2</v>
      </c>
      <c r="L130" s="235">
        <f t="shared" si="34"/>
        <v>4.2029039619091393E-2</v>
      </c>
      <c r="M130" s="235">
        <f t="shared" si="34"/>
        <v>4.1921430926509434E-2</v>
      </c>
      <c r="N130" s="235">
        <f t="shared" si="34"/>
        <v>4.1998610617247897E-2</v>
      </c>
      <c r="O130" s="235">
        <f t="shared" si="34"/>
        <v>4.1958296878250034E-2</v>
      </c>
      <c r="P130" s="235">
        <f t="shared" si="34"/>
        <v>4.2134468153813012E-2</v>
      </c>
      <c r="Q130" s="235">
        <f t="shared" si="34"/>
        <v>4.196094812113893E-2</v>
      </c>
      <c r="R130" s="235">
        <f t="shared" si="34"/>
        <v>4.2086653316610476E-2</v>
      </c>
      <c r="S130" s="235">
        <f t="shared" si="34"/>
        <v>4.2158583034775848E-2</v>
      </c>
      <c r="T130" s="235">
        <f t="shared" si="34"/>
        <v>4.219249034983661E-2</v>
      </c>
      <c r="U130" s="235">
        <f t="shared" si="34"/>
        <v>4.2191466286242575E-2</v>
      </c>
      <c r="V130" s="235">
        <f t="shared" si="34"/>
        <v>4.219332356547776E-2</v>
      </c>
      <c r="W130" s="235">
        <f t="shared" si="34"/>
        <v>4.2415391932411527E-2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0.33402093783924508</v>
      </c>
      <c r="C131" s="302">
        <f t="shared" si="35"/>
        <v>0.2444869461400572</v>
      </c>
      <c r="D131" s="302">
        <f t="shared" si="35"/>
        <v>0.28429579471866939</v>
      </c>
      <c r="E131" s="302">
        <f t="shared" si="35"/>
        <v>0.29809796434707975</v>
      </c>
      <c r="F131" s="302">
        <f t="shared" si="35"/>
        <v>0.24333750451613301</v>
      </c>
      <c r="G131" s="302">
        <f t="shared" si="35"/>
        <v>0.31370305086100736</v>
      </c>
      <c r="H131" s="302">
        <f t="shared" si="35"/>
        <v>0.34044863020768162</v>
      </c>
      <c r="I131" s="302">
        <f t="shared" si="35"/>
        <v>0.43936977294050139</v>
      </c>
      <c r="J131" s="302">
        <f t="shared" si="35"/>
        <v>0.36241035818957285</v>
      </c>
      <c r="K131" s="302">
        <f t="shared" si="35"/>
        <v>0.31300003615129945</v>
      </c>
      <c r="L131" s="302">
        <f t="shared" si="35"/>
        <v>0.47209968712048017</v>
      </c>
      <c r="M131" s="302">
        <f t="shared" si="35"/>
        <v>0.5184534253579034</v>
      </c>
      <c r="N131" s="302">
        <f t="shared" si="35"/>
        <v>0.48911531050322049</v>
      </c>
      <c r="O131" s="302">
        <f t="shared" si="35"/>
        <v>0.50773300419002343</v>
      </c>
      <c r="P131" s="302">
        <f t="shared" si="35"/>
        <v>0.42206967683212215</v>
      </c>
      <c r="Q131" s="302">
        <f t="shared" si="35"/>
        <v>0.50504178803800781</v>
      </c>
      <c r="R131" s="302">
        <f t="shared" si="35"/>
        <v>0.44937011321085624</v>
      </c>
      <c r="S131" s="302">
        <f t="shared" si="35"/>
        <v>0.41259321718968955</v>
      </c>
      <c r="T131" s="302">
        <f t="shared" si="35"/>
        <v>0.38009767569280956</v>
      </c>
      <c r="U131" s="302">
        <f t="shared" si="35"/>
        <v>0.38915716930705091</v>
      </c>
      <c r="V131" s="302">
        <f t="shared" si="35"/>
        <v>0.37209552090533515</v>
      </c>
      <c r="W131" s="302">
        <f t="shared" si="35"/>
        <v>0.33976154050917945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0.45734497178964534</v>
      </c>
      <c r="C132" s="237">
        <f t="shared" si="36"/>
        <v>0.54729676656868542</v>
      </c>
      <c r="D132" s="237">
        <f t="shared" si="36"/>
        <v>0.50862529477670637</v>
      </c>
      <c r="E132" s="237">
        <f t="shared" si="36"/>
        <v>0.49364845050258882</v>
      </c>
      <c r="F132" s="237">
        <f t="shared" si="36"/>
        <v>0.54973340679426896</v>
      </c>
      <c r="G132" s="237">
        <f t="shared" si="36"/>
        <v>0.4781004542772111</v>
      </c>
      <c r="H132" s="237">
        <f t="shared" si="36"/>
        <v>0.45109328722424025</v>
      </c>
      <c r="I132" s="237">
        <f t="shared" si="36"/>
        <v>0.35304035607422063</v>
      </c>
      <c r="J132" s="237">
        <f t="shared" si="36"/>
        <v>0.42953353677585099</v>
      </c>
      <c r="K132" s="237">
        <f t="shared" si="36"/>
        <v>0.4788520921375426</v>
      </c>
      <c r="L132" s="237">
        <f t="shared" si="36"/>
        <v>0.32088648901152761</v>
      </c>
      <c r="M132" s="237">
        <f t="shared" si="36"/>
        <v>0.27506277684975844</v>
      </c>
      <c r="N132" s="237">
        <f t="shared" si="36"/>
        <v>0.30402074352476577</v>
      </c>
      <c r="O132" s="237">
        <f t="shared" si="36"/>
        <v>0.28560161495722308</v>
      </c>
      <c r="P132" s="237">
        <f t="shared" si="36"/>
        <v>0.3703972115808386</v>
      </c>
      <c r="Q132" s="237">
        <f t="shared" si="36"/>
        <v>0.28827977242568537</v>
      </c>
      <c r="R132" s="237">
        <f t="shared" si="36"/>
        <v>0.34333228694295415</v>
      </c>
      <c r="S132" s="237">
        <f t="shared" si="36"/>
        <v>0.37975489349802516</v>
      </c>
      <c r="T132" s="237">
        <f t="shared" si="36"/>
        <v>0.41208342468461873</v>
      </c>
      <c r="U132" s="237">
        <f t="shared" si="36"/>
        <v>0.40302897509047414</v>
      </c>
      <c r="V132" s="237">
        <f t="shared" si="36"/>
        <v>0.4200814754726313</v>
      </c>
      <c r="W132" s="237">
        <f t="shared" si="36"/>
        <v>0.45276074582154135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0.41823995571443412</v>
      </c>
      <c r="C136" s="324">
        <f>IF(C$5=0,0,C$5/PPA_fec!C$5)</f>
        <v>0.42180056633597979</v>
      </c>
      <c r="D136" s="324">
        <f>IF(D$5=0,0,D$5/PPA_fec!D$5)</f>
        <v>0.3997230156040677</v>
      </c>
      <c r="E136" s="324">
        <f>IF(E$5=0,0,E$5/PPA_fec!E$5)</f>
        <v>0.41117812290390443</v>
      </c>
      <c r="F136" s="324">
        <f>IF(F$5=0,0,F$5/PPA_fec!F$5)</f>
        <v>0.41963216876459741</v>
      </c>
      <c r="G136" s="324">
        <f>IF(G$5=0,0,G$5/PPA_fec!G$5)</f>
        <v>0.41295549572191392</v>
      </c>
      <c r="H136" s="324">
        <f>IF(H$5=0,0,H$5/PPA_fec!H$5)</f>
        <v>0.41632417282409312</v>
      </c>
      <c r="I136" s="324">
        <f>IF(I$5=0,0,I$5/PPA_fec!I$5)</f>
        <v>0.41280432100306813</v>
      </c>
      <c r="J136" s="324">
        <f>IF(J$5=0,0,J$5/PPA_fec!J$5)</f>
        <v>0.4114729138209533</v>
      </c>
      <c r="K136" s="324">
        <f>IF(K$5=0,0,K$5/PPA_fec!K$5)</f>
        <v>0.41710628249027237</v>
      </c>
      <c r="L136" s="324">
        <f>IF(L$5=0,0,L$5/PPA_fec!L$5)</f>
        <v>0.39995610359294997</v>
      </c>
      <c r="M136" s="324">
        <f>IF(M$5=0,0,M$5/PPA_fec!M$5)</f>
        <v>0.39802586588776434</v>
      </c>
      <c r="N136" s="324">
        <f>IF(N$5=0,0,N$5/PPA_fec!N$5)</f>
        <v>0.39935571299842854</v>
      </c>
      <c r="O136" s="324">
        <f>IF(O$5=0,0,O$5/PPA_fec!O$5)</f>
        <v>0.3993665556066841</v>
      </c>
      <c r="P136" s="324">
        <f>IF(P$5=0,0,P$5/PPA_fec!P$5)</f>
        <v>0.40050364995793419</v>
      </c>
      <c r="Q136" s="324">
        <f>IF(Q$5=0,0,Q$5/PPA_fec!Q$5)</f>
        <v>0.43199781394959458</v>
      </c>
      <c r="R136" s="324">
        <f>IF(R$5=0,0,R$5/PPA_fec!R$5)</f>
        <v>0.4417995000401253</v>
      </c>
      <c r="S136" s="324">
        <f>IF(S$5=0,0,S$5/PPA_fec!S$5)</f>
        <v>0.4556033442788277</v>
      </c>
      <c r="T136" s="324">
        <f>IF(T$5=0,0,T$5/PPA_fec!T$5)</f>
        <v>0.4645868181072933</v>
      </c>
      <c r="U136" s="324">
        <f>IF(U$5=0,0,U$5/PPA_fec!U$5)</f>
        <v>0.46293188393363749</v>
      </c>
      <c r="V136" s="324">
        <f>IF(V$5=0,0,V$5/PPA_fec!V$5)</f>
        <v>0.46349656297467001</v>
      </c>
      <c r="W136" s="324">
        <f>IF(W$5=0,0,W$5/PPA_fec!W$5)</f>
        <v>0.4752310063033055</v>
      </c>
      <c r="DA136" s="95"/>
    </row>
    <row r="137" spans="1:105" ht="12" customHeight="1" x14ac:dyDescent="0.25">
      <c r="A137" s="55" t="s">
        <v>92</v>
      </c>
      <c r="B137" s="307">
        <f>IF(B$6=0,0,B$6/PPA_fec!B$6)</f>
        <v>0.30572620419569257</v>
      </c>
      <c r="C137" s="307">
        <f>IF(C$6=0,0,C$6/PPA_fec!C$6)</f>
        <v>0.30572620419569252</v>
      </c>
      <c r="D137" s="307">
        <f>IF(D$6=0,0,D$6/PPA_fec!D$6)</f>
        <v>0.30572620419569252</v>
      </c>
      <c r="E137" s="307">
        <f>IF(E$6=0,0,E$6/PPA_fec!E$6)</f>
        <v>0.30572620419569269</v>
      </c>
      <c r="F137" s="307">
        <f>IF(F$6=0,0,F$6/PPA_fec!F$6)</f>
        <v>0.30572620419569246</v>
      </c>
      <c r="G137" s="307">
        <f>IF(G$6=0,0,G$6/PPA_fec!G$6)</f>
        <v>0.30572620419569252</v>
      </c>
      <c r="H137" s="307">
        <f>IF(H$6=0,0,H$6/PPA_fec!H$6)</f>
        <v>0.30572620419569252</v>
      </c>
      <c r="I137" s="307">
        <f>IF(I$6=0,0,I$6/PPA_fec!I$6)</f>
        <v>0.30572620419569263</v>
      </c>
      <c r="J137" s="307">
        <f>IF(J$6=0,0,J$6/PPA_fec!J$6)</f>
        <v>0.30572620419569246</v>
      </c>
      <c r="K137" s="307">
        <f>IF(K$6=0,0,K$6/PPA_fec!K$6)</f>
        <v>0.30572620419569263</v>
      </c>
      <c r="L137" s="307">
        <f>IF(L$6=0,0,L$6/PPA_fec!L$6)</f>
        <v>0.30572620419569252</v>
      </c>
      <c r="M137" s="307">
        <f>IF(M$6=0,0,M$6/PPA_fec!M$6)</f>
        <v>0.30572620419569263</v>
      </c>
      <c r="N137" s="307">
        <f>IF(N$6=0,0,N$6/PPA_fec!N$6)</f>
        <v>0.30572620419569269</v>
      </c>
      <c r="O137" s="307">
        <f>IF(O$6=0,0,O$6/PPA_fec!O$6)</f>
        <v>0.30572620419569263</v>
      </c>
      <c r="P137" s="307">
        <f>IF(P$6=0,0,P$6/PPA_fec!P$6)</f>
        <v>0.30572620419569269</v>
      </c>
      <c r="Q137" s="307">
        <f>IF(Q$6=0,0,Q$6/PPA_fec!Q$6)</f>
        <v>0.3301535837761233</v>
      </c>
      <c r="R137" s="307">
        <f>IF(R$6=0,0,R$6/PPA_fec!R$6)</f>
        <v>0.33762873367987484</v>
      </c>
      <c r="S137" s="307">
        <f>IF(S$6=0,0,S$6/PPA_fec!S$6)</f>
        <v>0.3479843086702557</v>
      </c>
      <c r="T137" s="307">
        <f>IF(T$6=0,0,T$6/PPA_fec!T$6)</f>
        <v>0.35277275101234035</v>
      </c>
      <c r="U137" s="307">
        <f>IF(U$6=0,0,U$6/PPA_fec!U$6)</f>
        <v>0.35277275101234046</v>
      </c>
      <c r="V137" s="307">
        <f>IF(V$6=0,0,V$6/PPA_fec!V$6)</f>
        <v>0.35277275101234046</v>
      </c>
      <c r="W137" s="307">
        <f>IF(W$6=0,0,W$6/PPA_fec!W$6)</f>
        <v>0.35880271746726283</v>
      </c>
      <c r="DA137" s="76"/>
    </row>
    <row r="138" spans="1:105" ht="12" customHeight="1" x14ac:dyDescent="0.25">
      <c r="A138" s="202" t="s">
        <v>93</v>
      </c>
      <c r="B138" s="308">
        <f>IF(B$7=0,0,B$7/PPA_fec!B$7)</f>
        <v>7.9452243684145066E-2</v>
      </c>
      <c r="C138" s="308">
        <f>IF(C$7=0,0,C$7/PPA_fec!C$7)</f>
        <v>7.945224368414508E-2</v>
      </c>
      <c r="D138" s="308">
        <f>IF(D$7=0,0,D$7/PPA_fec!D$7)</f>
        <v>7.945224368414508E-2</v>
      </c>
      <c r="E138" s="308">
        <f>IF(E$7=0,0,E$7/PPA_fec!E$7)</f>
        <v>7.945224368414508E-2</v>
      </c>
      <c r="F138" s="308">
        <f>IF(F$7=0,0,F$7/PPA_fec!F$7)</f>
        <v>7.9452243684145052E-2</v>
      </c>
      <c r="G138" s="308">
        <f>IF(G$7=0,0,G$7/PPA_fec!G$7)</f>
        <v>7.9452243684145052E-2</v>
      </c>
      <c r="H138" s="308">
        <f>IF(H$7=0,0,H$7/PPA_fec!H$7)</f>
        <v>7.9452243684145066E-2</v>
      </c>
      <c r="I138" s="308">
        <f>IF(I$7=0,0,I$7/PPA_fec!I$7)</f>
        <v>7.945224368414508E-2</v>
      </c>
      <c r="J138" s="308">
        <f>IF(J$7=0,0,J$7/PPA_fec!J$7)</f>
        <v>7.945224368414508E-2</v>
      </c>
      <c r="K138" s="308">
        <f>IF(K$7=0,0,K$7/PPA_fec!K$7)</f>
        <v>7.9452243684145094E-2</v>
      </c>
      <c r="L138" s="308">
        <f>IF(L$7=0,0,L$7/PPA_fec!L$7)</f>
        <v>7.945224368414508E-2</v>
      </c>
      <c r="M138" s="308">
        <f>IF(M$7=0,0,M$7/PPA_fec!M$7)</f>
        <v>7.9452243684145052E-2</v>
      </c>
      <c r="N138" s="308">
        <f>IF(N$7=0,0,N$7/PPA_fec!N$7)</f>
        <v>7.9452243684145066E-2</v>
      </c>
      <c r="O138" s="308">
        <f>IF(O$7=0,0,O$7/PPA_fec!O$7)</f>
        <v>7.9452243684145052E-2</v>
      </c>
      <c r="P138" s="308">
        <f>IF(P$7=0,0,P$7/PPA_fec!P$7)</f>
        <v>7.945224368414508E-2</v>
      </c>
      <c r="Q138" s="308">
        <f>IF(Q$7=0,0,Q$7/PPA_fec!Q$7)</f>
        <v>8.609072509491561E-2</v>
      </c>
      <c r="R138" s="308">
        <f>IF(R$7=0,0,R$7/PPA_fec!R$7)</f>
        <v>8.7743085332430526E-2</v>
      </c>
      <c r="S138" s="308">
        <f>IF(S$7=0,0,S$7/PPA_fec!S$7)</f>
        <v>9.0434296148950974E-2</v>
      </c>
      <c r="T138" s="308">
        <f>IF(T$7=0,0,T$7/PPA_fec!T$7)</f>
        <v>9.1678718388881947E-2</v>
      </c>
      <c r="U138" s="308">
        <f>IF(U$7=0,0,U$7/PPA_fec!U$7)</f>
        <v>9.1678718388881933E-2</v>
      </c>
      <c r="V138" s="308">
        <f>IF(V$7=0,0,V$7/PPA_fec!V$7)</f>
        <v>9.1678718388881905E-2</v>
      </c>
      <c r="W138" s="308">
        <f>IF(W$7=0,0,W$7/PPA_fec!W$7)</f>
        <v>9.3245788393378617E-2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0.43700366233469073</v>
      </c>
      <c r="C139" s="308">
        <f>IF(C$8=0,0,C$8/PPA_fec!C$8)</f>
        <v>0.43700366233469073</v>
      </c>
      <c r="D139" s="308">
        <f>IF(D$8=0,0,D$8/PPA_fec!D$8)</f>
        <v>0.43700366233469057</v>
      </c>
      <c r="E139" s="308">
        <f>IF(E$8=0,0,E$8/PPA_fec!E$8)</f>
        <v>0.4370036623346904</v>
      </c>
      <c r="F139" s="308">
        <f>IF(F$8=0,0,F$8/PPA_fec!F$8)</f>
        <v>0.43700366233469073</v>
      </c>
      <c r="G139" s="308">
        <f>IF(G$8=0,0,G$8/PPA_fec!G$8)</f>
        <v>0.43700366233469051</v>
      </c>
      <c r="H139" s="308">
        <f>IF(H$8=0,0,H$8/PPA_fec!H$8)</f>
        <v>0.43700366233469079</v>
      </c>
      <c r="I139" s="308">
        <f>IF(I$8=0,0,I$8/PPA_fec!I$8)</f>
        <v>0.43700366233469073</v>
      </c>
      <c r="J139" s="308">
        <f>IF(J$8=0,0,J$8/PPA_fec!J$8)</f>
        <v>0.43700366233469073</v>
      </c>
      <c r="K139" s="308">
        <f>IF(K$8=0,0,K$8/PPA_fec!K$8)</f>
        <v>0.43700366233469073</v>
      </c>
      <c r="L139" s="308">
        <f>IF(L$8=0,0,L$8/PPA_fec!L$8)</f>
        <v>0.43700366233469068</v>
      </c>
      <c r="M139" s="308">
        <f>IF(M$8=0,0,M$8/PPA_fec!M$8)</f>
        <v>0.43700366233469057</v>
      </c>
      <c r="N139" s="308">
        <f>IF(N$8=0,0,N$8/PPA_fec!N$8)</f>
        <v>0.43700366233469068</v>
      </c>
      <c r="O139" s="308">
        <f>IF(O$8=0,0,O$8/PPA_fec!O$8)</f>
        <v>0.43700366233469062</v>
      </c>
      <c r="P139" s="308">
        <f>IF(P$8=0,0,P$8/PPA_fec!P$8)</f>
        <v>0.43700366233469062</v>
      </c>
      <c r="Q139" s="308">
        <f>IF(Q$8=0,0,Q$8/PPA_fec!Q$8)</f>
        <v>0.46991929801695465</v>
      </c>
      <c r="R139" s="308">
        <f>IF(R$8=0,0,R$8/PPA_fec!R$8)</f>
        <v>0.48260499460846673</v>
      </c>
      <c r="S139" s="308">
        <f>IF(S$8=0,0,S$8/PPA_fec!S$8)</f>
        <v>0.49740720696145591</v>
      </c>
      <c r="T139" s="308">
        <f>IF(T$8=0,0,T$8/PPA_fec!T$8)</f>
        <v>0.50425178492582989</v>
      </c>
      <c r="U139" s="308">
        <f>IF(U$8=0,0,U$8/PPA_fec!U$8)</f>
        <v>0.50425178492583012</v>
      </c>
      <c r="V139" s="308">
        <f>IF(V$8=0,0,V$8/PPA_fec!V$8)</f>
        <v>0.50425178492583</v>
      </c>
      <c r="W139" s="308">
        <f>IF(W$8=0,0,W$8/PPA_fec!W$8)</f>
        <v>0.51287099187764773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0.30678862411197066</v>
      </c>
      <c r="C140" s="308">
        <f>IF(C$9=0,0,C$9/PPA_fec!C$9)</f>
        <v>0.30678862411197078</v>
      </c>
      <c r="D140" s="308">
        <f>IF(D$9=0,0,D$9/PPA_fec!D$9)</f>
        <v>0.30678862411197066</v>
      </c>
      <c r="E140" s="308">
        <f>IF(E$9=0,0,E$9/PPA_fec!E$9)</f>
        <v>0.30678862411197061</v>
      </c>
      <c r="F140" s="308">
        <f>IF(F$9=0,0,F$9/PPA_fec!F$9)</f>
        <v>0.30678862411197061</v>
      </c>
      <c r="G140" s="308">
        <f>IF(G$9=0,0,G$9/PPA_fec!G$9)</f>
        <v>0.30678862411197061</v>
      </c>
      <c r="H140" s="308">
        <f>IF(H$9=0,0,H$9/PPA_fec!H$9)</f>
        <v>0.30678862411197066</v>
      </c>
      <c r="I140" s="308">
        <f>IF(I$9=0,0,I$9/PPA_fec!I$9)</f>
        <v>0.30678862411197066</v>
      </c>
      <c r="J140" s="308">
        <f>IF(J$9=0,0,J$9/PPA_fec!J$9)</f>
        <v>0.30678862411197078</v>
      </c>
      <c r="K140" s="308">
        <f>IF(K$9=0,0,K$9/PPA_fec!K$9)</f>
        <v>0.30678862411197072</v>
      </c>
      <c r="L140" s="308">
        <f>IF(L$9=0,0,L$9/PPA_fec!L$9)</f>
        <v>0.30678862411197072</v>
      </c>
      <c r="M140" s="308">
        <f>IF(M$9=0,0,M$9/PPA_fec!M$9)</f>
        <v>0.30678862411197078</v>
      </c>
      <c r="N140" s="308">
        <f>IF(N$9=0,0,N$9/PPA_fec!N$9)</f>
        <v>0.30678862411197066</v>
      </c>
      <c r="O140" s="308">
        <f>IF(O$9=0,0,O$9/PPA_fec!O$9)</f>
        <v>0.30678862411197078</v>
      </c>
      <c r="P140" s="308">
        <f>IF(P$9=0,0,P$9/PPA_fec!P$9)</f>
        <v>0.30678862411197072</v>
      </c>
      <c r="Q140" s="308">
        <f>IF(Q$9=0,0,Q$9/PPA_fec!Q$9)</f>
        <v>0.33242176527661227</v>
      </c>
      <c r="R140" s="308">
        <f>IF(R$9=0,0,R$9/PPA_fec!R$9)</f>
        <v>0.33880201711468189</v>
      </c>
      <c r="S140" s="308">
        <f>IF(S$9=0,0,S$9/PPA_fec!S$9)</f>
        <v>0.34919357845154958</v>
      </c>
      <c r="T140" s="308">
        <f>IF(T$9=0,0,T$9/PPA_fec!T$9)</f>
        <v>0.35399866096527277</v>
      </c>
      <c r="U140" s="308">
        <f>IF(U$9=0,0,U$9/PPA_fec!U$9)</f>
        <v>0.35399866096527277</v>
      </c>
      <c r="V140" s="308">
        <f>IF(V$9=0,0,V$9/PPA_fec!V$9)</f>
        <v>0.35399866096527272</v>
      </c>
      <c r="W140" s="308">
        <f>IF(W$9=0,0,W$9/PPA_fec!W$9)</f>
        <v>0.36004958197485304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0.44264193924927114</v>
      </c>
      <c r="C141" s="309">
        <f>IF(C$10=0,0,C$10/PPA_fec!C$10)</f>
        <v>0.46473246995584755</v>
      </c>
      <c r="D141" s="309">
        <f>IF(D$10=0,0,D$10/PPA_fec!D$10)</f>
        <v>0.46426886108873616</v>
      </c>
      <c r="E141" s="309">
        <f>IF(E$10=0,0,E$10/PPA_fec!E$10)</f>
        <v>0.45135570945524517</v>
      </c>
      <c r="F141" s="309">
        <f>IF(F$10=0,0,F$10/PPA_fec!F$10)</f>
        <v>0.47873890853958595</v>
      </c>
      <c r="G141" s="309">
        <f>IF(G$10=0,0,G$10/PPA_fec!G$10)</f>
        <v>0.44893303032565424</v>
      </c>
      <c r="H141" s="309">
        <f>IF(H$10=0,0,H$10/PPA_fec!H$10)</f>
        <v>0.44293165870441537</v>
      </c>
      <c r="I141" s="309">
        <f>IF(I$10=0,0,I$10/PPA_fec!I$10)</f>
        <v>0.43688087107763984</v>
      </c>
      <c r="J141" s="309">
        <f>IF(J$10=0,0,J$10/PPA_fec!J$10)</f>
        <v>0.44259364389125166</v>
      </c>
      <c r="K141" s="309">
        <f>IF(K$10=0,0,K$10/PPA_fec!K$10)</f>
        <v>0.44941905995955789</v>
      </c>
      <c r="L141" s="309">
        <f>IF(L$10=0,0,L$10/PPA_fec!L$10)</f>
        <v>0.43681023193447649</v>
      </c>
      <c r="M141" s="309">
        <f>IF(M$10=0,0,M$10/PPA_fec!M$10)</f>
        <v>0.43551011103948695</v>
      </c>
      <c r="N141" s="309">
        <f>IF(N$10=0,0,N$10/PPA_fec!N$10)</f>
        <v>0.43610193235854988</v>
      </c>
      <c r="O141" s="309">
        <f>IF(O$10=0,0,O$10/PPA_fec!O$10)</f>
        <v>0.43553337220243726</v>
      </c>
      <c r="P141" s="309">
        <f>IF(P$10=0,0,P$10/PPA_fec!P$10)</f>
        <v>0.43882484915852193</v>
      </c>
      <c r="Q141" s="309">
        <f>IF(Q$10=0,0,Q$10/PPA_fec!Q$10)</f>
        <v>0.47208352491350081</v>
      </c>
      <c r="R141" s="309">
        <f>IF(R$10=0,0,R$10/PPA_fec!R$10)</f>
        <v>0.48307726747433172</v>
      </c>
      <c r="S141" s="309">
        <f>IF(S$10=0,0,S$10/PPA_fec!S$10)</f>
        <v>0.49985395863615689</v>
      </c>
      <c r="T141" s="309">
        <f>IF(T$10=0,0,T$10/PPA_fec!T$10)</f>
        <v>0.50982583591835196</v>
      </c>
      <c r="U141" s="309">
        <f>IF(U$10=0,0,U$10/PPA_fec!U$10)</f>
        <v>0.5086300766307329</v>
      </c>
      <c r="V141" s="309">
        <f>IF(V$10=0,0,V$10/PPA_fec!V$10)</f>
        <v>0.51093795029066869</v>
      </c>
      <c r="W141" s="309">
        <f>IF(W$10=0,0,W$10/PPA_fec!W$10)</f>
        <v>0.52413102632255959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0.38025655277071868</v>
      </c>
      <c r="C142" s="310">
        <f>IF(C$16=0,0,C$16/PPA_fec!C$16)</f>
        <v>0.38025655277071868</v>
      </c>
      <c r="D142" s="310">
        <f>IF(D$16=0,0,D$16/PPA_fec!D$16)</f>
        <v>0.38025655277071846</v>
      </c>
      <c r="E142" s="310">
        <f>IF(E$16=0,0,E$16/PPA_fec!E$16)</f>
        <v>0.38025655277071868</v>
      </c>
      <c r="F142" s="310">
        <f>IF(F$16=0,0,F$16/PPA_fec!F$16)</f>
        <v>0.38025655277071874</v>
      </c>
      <c r="G142" s="310">
        <f>IF(G$16=0,0,G$16/PPA_fec!G$16)</f>
        <v>0.38025655277071879</v>
      </c>
      <c r="H142" s="310">
        <f>IF(H$16=0,0,H$16/PPA_fec!H$16)</f>
        <v>0.38025655277071868</v>
      </c>
      <c r="I142" s="310">
        <f>IF(I$16=0,0,I$16/PPA_fec!I$16)</f>
        <v>0.38025655277071874</v>
      </c>
      <c r="J142" s="310">
        <f>IF(J$16=0,0,J$16/PPA_fec!J$16)</f>
        <v>0.38025655277071868</v>
      </c>
      <c r="K142" s="310">
        <f>IF(K$16=0,0,K$16/PPA_fec!K$16)</f>
        <v>0.38025655277071863</v>
      </c>
      <c r="L142" s="310">
        <f>IF(L$16=0,0,L$16/PPA_fec!L$16)</f>
        <v>0.38025655277071885</v>
      </c>
      <c r="M142" s="310">
        <f>IF(M$16=0,0,M$16/PPA_fec!M$16)</f>
        <v>0.38025655277071868</v>
      </c>
      <c r="N142" s="310">
        <f>IF(N$16=0,0,N$16/PPA_fec!N$16)</f>
        <v>0.38025655277071874</v>
      </c>
      <c r="O142" s="310">
        <f>IF(O$16=0,0,O$16/PPA_fec!O$16)</f>
        <v>0.38025655277071874</v>
      </c>
      <c r="P142" s="310">
        <f>IF(P$16=0,0,P$16/PPA_fec!P$16)</f>
        <v>0.38025655277071868</v>
      </c>
      <c r="Q142" s="310">
        <f>IF(Q$16=0,0,Q$16/PPA_fec!Q$16)</f>
        <v>0.41063089749364678</v>
      </c>
      <c r="R142" s="310">
        <f>IF(R$16=0,0,R$16/PPA_fec!R$16)</f>
        <v>0.41993632414732041</v>
      </c>
      <c r="S142" s="310">
        <f>IF(S$16=0,0,S$16/PPA_fec!S$16)</f>
        <v>0.43281639524937232</v>
      </c>
      <c r="T142" s="310">
        <f>IF(T$16=0,0,T$16/PPA_fec!T$16)</f>
        <v>0.43877217055797818</v>
      </c>
      <c r="U142" s="310">
        <f>IF(U$16=0,0,U$16/PPA_fec!U$16)</f>
        <v>0.4387721705579779</v>
      </c>
      <c r="V142" s="310">
        <f>IF(V$16=0,0,V$16/PPA_fec!V$16)</f>
        <v>0.43877217055797818</v>
      </c>
      <c r="W142" s="310">
        <f>IF(W$16=0,0,W$16/PPA_fec!W$16)</f>
        <v>0.44627213041095853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0.42547543857521852</v>
      </c>
      <c r="C143" s="310">
        <f>IF(C$17=0,0,C$17/PPA_fec!C$17)</f>
        <v>0.43130798931496123</v>
      </c>
      <c r="D143" s="310">
        <f>IF(D$17=0,0,D$17/PPA_fec!D$17)</f>
        <v>0.40403733113960705</v>
      </c>
      <c r="E143" s="310">
        <f>IF(E$17=0,0,E$17/PPA_fec!E$17)</f>
        <v>0.4175432858740396</v>
      </c>
      <c r="F143" s="310">
        <f>IF(F$17=0,0,F$17/PPA_fec!F$17)</f>
        <v>0.42859613902257221</v>
      </c>
      <c r="G143" s="310">
        <f>IF(G$17=0,0,G$17/PPA_fec!G$17)</f>
        <v>0.41941861336612107</v>
      </c>
      <c r="H143" s="310">
        <f>IF(H$17=0,0,H$17/PPA_fec!H$17)</f>
        <v>0.42313036140686022</v>
      </c>
      <c r="I143" s="310">
        <f>IF(I$17=0,0,I$17/PPA_fec!I$17)</f>
        <v>0.4182759559478999</v>
      </c>
      <c r="J143" s="310">
        <f>IF(J$17=0,0,J$17/PPA_fec!J$17)</f>
        <v>0.41723050431174491</v>
      </c>
      <c r="K143" s="310">
        <f>IF(K$17=0,0,K$17/PPA_fec!K$17)</f>
        <v>0.42426241892527194</v>
      </c>
      <c r="L143" s="310">
        <f>IF(L$17=0,0,L$17/PPA_fec!L$17)</f>
        <v>0.4035265990476507</v>
      </c>
      <c r="M143" s="310">
        <f>IF(M$17=0,0,M$17/PPA_fec!M$17)</f>
        <v>0.40123723549421164</v>
      </c>
      <c r="N143" s="310">
        <f>IF(N$17=0,0,N$17/PPA_fec!N$17)</f>
        <v>0.40280940144421679</v>
      </c>
      <c r="O143" s="310">
        <f>IF(O$17=0,0,O$17/PPA_fec!O$17)</f>
        <v>0.40277181887202762</v>
      </c>
      <c r="P143" s="310">
        <f>IF(P$17=0,0,P$17/PPA_fec!P$17)</f>
        <v>0.40433068751080725</v>
      </c>
      <c r="Q143" s="310">
        <f>IF(Q$17=0,0,Q$17/PPA_fec!Q$17)</f>
        <v>0.43578264275232853</v>
      </c>
      <c r="R143" s="310">
        <f>IF(R$17=0,0,R$17/PPA_fec!R$17)</f>
        <v>0.4458548150669841</v>
      </c>
      <c r="S143" s="310">
        <f>IF(S$17=0,0,S$17/PPA_fec!S$17)</f>
        <v>0.45996329952152409</v>
      </c>
      <c r="T143" s="310">
        <f>IF(T$17=0,0,T$17/PPA_fec!T$17)</f>
        <v>0.46955004336764539</v>
      </c>
      <c r="U143" s="310">
        <f>IF(U$17=0,0,U$17/PPA_fec!U$17)</f>
        <v>0.46760800444088901</v>
      </c>
      <c r="V143" s="310">
        <f>IF(V$17=0,0,V$17/PPA_fec!V$17)</f>
        <v>0.46834033194928265</v>
      </c>
      <c r="W143" s="310">
        <f>IF(W$17=0,0,W$17/PPA_fec!W$17)</f>
        <v>0.48097963192301946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0.37800515820228242</v>
      </c>
      <c r="C144" s="311">
        <f>IF(C$30=0,0,C$30/PPA_fec!C$30)</f>
        <v>0.37800515820228225</v>
      </c>
      <c r="D144" s="311">
        <f>IF(D$30=0,0,D$30/PPA_fec!D$30)</f>
        <v>0.37800515820228248</v>
      </c>
      <c r="E144" s="311">
        <f>IF(E$30=0,0,E$30/PPA_fec!E$30)</f>
        <v>0.37800515820228237</v>
      </c>
      <c r="F144" s="311">
        <f>IF(F$30=0,0,F$30/PPA_fec!F$30)</f>
        <v>0.37800515820228225</v>
      </c>
      <c r="G144" s="311">
        <f>IF(G$30=0,0,G$30/PPA_fec!G$30)</f>
        <v>0.37800515820228248</v>
      </c>
      <c r="H144" s="311">
        <f>IF(H$30=0,0,H$30/PPA_fec!H$30)</f>
        <v>0.37800515820228242</v>
      </c>
      <c r="I144" s="311">
        <f>IF(I$30=0,0,I$30/PPA_fec!I$30)</f>
        <v>0.37800515820228237</v>
      </c>
      <c r="J144" s="311">
        <f>IF(J$30=0,0,J$30/PPA_fec!J$30)</f>
        <v>0.37800515820228253</v>
      </c>
      <c r="K144" s="311">
        <f>IF(K$30=0,0,K$30/PPA_fec!K$30)</f>
        <v>0.37800515820228248</v>
      </c>
      <c r="L144" s="311">
        <f>IF(L$30=0,0,L$30/PPA_fec!L$30)</f>
        <v>0.37800515820228248</v>
      </c>
      <c r="M144" s="311">
        <f>IF(M$30=0,0,M$30/PPA_fec!M$30)</f>
        <v>0.37800515820228237</v>
      </c>
      <c r="N144" s="311">
        <f>IF(N$30=0,0,N$30/PPA_fec!N$30)</f>
        <v>0.37800515820228253</v>
      </c>
      <c r="O144" s="311">
        <f>IF(O$30=0,0,O$30/PPA_fec!O$30)</f>
        <v>0.37800515820228225</v>
      </c>
      <c r="P144" s="311">
        <f>IF(P$30=0,0,P$30/PPA_fec!P$30)</f>
        <v>0.37800515820228253</v>
      </c>
      <c r="Q144" s="311">
        <f>IF(Q$30=0,0,Q$30/PPA_fec!Q$30)</f>
        <v>0.4095886616949847</v>
      </c>
      <c r="R144" s="311">
        <f>IF(R$30=0,0,R$30/PPA_fec!R$30)</f>
        <v>0.41744999655510556</v>
      </c>
      <c r="S144" s="311">
        <f>IF(S$30=0,0,S$30/PPA_fec!S$30)</f>
        <v>0.43025380829513193</v>
      </c>
      <c r="T144" s="311">
        <f>IF(T$30=0,0,T$30/PPA_fec!T$30)</f>
        <v>0.43617432109456344</v>
      </c>
      <c r="U144" s="311">
        <f>IF(U$30=0,0,U$30/PPA_fec!U$30)</f>
        <v>0.43617432109456361</v>
      </c>
      <c r="V144" s="311">
        <f>IF(V$30=0,0,V$30/PPA_fec!V$30)</f>
        <v>0.4361743210945635</v>
      </c>
      <c r="W144" s="311">
        <f>IF(W$30=0,0,W$30/PPA_fec!W$30)</f>
        <v>0.44362987574596763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0.53532687165576776</v>
      </c>
      <c r="C146" s="324">
        <f>IF(C$32=0,0,C$32/PPA_fec!C$32)</f>
        <v>0.53976667635498488</v>
      </c>
      <c r="D146" s="324">
        <f>IF(D$32=0,0,D$32/PPA_fec!D$32)</f>
        <v>0.50599138957306034</v>
      </c>
      <c r="E146" s="324">
        <f>IF(E$32=0,0,E$32/PPA_fec!E$32)</f>
        <v>0.52392714838948673</v>
      </c>
      <c r="F146" s="324">
        <f>IF(F$32=0,0,F$32/PPA_fec!F$32)</f>
        <v>0.54303408667767095</v>
      </c>
      <c r="G146" s="324">
        <f>IF(G$32=0,0,G$32/PPA_fec!G$32)</f>
        <v>0.53737331735184302</v>
      </c>
      <c r="H146" s="324">
        <f>IF(H$32=0,0,H$32/PPA_fec!H$32)</f>
        <v>0.5430280930094179</v>
      </c>
      <c r="I146" s="324">
        <f>IF(I$32=0,0,I$32/PPA_fec!I$32)</f>
        <v>0.54568100420433319</v>
      </c>
      <c r="J146" s="324">
        <f>IF(J$32=0,0,J$32/PPA_fec!J$32)</f>
        <v>0.542867076233427</v>
      </c>
      <c r="K146" s="324">
        <f>IF(K$32=0,0,K$32/PPA_fec!K$32)</f>
        <v>0.55114906476937564</v>
      </c>
      <c r="L146" s="324">
        <f>IF(L$32=0,0,L$32/PPA_fec!L$32)</f>
        <v>0.52806934819621576</v>
      </c>
      <c r="M146" s="324">
        <f>IF(M$32=0,0,M$32/PPA_fec!M$32)</f>
        <v>0.52601604680674729</v>
      </c>
      <c r="N146" s="324">
        <f>IF(N$32=0,0,N$32/PPA_fec!N$32)</f>
        <v>0.52751778940411309</v>
      </c>
      <c r="O146" s="324">
        <f>IF(O$32=0,0,O$32/PPA_fec!O$32)</f>
        <v>0.53492351745058542</v>
      </c>
      <c r="P146" s="324">
        <f>IF(P$32=0,0,P$32/PPA_fec!P$32)</f>
        <v>0.5427177881820977</v>
      </c>
      <c r="Q146" s="324">
        <f>IF(Q$32=0,0,Q$32/PPA_fec!Q$32)</f>
        <v>0.54163609947623736</v>
      </c>
      <c r="R146" s="324">
        <f>IF(R$32=0,0,R$32/PPA_fec!R$32)</f>
        <v>0.55015176987863701</v>
      </c>
      <c r="S146" s="324">
        <f>IF(S$32=0,0,S$32/PPA_fec!S$32)</f>
        <v>0.5645481246769537</v>
      </c>
      <c r="T146" s="324">
        <f>IF(T$32=0,0,T$32/PPA_fec!T$32)</f>
        <v>0.56753868434420851</v>
      </c>
      <c r="U146" s="324">
        <f>IF(U$32=0,0,U$32/PPA_fec!U$32)</f>
        <v>0.56551422093241421</v>
      </c>
      <c r="V146" s="324">
        <f>IF(V$32=0,0,V$32/PPA_fec!V$32)</f>
        <v>0.57426574719876633</v>
      </c>
      <c r="W146" s="324">
        <f>IF(W$32=0,0,W$32/PPA_fec!W$32)</f>
        <v>0.5786228213436907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0.34848228706773854</v>
      </c>
      <c r="C147" s="307">
        <f>IF(C$33=0,0,C$33/PPA_fec!C$33)</f>
        <v>0.34848228706773848</v>
      </c>
      <c r="D147" s="307">
        <f>IF(D$33=0,0,D$33/PPA_fec!D$33)</f>
        <v>0.34848228706773865</v>
      </c>
      <c r="E147" s="307">
        <f>IF(E$33=0,0,E$33/PPA_fec!E$33)</f>
        <v>0.34848228706773859</v>
      </c>
      <c r="F147" s="307">
        <f>IF(F$33=0,0,F$33/PPA_fec!F$33)</f>
        <v>0.35387205410109973</v>
      </c>
      <c r="G147" s="307">
        <f>IF(G$33=0,0,G$33/PPA_fec!G$33)</f>
        <v>0.35568914180150235</v>
      </c>
      <c r="H147" s="307">
        <f>IF(H$33=0,0,H$33/PPA_fec!H$33)</f>
        <v>0.35568914180150246</v>
      </c>
      <c r="I147" s="307">
        <f>IF(I$33=0,0,I$33/PPA_fec!I$33)</f>
        <v>0.36018684727864098</v>
      </c>
      <c r="J147" s="307">
        <f>IF(J$33=0,0,J$33/PPA_fec!J$33)</f>
        <v>0.36018684727864103</v>
      </c>
      <c r="K147" s="307">
        <f>IF(K$33=0,0,K$33/PPA_fec!K$33)</f>
        <v>0.36018684727864098</v>
      </c>
      <c r="L147" s="307">
        <f>IF(L$33=0,0,L$33/PPA_fec!L$33)</f>
        <v>0.36018684727864114</v>
      </c>
      <c r="M147" s="307">
        <f>IF(M$33=0,0,M$33/PPA_fec!M$33)</f>
        <v>0.36018684727864098</v>
      </c>
      <c r="N147" s="307">
        <f>IF(N$33=0,0,N$33/PPA_fec!N$33)</f>
        <v>0.36018684727864098</v>
      </c>
      <c r="O147" s="307">
        <f>IF(O$33=0,0,O$33/PPA_fec!O$33)</f>
        <v>0.36507327723373884</v>
      </c>
      <c r="P147" s="307">
        <f>IF(P$33=0,0,P$33/PPA_fec!P$33)</f>
        <v>0.37007986010077881</v>
      </c>
      <c r="Q147" s="307">
        <f>IF(Q$33=0,0,Q$33/PPA_fec!Q$33)</f>
        <v>0.37007986010077876</v>
      </c>
      <c r="R147" s="307">
        <f>IF(R$33=0,0,R$33/PPA_fec!R$33)</f>
        <v>0.37531368569849066</v>
      </c>
      <c r="S147" s="307">
        <f>IF(S$33=0,0,S$33/PPA_fec!S$33)</f>
        <v>0.38528967985514156</v>
      </c>
      <c r="T147" s="307">
        <f>IF(T$33=0,0,T$33/PPA_fec!T$33)</f>
        <v>0.38528967985514168</v>
      </c>
      <c r="U147" s="307">
        <f>IF(U$33=0,0,U$33/PPA_fec!U$33)</f>
        <v>0.38528967985514162</v>
      </c>
      <c r="V147" s="307">
        <f>IF(V$33=0,0,V$33/PPA_fec!V$33)</f>
        <v>0.39100166943535919</v>
      </c>
      <c r="W147" s="307">
        <f>IF(W$33=0,0,W$33/PPA_fec!W$33)</f>
        <v>0.39100166943535919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9.0573016402920259E-2</v>
      </c>
      <c r="C148" s="308">
        <f>IF(C$34=0,0,C$34/PPA_fec!C$34)</f>
        <v>9.0573016402920245E-2</v>
      </c>
      <c r="D148" s="308">
        <f>IF(D$34=0,0,D$34/PPA_fec!D$34)</f>
        <v>9.0573016402920259E-2</v>
      </c>
      <c r="E148" s="308">
        <f>IF(E$34=0,0,E$34/PPA_fec!E$34)</f>
        <v>9.0573016402920245E-2</v>
      </c>
      <c r="F148" s="308">
        <f>IF(F$34=0,0,F$34/PPA_fec!F$34)</f>
        <v>9.1973855056810411E-2</v>
      </c>
      <c r="G148" s="308">
        <f>IF(G$34=0,0,G$34/PPA_fec!G$34)</f>
        <v>9.2446129029410115E-2</v>
      </c>
      <c r="H148" s="308">
        <f>IF(H$34=0,0,H$34/PPA_fec!H$34)</f>
        <v>9.2446129029410115E-2</v>
      </c>
      <c r="I148" s="308">
        <f>IF(I$34=0,0,I$34/PPA_fec!I$34)</f>
        <v>9.3615114562029741E-2</v>
      </c>
      <c r="J148" s="308">
        <f>IF(J$34=0,0,J$34/PPA_fec!J$34)</f>
        <v>9.3615114562029755E-2</v>
      </c>
      <c r="K148" s="308">
        <f>IF(K$34=0,0,K$34/PPA_fec!K$34)</f>
        <v>9.3615114562029769E-2</v>
      </c>
      <c r="L148" s="308">
        <f>IF(L$34=0,0,L$34/PPA_fec!L$34)</f>
        <v>9.3615114562029769E-2</v>
      </c>
      <c r="M148" s="308">
        <f>IF(M$34=0,0,M$34/PPA_fec!M$34)</f>
        <v>9.3615114562029755E-2</v>
      </c>
      <c r="N148" s="308">
        <f>IF(N$34=0,0,N$34/PPA_fec!N$34)</f>
        <v>9.3615114562029755E-2</v>
      </c>
      <c r="O148" s="308">
        <f>IF(O$34=0,0,O$34/PPA_fec!O$34)</f>
        <v>9.4885132341696057E-2</v>
      </c>
      <c r="P148" s="308">
        <f>IF(P$34=0,0,P$34/PPA_fec!P$34)</f>
        <v>9.6186378714803206E-2</v>
      </c>
      <c r="Q148" s="308">
        <f>IF(Q$34=0,0,Q$34/PPA_fec!Q$34)</f>
        <v>9.6186378714803192E-2</v>
      </c>
      <c r="R148" s="308">
        <f>IF(R$34=0,0,R$34/PPA_fec!R$34)</f>
        <v>9.7546687084276912E-2</v>
      </c>
      <c r="S148" s="308">
        <f>IF(S$34=0,0,S$34/PPA_fec!S$34)</f>
        <v>0.10013951867405053</v>
      </c>
      <c r="T148" s="308">
        <f>IF(T$34=0,0,T$34/PPA_fec!T$34)</f>
        <v>0.10013951867405052</v>
      </c>
      <c r="U148" s="308">
        <f>IF(U$34=0,0,U$34/PPA_fec!U$34)</f>
        <v>0.10013951867405052</v>
      </c>
      <c r="V148" s="308">
        <f>IF(V$34=0,0,V$34/PPA_fec!V$34)</f>
        <v>0.10162410525173729</v>
      </c>
      <c r="W148" s="308">
        <f>IF(W$34=0,0,W$34/PPA_fec!W$34)</f>
        <v>0.10162410525173729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0.49651828441051221</v>
      </c>
      <c r="C149" s="308">
        <f>IF(C$35=0,0,C$35/PPA_fec!C$35)</f>
        <v>0.49651828441051199</v>
      </c>
      <c r="D149" s="308">
        <f>IF(D$35=0,0,D$35/PPA_fec!D$35)</f>
        <v>0.49651828441051227</v>
      </c>
      <c r="E149" s="308">
        <f>IF(E$35=0,0,E$35/PPA_fec!E$35)</f>
        <v>0.49651828441051221</v>
      </c>
      <c r="F149" s="308">
        <f>IF(F$35=0,0,F$35/PPA_fec!F$35)</f>
        <v>0.50419763564323827</v>
      </c>
      <c r="G149" s="308">
        <f>IF(G$35=0,0,G$35/PPA_fec!G$35)</f>
        <v>0.50678662596242763</v>
      </c>
      <c r="H149" s="308">
        <f>IF(H$35=0,0,H$35/PPA_fec!H$35)</f>
        <v>0.50678662596242763</v>
      </c>
      <c r="I149" s="308">
        <f>IF(I$35=0,0,I$35/PPA_fec!I$35)</f>
        <v>0.51319496604215897</v>
      </c>
      <c r="J149" s="308">
        <f>IF(J$35=0,0,J$35/PPA_fec!J$35)</f>
        <v>0.51319496604215908</v>
      </c>
      <c r="K149" s="308">
        <f>IF(K$35=0,0,K$35/PPA_fec!K$35)</f>
        <v>0.51319496604215897</v>
      </c>
      <c r="L149" s="308">
        <f>IF(L$35=0,0,L$35/PPA_fec!L$35)</f>
        <v>0.5131949660421592</v>
      </c>
      <c r="M149" s="308">
        <f>IF(M$35=0,0,M$35/PPA_fec!M$35)</f>
        <v>0.51319496604215886</v>
      </c>
      <c r="N149" s="308">
        <f>IF(N$35=0,0,N$35/PPA_fec!N$35)</f>
        <v>0.51319496604215908</v>
      </c>
      <c r="O149" s="308">
        <f>IF(O$35=0,0,O$35/PPA_fec!O$35)</f>
        <v>0.52015716156323499</v>
      </c>
      <c r="P149" s="308">
        <f>IF(P$35=0,0,P$35/PPA_fec!P$35)</f>
        <v>0.52729055120211366</v>
      </c>
      <c r="Q149" s="308">
        <f>IF(Q$35=0,0,Q$35/PPA_fec!Q$35)</f>
        <v>0.52729055120211354</v>
      </c>
      <c r="R149" s="308">
        <f>IF(R$35=0,0,R$35/PPA_fec!R$35)</f>
        <v>0.53474771675433164</v>
      </c>
      <c r="S149" s="308">
        <f>IF(S$35=0,0,S$35/PPA_fec!S$35)</f>
        <v>0.54896153389157665</v>
      </c>
      <c r="T149" s="308">
        <f>IF(T$35=0,0,T$35/PPA_fec!T$35)</f>
        <v>0.54896153389157654</v>
      </c>
      <c r="U149" s="308">
        <f>IF(U$35=0,0,U$35/PPA_fec!U$35)</f>
        <v>0.54896153389157665</v>
      </c>
      <c r="V149" s="308">
        <f>IF(V$35=0,0,V$35/PPA_fec!V$35)</f>
        <v>0.55709998847646913</v>
      </c>
      <c r="W149" s="308">
        <f>IF(W$35=0,0,W$35/PPA_fec!W$35)</f>
        <v>0.55709998847646924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0.34995161066448421</v>
      </c>
      <c r="C150" s="308">
        <f>IF(C$36=0,0,C$36/PPA_fec!C$36)</f>
        <v>0.3499516106644841</v>
      </c>
      <c r="D150" s="308">
        <f>IF(D$36=0,0,D$36/PPA_fec!D$36)</f>
        <v>0.34995161066448416</v>
      </c>
      <c r="E150" s="308">
        <f>IF(E$36=0,0,E$36/PPA_fec!E$36)</f>
        <v>0.3499516106644841</v>
      </c>
      <c r="F150" s="308">
        <f>IF(F$36=0,0,F$36/PPA_fec!F$36)</f>
        <v>0.35536410284680398</v>
      </c>
      <c r="G150" s="308">
        <f>IF(G$36=0,0,G$36/PPA_fec!G$36)</f>
        <v>0.35718885202652617</v>
      </c>
      <c r="H150" s="308">
        <f>IF(H$36=0,0,H$36/PPA_fec!H$36)</f>
        <v>0.35718885202652628</v>
      </c>
      <c r="I150" s="308">
        <f>IF(I$36=0,0,I$36/PPA_fec!I$36)</f>
        <v>0.36170552140809858</v>
      </c>
      <c r="J150" s="308">
        <f>IF(J$36=0,0,J$36/PPA_fec!J$36)</f>
        <v>0.36170552140809853</v>
      </c>
      <c r="K150" s="308">
        <f>IF(K$36=0,0,K$36/PPA_fec!K$36)</f>
        <v>0.36170552140809836</v>
      </c>
      <c r="L150" s="308">
        <f>IF(L$36=0,0,L$36/PPA_fec!L$36)</f>
        <v>0.36170552140809842</v>
      </c>
      <c r="M150" s="308">
        <f>IF(M$36=0,0,M$36/PPA_fec!M$36)</f>
        <v>0.36170552140809842</v>
      </c>
      <c r="N150" s="308">
        <f>IF(N$36=0,0,N$36/PPA_fec!N$36)</f>
        <v>0.36170552140809847</v>
      </c>
      <c r="O150" s="308">
        <f>IF(O$36=0,0,O$36/PPA_fec!O$36)</f>
        <v>0.36661255426642358</v>
      </c>
      <c r="P150" s="308">
        <f>IF(P$36=0,0,P$36/PPA_fec!P$36)</f>
        <v>0.37164024664352641</v>
      </c>
      <c r="Q150" s="308">
        <f>IF(Q$36=0,0,Q$36/PPA_fec!Q$36)</f>
        <v>0.37164024664352646</v>
      </c>
      <c r="R150" s="308">
        <f>IF(R$36=0,0,R$36/PPA_fec!R$36)</f>
        <v>0.37689613988638759</v>
      </c>
      <c r="S150" s="308">
        <f>IF(S$36=0,0,S$36/PPA_fec!S$36)</f>
        <v>0.38691419633475171</v>
      </c>
      <c r="T150" s="308">
        <f>IF(T$36=0,0,T$36/PPA_fec!T$36)</f>
        <v>0.38691419633475171</v>
      </c>
      <c r="U150" s="308">
        <f>IF(U$36=0,0,U$36/PPA_fec!U$36)</f>
        <v>0.38691419633475177</v>
      </c>
      <c r="V150" s="308">
        <f>IF(V$36=0,0,V$36/PPA_fec!V$36)</f>
        <v>0.39265026966724603</v>
      </c>
      <c r="W150" s="308">
        <f>IF(W$36=0,0,W$36/PPA_fec!W$36)</f>
        <v>0.39265026966724592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0.50449258716509615</v>
      </c>
      <c r="C151" s="309">
        <f>IF(C$37=0,0,C$37/PPA_fec!C$37)</f>
        <v>0.52966984218732027</v>
      </c>
      <c r="D151" s="309">
        <f>IF(D$37=0,0,D$37/PPA_fec!D$37)</f>
        <v>0.52914145294973824</v>
      </c>
      <c r="E151" s="309">
        <f>IF(E$37=0,0,E$37/PPA_fec!E$37)</f>
        <v>0.51442393818581023</v>
      </c>
      <c r="F151" s="309">
        <f>IF(F$37=0,0,F$37/PPA_fec!F$37)</f>
        <v>0.55407239509066186</v>
      </c>
      <c r="G151" s="309">
        <f>IF(G$37=0,0,G$37/PPA_fec!G$37)</f>
        <v>0.52224427581212296</v>
      </c>
      <c r="H151" s="309">
        <f>IF(H$37=0,0,H$37/PPA_fec!H$37)</f>
        <v>0.51526287376661128</v>
      </c>
      <c r="I151" s="309">
        <f>IF(I$37=0,0,I$37/PPA_fec!I$37)</f>
        <v>0.51465050159239856</v>
      </c>
      <c r="J151" s="309">
        <f>IF(J$37=0,0,J$37/PPA_fec!J$37)</f>
        <v>0.521380211196659</v>
      </c>
      <c r="K151" s="309">
        <f>IF(K$37=0,0,K$37/PPA_fec!K$37)</f>
        <v>0.52942062686985125</v>
      </c>
      <c r="L151" s="309">
        <f>IF(L$37=0,0,L$37/PPA_fec!L$37)</f>
        <v>0.51456728789990769</v>
      </c>
      <c r="M151" s="309">
        <f>IF(M$37=0,0,M$37/PPA_fec!M$37)</f>
        <v>0.51303573109567735</v>
      </c>
      <c r="N151" s="309">
        <f>IF(N$37=0,0,N$37/PPA_fec!N$37)</f>
        <v>0.51373290315990061</v>
      </c>
      <c r="O151" s="309">
        <f>IF(O$37=0,0,O$37/PPA_fec!O$37)</f>
        <v>0.52002354002767914</v>
      </c>
      <c r="P151" s="309">
        <f>IF(P$37=0,0,P$37/PPA_fec!P$37)</f>
        <v>0.53113899134495135</v>
      </c>
      <c r="Q151" s="309">
        <f>IF(Q$37=0,0,Q$37/PPA_fec!Q$37)</f>
        <v>0.5273338099356657</v>
      </c>
      <c r="R151" s="309">
        <f>IF(R$37=0,0,R$37/PPA_fec!R$37)</f>
        <v>0.53694003600287155</v>
      </c>
      <c r="S151" s="309">
        <f>IF(S$37=0,0,S$37/PPA_fec!S$37)</f>
        <v>0.5533820099680703</v>
      </c>
      <c r="T151" s="309">
        <f>IF(T$37=0,0,T$37/PPA_fec!T$37)</f>
        <v>0.55676044060941665</v>
      </c>
      <c r="U151" s="309">
        <f>IF(U$37=0,0,U$37/PPA_fec!U$37)</f>
        <v>0.5554545996320982</v>
      </c>
      <c r="V151" s="309">
        <f>IF(V$37=0,0,V$37/PPA_fec!V$37)</f>
        <v>0.56624701622941942</v>
      </c>
      <c r="W151" s="309">
        <f>IF(W$37=0,0,W$37/PPA_fec!W$37)</f>
        <v>0.57110628847277078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0.4940392797244943</v>
      </c>
      <c r="C152" s="310">
        <f>IF(C$43=0,0,C$43/PPA_fec!C$43)</f>
        <v>0.48730683717514234</v>
      </c>
      <c r="D152" s="310">
        <f>IF(D$43=0,0,D$43/PPA_fec!D$43)</f>
        <v>0.47485762250553532</v>
      </c>
      <c r="E152" s="310">
        <f>IF(E$43=0,0,E$43/PPA_fec!E$43)</f>
        <v>0.48510795422885766</v>
      </c>
      <c r="F152" s="310">
        <f>IF(F$43=0,0,F$43/PPA_fec!F$43)</f>
        <v>0.49211086524368036</v>
      </c>
      <c r="G152" s="310">
        <f>IF(G$43=0,0,G$43/PPA_fec!G$43)</f>
        <v>0.49789915485871683</v>
      </c>
      <c r="H152" s="310">
        <f>IF(H$43=0,0,H$43/PPA_fec!H$43)</f>
        <v>0.50290963606295525</v>
      </c>
      <c r="I152" s="310">
        <f>IF(I$43=0,0,I$43/PPA_fec!I$43)</f>
        <v>0.51271817170240497</v>
      </c>
      <c r="J152" s="310">
        <f>IF(J$43=0,0,J$43/PPA_fec!J$43)</f>
        <v>0.50679646158000569</v>
      </c>
      <c r="K152" s="310">
        <f>IF(K$43=0,0,K$43/PPA_fec!K$43)</f>
        <v>0.50821859071533659</v>
      </c>
      <c r="L152" s="310">
        <f>IF(L$43=0,0,L$43/PPA_fec!L$43)</f>
        <v>0.50167887356886232</v>
      </c>
      <c r="M152" s="310">
        <f>IF(M$43=0,0,M$43/PPA_fec!M$43)</f>
        <v>0.50140386231692813</v>
      </c>
      <c r="N152" s="310">
        <f>IF(N$43=0,0,N$43/PPA_fec!N$43)</f>
        <v>0.50159631179169728</v>
      </c>
      <c r="O152" s="310">
        <f>IF(O$43=0,0,O$43/PPA_fec!O$43)</f>
        <v>0.50904248710930411</v>
      </c>
      <c r="P152" s="310">
        <f>IF(P$43=0,0,P$43/PPA_fec!P$43)</f>
        <v>0.51357428217383272</v>
      </c>
      <c r="Q152" s="310">
        <f>IF(Q$43=0,0,Q$43/PPA_fec!Q$43)</f>
        <v>0.51551605032564896</v>
      </c>
      <c r="R152" s="310">
        <f>IF(R$43=0,0,R$43/PPA_fec!R$43)</f>
        <v>0.52160560270915846</v>
      </c>
      <c r="S152" s="310">
        <f>IF(S$43=0,0,S$43/PPA_fec!S$43)</f>
        <v>0.53406413308022982</v>
      </c>
      <c r="T152" s="310">
        <f>IF(T$43=0,0,T$43/PPA_fec!T$43)</f>
        <v>0.53469275363315594</v>
      </c>
      <c r="U152" s="310">
        <f>IF(U$43=0,0,U$43/PPA_fec!U$43)</f>
        <v>0.53380239814500241</v>
      </c>
      <c r="V152" s="310">
        <f>IF(V$43=0,0,V$43/PPA_fec!V$43)</f>
        <v>0.54115873903114697</v>
      </c>
      <c r="W152" s="310">
        <f>IF(W$43=0,0,W$43/PPA_fec!W$43)</f>
        <v>0.54204087425228309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0.55058261911778583</v>
      </c>
      <c r="C153" s="310">
        <f>IF(C$56=0,0,C$56/PPA_fec!C$56)</f>
        <v>0.55655955326180484</v>
      </c>
      <c r="D153" s="310">
        <f>IF(D$56=0,0,D$56/PPA_fec!D$56)</f>
        <v>0.51753206379616157</v>
      </c>
      <c r="E153" s="310">
        <f>IF(E$56=0,0,E$56/PPA_fec!E$56)</f>
        <v>0.53788128304097083</v>
      </c>
      <c r="F153" s="310">
        <f>IF(F$56=0,0,F$56/PPA_fec!F$56)</f>
        <v>0.55922430027392722</v>
      </c>
      <c r="G153" s="310">
        <f>IF(G$56=0,0,G$56/PPA_fec!G$56)</f>
        <v>0.55181637021619256</v>
      </c>
      <c r="H153" s="310">
        <f>IF(H$56=0,0,H$56/PPA_fec!H$56)</f>
        <v>0.55809561727629675</v>
      </c>
      <c r="I153" s="310">
        <f>IF(I$56=0,0,I$56/PPA_fec!I$56)</f>
        <v>0.55998616890461472</v>
      </c>
      <c r="J153" s="310">
        <f>IF(J$56=0,0,J$56/PPA_fec!J$56)</f>
        <v>0.55706149058266929</v>
      </c>
      <c r="K153" s="310">
        <f>IF(K$56=0,0,K$56/PPA_fec!K$56)</f>
        <v>0.56664140101904437</v>
      </c>
      <c r="L153" s="310">
        <f>IF(L$56=0,0,L$56/PPA_fec!L$56)</f>
        <v>0.54014964612548177</v>
      </c>
      <c r="M153" s="310">
        <f>IF(M$56=0,0,M$56/PPA_fec!M$56)</f>
        <v>0.53778696040657037</v>
      </c>
      <c r="N153" s="310">
        <f>IF(N$56=0,0,N$56/PPA_fec!N$56)</f>
        <v>0.53952900655600022</v>
      </c>
      <c r="O153" s="310">
        <f>IF(O$56=0,0,O$56/PPA_fec!O$56)</f>
        <v>0.54711000082716987</v>
      </c>
      <c r="P153" s="310">
        <f>IF(P$56=0,0,P$56/PPA_fec!P$56)</f>
        <v>0.55528667240634944</v>
      </c>
      <c r="Q153" s="310">
        <f>IF(Q$56=0,0,Q$56/PPA_fec!Q$56)</f>
        <v>0.55391339116738625</v>
      </c>
      <c r="R153" s="310">
        <f>IF(R$56=0,0,R$56/PPA_fec!R$56)</f>
        <v>0.56281469254962946</v>
      </c>
      <c r="S153" s="310">
        <f>IF(S$56=0,0,S$56/PPA_fec!S$56)</f>
        <v>0.57759479318102136</v>
      </c>
      <c r="T153" s="310">
        <f>IF(T$56=0,0,T$56/PPA_fec!T$56)</f>
        <v>0.5810316375609702</v>
      </c>
      <c r="U153" s="310">
        <f>IF(U$56=0,0,U$56/PPA_fec!U$56)</f>
        <v>0.57873493945505361</v>
      </c>
      <c r="V153" s="310">
        <f>IF(V$56=0,0,V$56/PPA_fec!V$56)</f>
        <v>0.58777531512817216</v>
      </c>
      <c r="W153" s="310">
        <f>IF(W$56=0,0,W$56/PPA_fec!W$56)</f>
        <v>0.59280707900826735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0.53167128577711387</v>
      </c>
      <c r="C154" s="311">
        <f>IF(C$69=0,0,C$69/PPA_fec!C$69)</f>
        <v>0.53906207895836966</v>
      </c>
      <c r="D154" s="311">
        <f>IF(D$69=0,0,D$69/PPA_fec!D$69)</f>
        <v>0.50412756079491594</v>
      </c>
      <c r="E154" s="311">
        <f>IF(E$69=0,0,E$69/PPA_fec!E$69)</f>
        <v>0.52137749084355434</v>
      </c>
      <c r="F154" s="311">
        <f>IF(F$69=0,0,F$69/PPA_fec!F$69)</f>
        <v>0.54234108008823245</v>
      </c>
      <c r="G154" s="311">
        <f>IF(G$69=0,0,G$69/PPA_fec!G$69)</f>
        <v>0.53428135719017877</v>
      </c>
      <c r="H154" s="311">
        <f>IF(H$69=0,0,H$69/PPA_fec!H$69)</f>
        <v>0.53928250213684237</v>
      </c>
      <c r="I154" s="311">
        <f>IF(I$69=0,0,I$69/PPA_fec!I$69)</f>
        <v>0.54090347488183055</v>
      </c>
      <c r="J154" s="311">
        <f>IF(J$69=0,0,J$69/PPA_fec!J$69)</f>
        <v>0.5389980848164545</v>
      </c>
      <c r="K154" s="311">
        <f>IF(K$69=0,0,K$69/PPA_fec!K$69)</f>
        <v>0.54767945195819923</v>
      </c>
      <c r="L154" s="311">
        <f>IF(L$69=0,0,L$69/PPA_fec!L$69)</f>
        <v>0.52427901560598267</v>
      </c>
      <c r="M154" s="311">
        <f>IF(M$69=0,0,M$69/PPA_fec!M$69)</f>
        <v>0.52220139194437221</v>
      </c>
      <c r="N154" s="311">
        <f>IF(N$69=0,0,N$69/PPA_fec!N$69)</f>
        <v>0.52373253516478224</v>
      </c>
      <c r="O154" s="311">
        <f>IF(O$69=0,0,O$69/PPA_fec!O$69)</f>
        <v>0.53100877034840865</v>
      </c>
      <c r="P154" s="311">
        <f>IF(P$69=0,0,P$69/PPA_fec!P$69)</f>
        <v>0.5391542640845316</v>
      </c>
      <c r="Q154" s="311">
        <f>IF(Q$69=0,0,Q$69/PPA_fec!Q$69)</f>
        <v>0.53771657799067363</v>
      </c>
      <c r="R154" s="311">
        <f>IF(R$69=0,0,R$69/PPA_fec!R$69)</f>
        <v>0.54639842224571222</v>
      </c>
      <c r="S154" s="311">
        <f>IF(S$69=0,0,S$69/PPA_fec!S$69)</f>
        <v>0.56092168485542981</v>
      </c>
      <c r="T154" s="311">
        <f>IF(T$69=0,0,T$69/PPA_fec!T$69)</f>
        <v>0.56397230407166876</v>
      </c>
      <c r="U154" s="311">
        <f>IF(U$69=0,0,U$69/PPA_fec!U$69)</f>
        <v>0.56199192441889745</v>
      </c>
      <c r="V154" s="311">
        <f>IF(V$69=0,0,V$69/PPA_fec!V$69)</f>
        <v>0.57082033924478026</v>
      </c>
      <c r="W154" s="311">
        <f>IF(W$69=0,0,W$69/PPA_fec!W$69)</f>
        <v>0.57533624957338658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0.52386978066355738</v>
      </c>
      <c r="C156" s="324">
        <f>IF(C$83=0,0,C$83/PPA_fec!C$83)</f>
        <v>0.52562949706461526</v>
      </c>
      <c r="D156" s="324">
        <f>IF(D$83=0,0,D$83/PPA_fec!D$83)</f>
        <v>0.53084824382286222</v>
      </c>
      <c r="E156" s="324">
        <f>IF(E$83=0,0,E$83/PPA_fec!E$83)</f>
        <v>0.53203860410642201</v>
      </c>
      <c r="F156" s="324">
        <f>IF(F$83=0,0,F$83/PPA_fec!F$83)</f>
        <v>0.53544403759477832</v>
      </c>
      <c r="G156" s="324">
        <f>IF(G$83=0,0,G$83/PPA_fec!G$83)</f>
        <v>0.53440898105203938</v>
      </c>
      <c r="H156" s="324">
        <f>IF(H$83=0,0,H$83/PPA_fec!H$83)</f>
        <v>0.53621603544198082</v>
      </c>
      <c r="I156" s="324">
        <f>IF(I$83=0,0,I$83/PPA_fec!I$83)</f>
        <v>0.54999624546229953</v>
      </c>
      <c r="J156" s="324">
        <f>IF(J$83=0,0,J$83/PPA_fec!J$83)</f>
        <v>0.56279014044065423</v>
      </c>
      <c r="K156" s="324">
        <f>IF(K$83=0,0,K$83/PPA_fec!K$83)</f>
        <v>0.56254202173790668</v>
      </c>
      <c r="L156" s="324">
        <f>IF(L$83=0,0,L$83/PPA_fec!L$83)</f>
        <v>0.56562369789502553</v>
      </c>
      <c r="M156" s="324">
        <f>IF(M$83=0,0,M$83/PPA_fec!M$83)</f>
        <v>0.57103623382428359</v>
      </c>
      <c r="N156" s="324">
        <f>IF(N$83=0,0,N$83/PPA_fec!N$83)</f>
        <v>0.58108811835445096</v>
      </c>
      <c r="O156" s="324">
        <f>IF(O$83=0,0,O$83/PPA_fec!O$83)</f>
        <v>0.5850659303352892</v>
      </c>
      <c r="P156" s="324">
        <f>IF(P$83=0,0,P$83/PPA_fec!P$83)</f>
        <v>0.58627450761086186</v>
      </c>
      <c r="Q156" s="324">
        <f>IF(Q$83=0,0,Q$83/PPA_fec!Q$83)</f>
        <v>0.59440323987764054</v>
      </c>
      <c r="R156" s="324">
        <f>IF(R$83=0,0,R$83/PPA_fec!R$83)</f>
        <v>0.592627865274441</v>
      </c>
      <c r="S156" s="324">
        <f>IF(S$83=0,0,S$83/PPA_fec!S$83)</f>
        <v>0.60188982438597027</v>
      </c>
      <c r="T156" s="324">
        <f>IF(T$83=0,0,T$83/PPA_fec!T$83)</f>
        <v>0.60140612532625537</v>
      </c>
      <c r="U156" s="324">
        <f>IF(U$83=0,0,U$83/PPA_fec!U$83)</f>
        <v>0.60142072254597179</v>
      </c>
      <c r="V156" s="324">
        <f>IF(V$83=0,0,V$83/PPA_fec!V$83)</f>
        <v>0.60139424901639016</v>
      </c>
      <c r="W156" s="324">
        <f>IF(W$83=0,0,W$83/PPA_fec!W$83)</f>
        <v>0.61569165902345735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0.39668823687540877</v>
      </c>
      <c r="C157" s="336">
        <f>IF(C$84=0,0,C$84/PPA_fec!C$84)</f>
        <v>0.39722367935423497</v>
      </c>
      <c r="D157" s="336">
        <f>IF(D$84=0,0,D$84/PPA_fec!D$84)</f>
        <v>0.39897617190930112</v>
      </c>
      <c r="E157" s="336">
        <f>IF(E$84=0,0,E$84/PPA_fec!E$84)</f>
        <v>0.40213913065661344</v>
      </c>
      <c r="F157" s="336">
        <f>IF(F$84=0,0,F$84/PPA_fec!F$84)</f>
        <v>0.40213913065661328</v>
      </c>
      <c r="G157" s="336">
        <f>IF(G$84=0,0,G$84/PPA_fec!G$84)</f>
        <v>0.40382003715010029</v>
      </c>
      <c r="H157" s="336">
        <f>IF(H$84=0,0,H$84/PPA_fec!H$84)</f>
        <v>0.40569461096753362</v>
      </c>
      <c r="I157" s="336">
        <f>IF(I$84=0,0,I$84/PPA_fec!I$84)</f>
        <v>0.41438744282990242</v>
      </c>
      <c r="J157" s="336">
        <f>IF(J$84=0,0,J$84/PPA_fec!J$84)</f>
        <v>0.42497917298084786</v>
      </c>
      <c r="K157" s="336">
        <f>IF(K$84=0,0,K$84/PPA_fec!K$84)</f>
        <v>0.42497917298084781</v>
      </c>
      <c r="L157" s="336">
        <f>IF(L$84=0,0,L$84/PPA_fec!L$84)</f>
        <v>0.42497917298084803</v>
      </c>
      <c r="M157" s="336">
        <f>IF(M$84=0,0,M$84/PPA_fec!M$84)</f>
        <v>0.42794735696673464</v>
      </c>
      <c r="N157" s="336">
        <f>IF(N$84=0,0,N$84/PPA_fec!N$84)</f>
        <v>0.43628220841495752</v>
      </c>
      <c r="O157" s="336">
        <f>IF(O$84=0,0,O$84/PPA_fec!O$84)</f>
        <v>0.43884711172830987</v>
      </c>
      <c r="P157" s="336">
        <f>IF(P$84=0,0,P$84/PPA_fec!P$84)</f>
        <v>0.4416000469788347</v>
      </c>
      <c r="Q157" s="336">
        <f>IF(Q$84=0,0,Q$84/PPA_fec!Q$84)</f>
        <v>0.44587902680699043</v>
      </c>
      <c r="R157" s="336">
        <f>IF(R$84=0,0,R$84/PPA_fec!R$84)</f>
        <v>0.44587902680699043</v>
      </c>
      <c r="S157" s="336">
        <f>IF(S$84=0,0,S$84/PPA_fec!S$84)</f>
        <v>0.45362145865930098</v>
      </c>
      <c r="T157" s="336">
        <f>IF(T$84=0,0,T$84/PPA_fec!T$84)</f>
        <v>0.4536214586593012</v>
      </c>
      <c r="U157" s="336">
        <f>IF(U$84=0,0,U$84/PPA_fec!U$84)</f>
        <v>0.45362145865930104</v>
      </c>
      <c r="V157" s="336">
        <f>IF(V$84=0,0,V$84/PPA_fec!V$84)</f>
        <v>0.45362145865930076</v>
      </c>
      <c r="W157" s="336">
        <f>IF(W$84=0,0,W$84/PPA_fec!W$84)</f>
        <v>0.46325931279337079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9.9649874898066329E-2</v>
      </c>
      <c r="C158" s="337">
        <f>IF(C$85=0,0,C$85/PPA_fec!C$85)</f>
        <v>9.9784380464579811E-2</v>
      </c>
      <c r="D158" s="337">
        <f>IF(D$85=0,0,D$85/PPA_fec!D$85)</f>
        <v>0.10022461450138329</v>
      </c>
      <c r="E158" s="337">
        <f>IF(E$85=0,0,E$85/PPA_fec!E$85)</f>
        <v>0.10101916400948073</v>
      </c>
      <c r="F158" s="337">
        <f>IF(F$85=0,0,F$85/PPA_fec!F$85)</f>
        <v>0.10101916400948072</v>
      </c>
      <c r="G158" s="337">
        <f>IF(G$85=0,0,G$85/PPA_fec!G$85)</f>
        <v>0.10144141530463051</v>
      </c>
      <c r="H158" s="337">
        <f>IF(H$85=0,0,H$85/PPA_fec!H$85)</f>
        <v>0.1019123167053522</v>
      </c>
      <c r="I158" s="337">
        <f>IF(I$85=0,0,I$85/PPA_fec!I$85)</f>
        <v>0.10409599528986999</v>
      </c>
      <c r="J158" s="337">
        <f>IF(J$85=0,0,J$85/PPA_fec!J$85)</f>
        <v>0.10675668569200891</v>
      </c>
      <c r="K158" s="337">
        <f>IF(K$85=0,0,K$85/PPA_fec!K$85)</f>
        <v>0.10675668569200888</v>
      </c>
      <c r="L158" s="337">
        <f>IF(L$85=0,0,L$85/PPA_fec!L$85)</f>
        <v>0.10675668569200887</v>
      </c>
      <c r="M158" s="337">
        <f>IF(M$85=0,0,M$85/PPA_fec!M$85)</f>
        <v>0.10750230690124314</v>
      </c>
      <c r="N158" s="337">
        <f>IF(N$85=0,0,N$85/PPA_fec!N$85)</f>
        <v>0.10959605919057618</v>
      </c>
      <c r="O158" s="337">
        <f>IF(O$85=0,0,O$85/PPA_fec!O$85)</f>
        <v>0.11024037447533086</v>
      </c>
      <c r="P158" s="337">
        <f>IF(P$85=0,0,P$85/PPA_fec!P$85)</f>
        <v>0.1109319242310738</v>
      </c>
      <c r="Q158" s="337">
        <f>IF(Q$85=0,0,Q$85/PPA_fec!Q$85)</f>
        <v>0.11200682326999084</v>
      </c>
      <c r="R158" s="337">
        <f>IF(R$85=0,0,R$85/PPA_fec!R$85)</f>
        <v>0.11200682326999081</v>
      </c>
      <c r="S158" s="337">
        <f>IF(S$85=0,0,S$85/PPA_fec!S$85)</f>
        <v>0.11395175708392663</v>
      </c>
      <c r="T158" s="337">
        <f>IF(T$85=0,0,T$85/PPA_fec!T$85)</f>
        <v>0.11395175708392659</v>
      </c>
      <c r="U158" s="337">
        <f>IF(U$85=0,0,U$85/PPA_fec!U$85)</f>
        <v>0.11395175708392662</v>
      </c>
      <c r="V158" s="337">
        <f>IF(V$85=0,0,V$85/PPA_fec!V$85)</f>
        <v>0.11395175708392659</v>
      </c>
      <c r="W158" s="337">
        <f>IF(W$85=0,0,W$85/PPA_fec!W$85)</f>
        <v>0.11727481968152718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0.55898981901473555</v>
      </c>
      <c r="C159" s="337">
        <f>IF(C$86=0,0,C$86/PPA_fec!C$86)</f>
        <v>0.55974433318104788</v>
      </c>
      <c r="D159" s="337">
        <f>IF(D$86=0,0,D$86/PPA_fec!D$86)</f>
        <v>0.5622138430003889</v>
      </c>
      <c r="E159" s="337">
        <f>IF(E$86=0,0,E$86/PPA_fec!E$86)</f>
        <v>0.56667089913000279</v>
      </c>
      <c r="F159" s="337">
        <f>IF(F$86=0,0,F$86/PPA_fec!F$86)</f>
        <v>0.56667089913000268</v>
      </c>
      <c r="G159" s="337">
        <f>IF(G$86=0,0,G$86/PPA_fec!G$86)</f>
        <v>0.56903953406603192</v>
      </c>
      <c r="H159" s="337">
        <f>IF(H$86=0,0,H$86/PPA_fec!H$86)</f>
        <v>0.57168107364681375</v>
      </c>
      <c r="I159" s="337">
        <f>IF(I$86=0,0,I$86/PPA_fec!I$86)</f>
        <v>0.58393050294107629</v>
      </c>
      <c r="J159" s="337">
        <f>IF(J$86=0,0,J$86/PPA_fec!J$86)</f>
        <v>0.59885574843553602</v>
      </c>
      <c r="K159" s="337">
        <f>IF(K$86=0,0,K$86/PPA_fec!K$86)</f>
        <v>0.59885574843553602</v>
      </c>
      <c r="L159" s="337">
        <f>IF(L$86=0,0,L$86/PPA_fec!L$86)</f>
        <v>0.59885574843553602</v>
      </c>
      <c r="M159" s="337">
        <f>IF(M$86=0,0,M$86/PPA_fec!M$86)</f>
        <v>0.60303833938439377</v>
      </c>
      <c r="N159" s="337">
        <f>IF(N$86=0,0,N$86/PPA_fec!N$86)</f>
        <v>0.61478332365530353</v>
      </c>
      <c r="O159" s="337">
        <f>IF(O$86=0,0,O$86/PPA_fec!O$86)</f>
        <v>0.61839763511110712</v>
      </c>
      <c r="P159" s="337">
        <f>IF(P$86=0,0,P$86/PPA_fec!P$86)</f>
        <v>0.62227691015483222</v>
      </c>
      <c r="Q159" s="337">
        <f>IF(Q$86=0,0,Q$86/PPA_fec!Q$86)</f>
        <v>0.62830659779706943</v>
      </c>
      <c r="R159" s="337">
        <f>IF(R$86=0,0,R$86/PPA_fec!R$86)</f>
        <v>0.62830659779706954</v>
      </c>
      <c r="S159" s="337">
        <f>IF(S$86=0,0,S$86/PPA_fec!S$86)</f>
        <v>0.63921677908690777</v>
      </c>
      <c r="T159" s="337">
        <f>IF(T$86=0,0,T$86/PPA_fec!T$86)</f>
        <v>0.63921677908690766</v>
      </c>
      <c r="U159" s="337">
        <f>IF(U$86=0,0,U$86/PPA_fec!U$86)</f>
        <v>0.63921677908690744</v>
      </c>
      <c r="V159" s="337">
        <f>IF(V$86=0,0,V$86/PPA_fec!V$86)</f>
        <v>0.63921677908690777</v>
      </c>
      <c r="W159" s="337">
        <f>IF(W$86=0,0,W$86/PPA_fec!W$86)</f>
        <v>0.65191110309394984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0.39682161619817813</v>
      </c>
      <c r="C160" s="337">
        <f>IF(C$87=0,0,C$87/PPA_fec!C$87)</f>
        <v>0.39735723870995887</v>
      </c>
      <c r="D160" s="337">
        <f>IF(D$87=0,0,D$87/PPA_fec!D$87)</f>
        <v>0.39911032050929379</v>
      </c>
      <c r="E160" s="337">
        <f>IF(E$87=0,0,E$87/PPA_fec!E$87)</f>
        <v>0.40227434274489854</v>
      </c>
      <c r="F160" s="337">
        <f>IF(F$87=0,0,F$87/PPA_fec!F$87)</f>
        <v>0.40227434274489837</v>
      </c>
      <c r="G160" s="337">
        <f>IF(G$87=0,0,G$87/PPA_fec!G$87)</f>
        <v>0.40395581441312189</v>
      </c>
      <c r="H160" s="337">
        <f>IF(H$87=0,0,H$87/PPA_fec!H$87)</f>
        <v>0.40583101852246495</v>
      </c>
      <c r="I160" s="337">
        <f>IF(I$87=0,0,I$87/PPA_fec!I$87)</f>
        <v>0.4145267731940297</v>
      </c>
      <c r="J160" s="337">
        <f>IF(J$87=0,0,J$87/PPA_fec!J$87)</f>
        <v>0.425122064624749</v>
      </c>
      <c r="K160" s="337">
        <f>IF(K$87=0,0,K$87/PPA_fec!K$87)</f>
        <v>0.42512206462474877</v>
      </c>
      <c r="L160" s="337">
        <f>IF(L$87=0,0,L$87/PPA_fec!L$87)</f>
        <v>0.42512206462474905</v>
      </c>
      <c r="M160" s="337">
        <f>IF(M$87=0,0,M$87/PPA_fec!M$87)</f>
        <v>0.4280912466093994</v>
      </c>
      <c r="N160" s="337">
        <f>IF(N$87=0,0,N$87/PPA_fec!N$87)</f>
        <v>0.43642890050230826</v>
      </c>
      <c r="O160" s="337">
        <f>IF(O$87=0,0,O$87/PPA_fec!O$87)</f>
        <v>0.43899466621851296</v>
      </c>
      <c r="P160" s="337">
        <f>IF(P$87=0,0,P$87/PPA_fec!P$87)</f>
        <v>0.44174852709426476</v>
      </c>
      <c r="Q160" s="337">
        <f>IF(Q$87=0,0,Q$87/PPA_fec!Q$87)</f>
        <v>0.44602894565283552</v>
      </c>
      <c r="R160" s="337">
        <f>IF(R$87=0,0,R$87/PPA_fec!R$87)</f>
        <v>0.44602894565283546</v>
      </c>
      <c r="S160" s="337">
        <f>IF(S$87=0,0,S$87/PPA_fec!S$87)</f>
        <v>0.45377398075934189</v>
      </c>
      <c r="T160" s="337">
        <f>IF(T$87=0,0,T$87/PPA_fec!T$87)</f>
        <v>0.45377398075934178</v>
      </c>
      <c r="U160" s="337">
        <f>IF(U$87=0,0,U$87/PPA_fec!U$87)</f>
        <v>0.45377398075934178</v>
      </c>
      <c r="V160" s="337">
        <f>IF(V$87=0,0,V$87/PPA_fec!V$87)</f>
        <v>0.45377398075934178</v>
      </c>
      <c r="W160" s="337">
        <f>IF(W$87=0,0,W$87/PPA_fec!W$87)</f>
        <v>0.46700694339031801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0.57576735316259564</v>
      </c>
      <c r="C161" s="338">
        <f>IF(C$88=0,0,C$88/PPA_fec!C$88)</f>
        <v>0.60531759863600276</v>
      </c>
      <c r="D161" s="338">
        <f>IF(D$88=0,0,D$88/PPA_fec!D$88)</f>
        <v>0.60738165279875411</v>
      </c>
      <c r="E161" s="338">
        <f>IF(E$88=0,0,E$88/PPA_fec!E$88)</f>
        <v>0.5951691734906982</v>
      </c>
      <c r="F161" s="338">
        <f>IF(F$88=0,0,F$88/PPA_fec!F$88)</f>
        <v>0.63127735961784048</v>
      </c>
      <c r="G161" s="338">
        <f>IF(G$88=0,0,G$88/PPA_fec!G$88)</f>
        <v>0.5944489689359328</v>
      </c>
      <c r="H161" s="338">
        <f>IF(H$88=0,0,H$88/PPA_fec!H$88)</f>
        <v>0.58922493260055953</v>
      </c>
      <c r="I161" s="338">
        <f>IF(I$88=0,0,I$88/PPA_fec!I$88)</f>
        <v>0.59362853641234747</v>
      </c>
      <c r="J161" s="338">
        <f>IF(J$88=0,0,J$88/PPA_fec!J$88)</f>
        <v>0.61676251908300539</v>
      </c>
      <c r="K161" s="338">
        <f>IF(K$88=0,0,K$88/PPA_fec!K$88)</f>
        <v>0.62627386400668528</v>
      </c>
      <c r="L161" s="338">
        <f>IF(L$88=0,0,L$88/PPA_fec!L$88)</f>
        <v>0.60870322637379515</v>
      </c>
      <c r="M161" s="338">
        <f>IF(M$88=0,0,M$88/PPA_fec!M$88)</f>
        <v>0.61113019856566264</v>
      </c>
      <c r="N161" s="338">
        <f>IF(N$88=0,0,N$88/PPA_fec!N$88)</f>
        <v>0.62387943143011959</v>
      </c>
      <c r="O161" s="338">
        <f>IF(O$88=0,0,O$88/PPA_fec!O$88)</f>
        <v>0.62672906535646766</v>
      </c>
      <c r="P161" s="338">
        <f>IF(P$88=0,0,P$88/PPA_fec!P$88)</f>
        <v>0.63542672557836943</v>
      </c>
      <c r="Q161" s="338">
        <f>IF(Q$88=0,0,Q$88/PPA_fec!Q$88)</f>
        <v>0.63698740183648006</v>
      </c>
      <c r="R161" s="338">
        <f>IF(R$88=0,0,R$88/PPA_fec!R$88)</f>
        <v>0.63954640764017823</v>
      </c>
      <c r="S161" s="338">
        <f>IF(S$88=0,0,S$88/PPA_fec!S$88)</f>
        <v>0.65321309670483307</v>
      </c>
      <c r="T161" s="338">
        <f>IF(T$88=0,0,T$88/PPA_fec!T$88)</f>
        <v>0.65720100216884314</v>
      </c>
      <c r="U161" s="338">
        <f>IF(U$88=0,0,U$88/PPA_fec!U$88)</f>
        <v>0.65565958518521683</v>
      </c>
      <c r="V161" s="338">
        <f>IF(V$88=0,0,V$88/PPA_fec!V$88)</f>
        <v>0.65863459503236721</v>
      </c>
      <c r="W161" s="338">
        <f>IF(W$88=0,0,W$88/PPA_fec!W$88)</f>
        <v>0.68365863221267076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0.52065331089897393</v>
      </c>
      <c r="C162" s="339">
        <f>IF(C$94=0,0,C$94/PPA_fec!C$94)</f>
        <v>0.52135607915243376</v>
      </c>
      <c r="D162" s="339">
        <f>IF(D$94=0,0,D$94/PPA_fec!D$94)</f>
        <v>0.52365622563095771</v>
      </c>
      <c r="E162" s="339">
        <f>IF(E$94=0,0,E$94/PPA_fec!E$94)</f>
        <v>0.5278076089868049</v>
      </c>
      <c r="F162" s="339">
        <f>IF(F$94=0,0,F$94/PPA_fec!F$94)</f>
        <v>0.52780760898680457</v>
      </c>
      <c r="G162" s="339">
        <f>IF(G$94=0,0,G$94/PPA_fec!G$94)</f>
        <v>0.5300137987595066</v>
      </c>
      <c r="H162" s="339">
        <f>IF(H$94=0,0,H$94/PPA_fec!H$94)</f>
        <v>0.53247417689488818</v>
      </c>
      <c r="I162" s="339">
        <f>IF(I$94=0,0,I$94/PPA_fec!I$94)</f>
        <v>0.54388351871424712</v>
      </c>
      <c r="J162" s="339">
        <f>IF(J$94=0,0,J$94/PPA_fec!J$94)</f>
        <v>0.55778516453736282</v>
      </c>
      <c r="K162" s="339">
        <f>IF(K$94=0,0,K$94/PPA_fec!K$94)</f>
        <v>0.5577851645373626</v>
      </c>
      <c r="L162" s="339">
        <f>IF(L$94=0,0,L$94/PPA_fec!L$94)</f>
        <v>0.55778516453736282</v>
      </c>
      <c r="M162" s="339">
        <f>IF(M$94=0,0,M$94/PPA_fec!M$94)</f>
        <v>0.56168090601883947</v>
      </c>
      <c r="N162" s="339">
        <f>IF(N$94=0,0,N$94/PPA_fec!N$94)</f>
        <v>0.57262039854463154</v>
      </c>
      <c r="O162" s="339">
        <f>IF(O$94=0,0,O$94/PPA_fec!O$94)</f>
        <v>0.57598683414340668</v>
      </c>
      <c r="P162" s="339">
        <f>IF(P$94=0,0,P$94/PPA_fec!P$94)</f>
        <v>0.57960006165972078</v>
      </c>
      <c r="Q162" s="339">
        <f>IF(Q$94=0,0,Q$94/PPA_fec!Q$94)</f>
        <v>0.58521622268417517</v>
      </c>
      <c r="R162" s="339">
        <f>IF(R$94=0,0,R$94/PPA_fec!R$94)</f>
        <v>0.58521622268417495</v>
      </c>
      <c r="S162" s="339">
        <f>IF(S$94=0,0,S$94/PPA_fec!S$94)</f>
        <v>0.59537816449033243</v>
      </c>
      <c r="T162" s="339">
        <f>IF(T$94=0,0,T$94/PPA_fec!T$94)</f>
        <v>0.59537816449033265</v>
      </c>
      <c r="U162" s="339">
        <f>IF(U$94=0,0,U$94/PPA_fec!U$94)</f>
        <v>0.59537816449033254</v>
      </c>
      <c r="V162" s="339">
        <f>IF(V$94=0,0,V$94/PPA_fec!V$94)</f>
        <v>0.59537816449033243</v>
      </c>
      <c r="W162" s="339">
        <f>IF(W$94=0,0,W$94/PPA_fec!W$94)</f>
        <v>0.60851534804129936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BG: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110.4035311154102</v>
      </c>
      <c r="C5" s="225">
        <v>33.417581691185717</v>
      </c>
      <c r="D5" s="225">
        <v>156.93822866212969</v>
      </c>
      <c r="E5" s="225">
        <v>218.8905538202313</v>
      </c>
      <c r="F5" s="225">
        <v>136.63180998090621</v>
      </c>
      <c r="G5" s="225">
        <v>196.25608833201881</v>
      </c>
      <c r="H5" s="225">
        <v>176.78260250633491</v>
      </c>
      <c r="I5" s="225">
        <v>194.7865597344244</v>
      </c>
      <c r="J5" s="225">
        <v>65.360383430599711</v>
      </c>
      <c r="K5" s="225">
        <v>43.562480707814338</v>
      </c>
      <c r="L5" s="225">
        <v>46.332388426114854</v>
      </c>
      <c r="M5" s="225">
        <v>46.468445096309779</v>
      </c>
      <c r="N5" s="225">
        <v>43.315327520734122</v>
      </c>
      <c r="O5" s="225">
        <v>47.74305937388619</v>
      </c>
      <c r="P5" s="225">
        <v>43.873407347301779</v>
      </c>
      <c r="Q5" s="225">
        <v>57.273959992291218</v>
      </c>
      <c r="R5" s="225">
        <v>49.906332839102873</v>
      </c>
      <c r="S5" s="225">
        <v>46.617328063769953</v>
      </c>
      <c r="T5" s="225">
        <v>47.907761968433199</v>
      </c>
      <c r="U5" s="225">
        <v>45.860379391458324</v>
      </c>
      <c r="V5" s="225">
        <v>38.259792354648553</v>
      </c>
      <c r="W5" s="225">
        <v>46.675549471244352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1.3660384344687619</v>
      </c>
      <c r="C10" s="262">
        <v>0.4049977472991908</v>
      </c>
      <c r="D10" s="262">
        <v>1.1462452066278981</v>
      </c>
      <c r="E10" s="262">
        <v>2.0419870031822049</v>
      </c>
      <c r="F10" s="262">
        <v>1.249057746724769</v>
      </c>
      <c r="G10" s="262">
        <v>1.939506204655538</v>
      </c>
      <c r="H10" s="262">
        <v>1.875129808590102</v>
      </c>
      <c r="I10" s="262">
        <v>2.0478813135967751</v>
      </c>
      <c r="J10" s="262">
        <v>1.872742145360544</v>
      </c>
      <c r="K10" s="262">
        <v>0.92907542198218129</v>
      </c>
      <c r="L10" s="262">
        <v>2.499888268959249</v>
      </c>
      <c r="M10" s="262">
        <v>2.7270663251403788</v>
      </c>
      <c r="N10" s="262">
        <v>2.6585687180236119</v>
      </c>
      <c r="O10" s="262">
        <v>3.0875245307448238</v>
      </c>
      <c r="P10" s="262">
        <v>2.3840692029792301</v>
      </c>
      <c r="Q10" s="262">
        <v>3.9271897963960751</v>
      </c>
      <c r="R10" s="262">
        <v>3.0995069371671988</v>
      </c>
      <c r="S10" s="262">
        <v>2.764726182514972</v>
      </c>
      <c r="T10" s="262">
        <v>2.479640970852889</v>
      </c>
      <c r="U10" s="262">
        <v>2.5921341383691709</v>
      </c>
      <c r="V10" s="262">
        <v>2.0941431177442138</v>
      </c>
      <c r="W10" s="262">
        <v>1.9410656052070061</v>
      </c>
      <c r="DA10" s="68" t="s">
        <v>2032</v>
      </c>
    </row>
    <row r="11" spans="1:105" ht="12" customHeight="1" x14ac:dyDescent="0.25">
      <c r="A11" s="37" t="s">
        <v>160</v>
      </c>
      <c r="B11" s="228">
        <v>4.4571099594044962E-2</v>
      </c>
      <c r="C11" s="228">
        <v>1.651932436488978E-2</v>
      </c>
      <c r="D11" s="228">
        <v>6.9411181390497775E-2</v>
      </c>
      <c r="E11" s="228">
        <v>0.1106978897021991</v>
      </c>
      <c r="F11" s="228">
        <v>3.0957692160551602E-2</v>
      </c>
      <c r="G11" s="228">
        <v>4.9771324506090682E-2</v>
      </c>
      <c r="H11" s="228">
        <v>4.4188816102819238E-2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3.7176447795123517E-2</v>
      </c>
      <c r="T11" s="228">
        <v>8.8497338188176893E-3</v>
      </c>
      <c r="U11" s="228">
        <v>4.6923714252452287E-2</v>
      </c>
      <c r="V11" s="228">
        <v>1.0300959392143681E-2</v>
      </c>
      <c r="W11" s="228">
        <v>1.062337816586815E-2</v>
      </c>
      <c r="DA11" s="69" t="s">
        <v>2033</v>
      </c>
    </row>
    <row r="12" spans="1:105" ht="12" customHeight="1" x14ac:dyDescent="0.25">
      <c r="A12" s="37" t="s">
        <v>162</v>
      </c>
      <c r="B12" s="228">
        <v>1.321467334874717</v>
      </c>
      <c r="C12" s="228">
        <v>0.38847842293430102</v>
      </c>
      <c r="D12" s="228">
        <v>1.0768340252374</v>
      </c>
      <c r="E12" s="228">
        <v>1.931289113480007</v>
      </c>
      <c r="F12" s="228">
        <v>1.2181000545642171</v>
      </c>
      <c r="G12" s="228">
        <v>1.889734880149448</v>
      </c>
      <c r="H12" s="228">
        <v>1.830940992487283</v>
      </c>
      <c r="I12" s="228">
        <v>2.0478813135967751</v>
      </c>
      <c r="J12" s="228">
        <v>1.872742145360544</v>
      </c>
      <c r="K12" s="228">
        <v>0.92907542198218129</v>
      </c>
      <c r="L12" s="228">
        <v>2.499888268959249</v>
      </c>
      <c r="M12" s="228">
        <v>2.7270663251403788</v>
      </c>
      <c r="N12" s="228">
        <v>2.6585687180236119</v>
      </c>
      <c r="O12" s="228">
        <v>3.0875245307448238</v>
      </c>
      <c r="P12" s="228">
        <v>2.3840692029792301</v>
      </c>
      <c r="Q12" s="228">
        <v>3.9271897963960751</v>
      </c>
      <c r="R12" s="228">
        <v>3.0995069371671988</v>
      </c>
      <c r="S12" s="228">
        <v>2.7275497347198492</v>
      </c>
      <c r="T12" s="228">
        <v>2.4707912370340721</v>
      </c>
      <c r="U12" s="228">
        <v>2.5452104241167182</v>
      </c>
      <c r="V12" s="228">
        <v>2.0838421583520699</v>
      </c>
      <c r="W12" s="228">
        <v>1.9304422270411381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109.0374926809414</v>
      </c>
      <c r="C17" s="296">
        <f t="shared" si="0"/>
        <v>33.01258394388654</v>
      </c>
      <c r="D17" s="296">
        <f t="shared" si="0"/>
        <v>155.79198345550179</v>
      </c>
      <c r="E17" s="296">
        <f t="shared" si="0"/>
        <v>216.84856681704909</v>
      </c>
      <c r="F17" s="296">
        <f t="shared" si="0"/>
        <v>135.38275223418151</v>
      </c>
      <c r="G17" s="296">
        <f t="shared" si="0"/>
        <v>194.31658212736329</v>
      </c>
      <c r="H17" s="296">
        <f t="shared" si="0"/>
        <v>174.90747269774479</v>
      </c>
      <c r="I17" s="296">
        <f t="shared" si="0"/>
        <v>192.7386784208276</v>
      </c>
      <c r="J17" s="296">
        <f t="shared" si="0"/>
        <v>63.487641285239157</v>
      </c>
      <c r="K17" s="296">
        <f t="shared" si="0"/>
        <v>42.633405285832168</v>
      </c>
      <c r="L17" s="296">
        <f t="shared" si="0"/>
        <v>43.8325001571556</v>
      </c>
      <c r="M17" s="296">
        <f t="shared" si="0"/>
        <v>43.741378771169387</v>
      </c>
      <c r="N17" s="296">
        <f t="shared" si="0"/>
        <v>40.656758802710499</v>
      </c>
      <c r="O17" s="296">
        <f t="shared" si="0"/>
        <v>44.655534843141361</v>
      </c>
      <c r="P17" s="296">
        <f t="shared" si="0"/>
        <v>41.489338144322552</v>
      </c>
      <c r="Q17" s="296">
        <f t="shared" si="0"/>
        <v>53.346770195895147</v>
      </c>
      <c r="R17" s="296">
        <f t="shared" si="0"/>
        <v>46.806825901935667</v>
      </c>
      <c r="S17" s="296">
        <f t="shared" si="0"/>
        <v>43.852601881254976</v>
      </c>
      <c r="T17" s="296">
        <f t="shared" si="0"/>
        <v>45.428120997580308</v>
      </c>
      <c r="U17" s="296">
        <f t="shared" si="0"/>
        <v>43.268245253089162</v>
      </c>
      <c r="V17" s="296">
        <f t="shared" si="0"/>
        <v>36.165649236904343</v>
      </c>
      <c r="W17" s="296">
        <f t="shared" si="0"/>
        <v>44.734483866037337</v>
      </c>
      <c r="DA17" s="70"/>
    </row>
    <row r="18" spans="1:105" ht="12" customHeight="1" x14ac:dyDescent="0.25">
      <c r="A18" s="60" t="s">
        <v>1858</v>
      </c>
      <c r="B18" s="331">
        <v>109.0374926809414</v>
      </c>
      <c r="C18" s="331">
        <v>33.01258394388654</v>
      </c>
      <c r="D18" s="331">
        <v>155.79198345550179</v>
      </c>
      <c r="E18" s="331">
        <v>216.84856681704909</v>
      </c>
      <c r="F18" s="331">
        <v>135.38275223418151</v>
      </c>
      <c r="G18" s="331">
        <v>194.31658212736329</v>
      </c>
      <c r="H18" s="331">
        <v>174.90747269774479</v>
      </c>
      <c r="I18" s="331">
        <v>192.7386784208276</v>
      </c>
      <c r="J18" s="331">
        <v>63.487641285239157</v>
      </c>
      <c r="K18" s="331">
        <v>42.633405285832168</v>
      </c>
      <c r="L18" s="331">
        <v>43.8325001571556</v>
      </c>
      <c r="M18" s="331">
        <v>43.741378771169387</v>
      </c>
      <c r="N18" s="331">
        <v>40.656758802710499</v>
      </c>
      <c r="O18" s="331">
        <v>44.655534843141361</v>
      </c>
      <c r="P18" s="331">
        <v>41.489338144322552</v>
      </c>
      <c r="Q18" s="331">
        <v>53.346770195895147</v>
      </c>
      <c r="R18" s="331">
        <v>46.806825901935667</v>
      </c>
      <c r="S18" s="331">
        <v>43.852601881254976</v>
      </c>
      <c r="T18" s="331">
        <v>45.428120997580308</v>
      </c>
      <c r="U18" s="331">
        <v>43.268245253089162</v>
      </c>
      <c r="V18" s="331">
        <v>36.165649236904343</v>
      </c>
      <c r="W18" s="331">
        <v>44.734483866037337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87.220328345107347</v>
      </c>
      <c r="E19" s="231">
        <v>39.27606615595441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1.4084583262343839</v>
      </c>
      <c r="P19" s="231">
        <v>1.7075767115393621</v>
      </c>
      <c r="Q19" s="231">
        <v>2.0413843557219491</v>
      </c>
      <c r="R19" s="231">
        <v>3.0572974537715329</v>
      </c>
      <c r="S19" s="231">
        <v>2.782810175066798</v>
      </c>
      <c r="T19" s="231">
        <v>2.363033582330079</v>
      </c>
      <c r="U19" s="231">
        <v>2.024829856576138</v>
      </c>
      <c r="V19" s="231">
        <v>1.7980322312925709</v>
      </c>
      <c r="W19" s="231">
        <v>5.1549855856784959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0.44966793562894558</v>
      </c>
      <c r="T21" s="231">
        <v>0.49053879447100779</v>
      </c>
      <c r="U21" s="231">
        <v>0.47668566110415522</v>
      </c>
      <c r="V21" s="231">
        <v>0.39240656901970777</v>
      </c>
      <c r="W21" s="231">
        <v>0.408606205212597</v>
      </c>
      <c r="DA21" s="73" t="s">
        <v>2042</v>
      </c>
    </row>
    <row r="22" spans="1:105" ht="12" customHeight="1" x14ac:dyDescent="0.25">
      <c r="A22" s="64" t="s">
        <v>160</v>
      </c>
      <c r="B22" s="231">
        <v>1.3827790980683159</v>
      </c>
      <c r="C22" s="231">
        <v>0.7140918608541863</v>
      </c>
      <c r="D22" s="231">
        <v>1.2096116550599789</v>
      </c>
      <c r="E22" s="231">
        <v>3.0711740812886532</v>
      </c>
      <c r="F22" s="231">
        <v>1.0770140543990989</v>
      </c>
      <c r="G22" s="231">
        <v>1.1416121519690841</v>
      </c>
      <c r="H22" s="231">
        <v>1.1591580771535781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0.54391631124849082</v>
      </c>
      <c r="T22" s="231">
        <v>0.15194676454334199</v>
      </c>
      <c r="U22" s="231">
        <v>0.73797352875989064</v>
      </c>
      <c r="V22" s="231">
        <v>0.16712194122809629</v>
      </c>
      <c r="W22" s="231">
        <v>0.2143808011910594</v>
      </c>
      <c r="DA22" s="73" t="s">
        <v>2043</v>
      </c>
    </row>
    <row r="23" spans="1:105" ht="12" customHeight="1" x14ac:dyDescent="0.25">
      <c r="A23" s="64" t="s">
        <v>70</v>
      </c>
      <c r="B23" s="231">
        <v>44.131674948946781</v>
      </c>
      <c r="C23" s="231">
        <v>14.51016068734687</v>
      </c>
      <c r="D23" s="231">
        <v>42.320991311729081</v>
      </c>
      <c r="E23" s="231">
        <v>44.325685960597013</v>
      </c>
      <c r="F23" s="231">
        <v>32.756777457415872</v>
      </c>
      <c r="G23" s="231">
        <v>38.017284953634473</v>
      </c>
      <c r="H23" s="231">
        <v>13.38542741103497</v>
      </c>
      <c r="I23" s="231">
        <v>29.135183633427921</v>
      </c>
      <c r="J23" s="231">
        <v>23.621222882321561</v>
      </c>
      <c r="K23" s="231">
        <v>12.87409437914603</v>
      </c>
      <c r="L23" s="231">
        <v>13.2459050456534</v>
      </c>
      <c r="M23" s="231">
        <v>13.743288904738449</v>
      </c>
      <c r="N23" s="231">
        <v>6.5712628790756131</v>
      </c>
      <c r="O23" s="231">
        <v>2.5231374175233898</v>
      </c>
      <c r="P23" s="231">
        <v>4.9995952780183703</v>
      </c>
      <c r="Q23" s="231">
        <v>0</v>
      </c>
      <c r="R23" s="231">
        <v>0</v>
      </c>
      <c r="S23" s="231">
        <v>0.17032945204670441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40.997359860714383</v>
      </c>
      <c r="C25" s="231">
        <v>16.793016094802329</v>
      </c>
      <c r="D25" s="231">
        <v>18.76572277547529</v>
      </c>
      <c r="E25" s="231">
        <v>53.581193686268698</v>
      </c>
      <c r="F25" s="231">
        <v>42.377541311096103</v>
      </c>
      <c r="G25" s="231">
        <v>43.345125422861699</v>
      </c>
      <c r="H25" s="231">
        <v>48.029122013472858</v>
      </c>
      <c r="I25" s="231">
        <v>43.027639201642017</v>
      </c>
      <c r="J25" s="231">
        <v>39.866418402917603</v>
      </c>
      <c r="K25" s="231">
        <v>29.759310906686139</v>
      </c>
      <c r="L25" s="231">
        <v>30.586595111502199</v>
      </c>
      <c r="M25" s="231">
        <v>29.998089866430941</v>
      </c>
      <c r="N25" s="231">
        <v>34.085495923634888</v>
      </c>
      <c r="O25" s="231">
        <v>40.723939099383593</v>
      </c>
      <c r="P25" s="231">
        <v>34.782166154764823</v>
      </c>
      <c r="Q25" s="231">
        <v>51.305385840173187</v>
      </c>
      <c r="R25" s="231">
        <v>43.749528448164128</v>
      </c>
      <c r="S25" s="231">
        <v>39.905878007264043</v>
      </c>
      <c r="T25" s="231">
        <v>42.422601856235879</v>
      </c>
      <c r="U25" s="231">
        <v>40.028756206648971</v>
      </c>
      <c r="V25" s="231">
        <v>33.808088495363961</v>
      </c>
      <c r="W25" s="231">
        <v>38.956511273955194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22.525678773211929</v>
      </c>
      <c r="C27" s="231">
        <v>0.99531530088314213</v>
      </c>
      <c r="D27" s="231">
        <v>6.2753293681301514</v>
      </c>
      <c r="E27" s="231">
        <v>76.594446932940272</v>
      </c>
      <c r="F27" s="231">
        <v>59.171419411270392</v>
      </c>
      <c r="G27" s="231">
        <v>111.81255959889801</v>
      </c>
      <c r="H27" s="231">
        <v>112.33376519608341</v>
      </c>
      <c r="I27" s="231">
        <v>120.57585558575769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131.7150503599841</v>
      </c>
      <c r="C32" s="225">
        <v>110.2977457601761</v>
      </c>
      <c r="D32" s="225">
        <v>225.33049112535349</v>
      </c>
      <c r="E32" s="225">
        <v>213.0074109435877</v>
      </c>
      <c r="F32" s="225">
        <v>254.10730123405489</v>
      </c>
      <c r="G32" s="225">
        <v>319.55207820603857</v>
      </c>
      <c r="H32" s="225">
        <v>269.70309640047208</v>
      </c>
      <c r="I32" s="225">
        <v>321.88287288165469</v>
      </c>
      <c r="J32" s="225">
        <v>96.750657491526439</v>
      </c>
      <c r="K32" s="225">
        <v>40.044132572916517</v>
      </c>
      <c r="L32" s="225">
        <v>50.483640255788742</v>
      </c>
      <c r="M32" s="225">
        <v>58.441836831198643</v>
      </c>
      <c r="N32" s="225">
        <v>57.876698553847213</v>
      </c>
      <c r="O32" s="225">
        <v>68.366146439770148</v>
      </c>
      <c r="P32" s="225">
        <v>63.972280071112237</v>
      </c>
      <c r="Q32" s="225">
        <v>46.982788532654688</v>
      </c>
      <c r="R32" s="225">
        <v>61.345448368933788</v>
      </c>
      <c r="S32" s="225">
        <v>53.443828902466201</v>
      </c>
      <c r="T32" s="225">
        <v>53.200774747121002</v>
      </c>
      <c r="U32" s="225">
        <v>50.643901552098839</v>
      </c>
      <c r="V32" s="225">
        <v>51.631219513397347</v>
      </c>
      <c r="W32" s="225">
        <v>59.824357049222947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1.2502896268327219</v>
      </c>
      <c r="C37" s="262">
        <v>1.025447685634272</v>
      </c>
      <c r="D37" s="262">
        <v>1.2610878084898209</v>
      </c>
      <c r="E37" s="262">
        <v>1.5233663861943121</v>
      </c>
      <c r="F37" s="262">
        <v>1.780788765475922</v>
      </c>
      <c r="G37" s="262">
        <v>2.421307995574058</v>
      </c>
      <c r="H37" s="262">
        <v>2.1937757686274821</v>
      </c>
      <c r="I37" s="262">
        <v>2.5950670435802801</v>
      </c>
      <c r="J37" s="262">
        <v>2.134924367875056</v>
      </c>
      <c r="K37" s="262">
        <v>0.6565839233354327</v>
      </c>
      <c r="L37" s="262">
        <v>2.1103771854925082</v>
      </c>
      <c r="M37" s="262">
        <v>2.6602616260441132</v>
      </c>
      <c r="N37" s="262">
        <v>2.7570940033943838</v>
      </c>
      <c r="O37" s="262">
        <v>3.4341872540173219</v>
      </c>
      <c r="P37" s="262">
        <v>2.6935346074790552</v>
      </c>
      <c r="Q37" s="262">
        <v>2.5046699853440861</v>
      </c>
      <c r="R37" s="262">
        <v>2.9575792500995459</v>
      </c>
      <c r="S37" s="262">
        <v>2.4588354753255439</v>
      </c>
      <c r="T37" s="262">
        <v>2.1322950671361842</v>
      </c>
      <c r="U37" s="262">
        <v>2.2191464581578879</v>
      </c>
      <c r="V37" s="262">
        <v>2.1899299654949029</v>
      </c>
      <c r="W37" s="262">
        <v>1.9218757276654981</v>
      </c>
      <c r="DA37" s="68" t="s">
        <v>2057</v>
      </c>
    </row>
    <row r="38" spans="1:105" ht="12" customHeight="1" x14ac:dyDescent="0.25">
      <c r="A38" s="37" t="s">
        <v>160</v>
      </c>
      <c r="B38" s="228">
        <v>4.0794447705736862E-2</v>
      </c>
      <c r="C38" s="228">
        <v>4.1826659657205272E-2</v>
      </c>
      <c r="D38" s="228">
        <v>7.6365505494190508E-2</v>
      </c>
      <c r="E38" s="228">
        <v>8.2583015431625856E-2</v>
      </c>
      <c r="F38" s="228">
        <v>4.4136558577159278E-2</v>
      </c>
      <c r="G38" s="228">
        <v>6.2135251584983543E-2</v>
      </c>
      <c r="H38" s="228">
        <v>5.1697943025922857E-2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3.3063226754008863E-2</v>
      </c>
      <c r="T38" s="228">
        <v>7.6100709696060058E-3</v>
      </c>
      <c r="U38" s="228">
        <v>4.0171761463106852E-2</v>
      </c>
      <c r="V38" s="228">
        <v>1.077212892235427E-2</v>
      </c>
      <c r="W38" s="228">
        <v>1.05183526965933E-2</v>
      </c>
      <c r="DA38" s="69" t="s">
        <v>2058</v>
      </c>
    </row>
    <row r="39" spans="1:105" ht="12" customHeight="1" x14ac:dyDescent="0.25">
      <c r="A39" s="37" t="s">
        <v>162</v>
      </c>
      <c r="B39" s="228">
        <v>1.209495179126985</v>
      </c>
      <c r="C39" s="228">
        <v>0.98362102597706724</v>
      </c>
      <c r="D39" s="228">
        <v>1.18472230299563</v>
      </c>
      <c r="E39" s="228">
        <v>1.440783370762686</v>
      </c>
      <c r="F39" s="228">
        <v>1.736652206898762</v>
      </c>
      <c r="G39" s="228">
        <v>2.359172743989074</v>
      </c>
      <c r="H39" s="228">
        <v>2.1420778256015591</v>
      </c>
      <c r="I39" s="228">
        <v>2.5950670435802801</v>
      </c>
      <c r="J39" s="228">
        <v>2.134924367875056</v>
      </c>
      <c r="K39" s="228">
        <v>0.6565839233354327</v>
      </c>
      <c r="L39" s="228">
        <v>2.1103771854925082</v>
      </c>
      <c r="M39" s="228">
        <v>2.6602616260441132</v>
      </c>
      <c r="N39" s="228">
        <v>2.7570940033943838</v>
      </c>
      <c r="O39" s="228">
        <v>3.4341872540173219</v>
      </c>
      <c r="P39" s="228">
        <v>2.6935346074790552</v>
      </c>
      <c r="Q39" s="228">
        <v>2.5046699853440861</v>
      </c>
      <c r="R39" s="228">
        <v>2.9575792500995459</v>
      </c>
      <c r="S39" s="228">
        <v>2.4257722485715361</v>
      </c>
      <c r="T39" s="228">
        <v>2.1246849961665779</v>
      </c>
      <c r="U39" s="228">
        <v>2.1789746966947812</v>
      </c>
      <c r="V39" s="228">
        <v>2.179157836572549</v>
      </c>
      <c r="W39" s="228">
        <v>1.9113573749689039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3.781587267627577</v>
      </c>
      <c r="C43" s="263">
        <f t="shared" si="1"/>
        <v>3.1673129876678781</v>
      </c>
      <c r="D43" s="263">
        <f t="shared" si="1"/>
        <v>6.494765313532282</v>
      </c>
      <c r="E43" s="263">
        <f t="shared" si="1"/>
        <v>6.1299723060114033</v>
      </c>
      <c r="F43" s="263">
        <f t="shared" si="1"/>
        <v>7.3138119556109871</v>
      </c>
      <c r="G43" s="263">
        <f t="shared" si="1"/>
        <v>9.1921962379844828</v>
      </c>
      <c r="H43" s="263">
        <f t="shared" si="1"/>
        <v>7.7538933516476733</v>
      </c>
      <c r="I43" s="263">
        <f t="shared" si="1"/>
        <v>9.2547190097992615</v>
      </c>
      <c r="J43" s="263">
        <f t="shared" si="1"/>
        <v>2.7424850180768532</v>
      </c>
      <c r="K43" s="263">
        <f t="shared" si="1"/>
        <v>1.141668076799452</v>
      </c>
      <c r="L43" s="263">
        <f t="shared" si="1"/>
        <v>1.4021235672549639</v>
      </c>
      <c r="M43" s="263">
        <f t="shared" si="1"/>
        <v>1.61685725232332</v>
      </c>
      <c r="N43" s="263">
        <f t="shared" si="1"/>
        <v>1.597669697114575</v>
      </c>
      <c r="O43" s="263">
        <f t="shared" si="1"/>
        <v>1.882085773500082</v>
      </c>
      <c r="P43" s="263">
        <f t="shared" si="1"/>
        <v>1.77619552068502</v>
      </c>
      <c r="Q43" s="263">
        <f t="shared" si="1"/>
        <v>1.289220827458279</v>
      </c>
      <c r="R43" s="263">
        <f t="shared" si="1"/>
        <v>1.6924020034444709</v>
      </c>
      <c r="S43" s="263">
        <f t="shared" si="1"/>
        <v>1.47782589643886</v>
      </c>
      <c r="T43" s="263">
        <f t="shared" si="1"/>
        <v>1.480245787825647</v>
      </c>
      <c r="U43" s="263">
        <f t="shared" si="1"/>
        <v>1.403616089679449</v>
      </c>
      <c r="V43" s="263">
        <f t="shared" si="1"/>
        <v>1.433080856460941</v>
      </c>
      <c r="W43" s="263">
        <f t="shared" si="1"/>
        <v>1.678332791929201</v>
      </c>
      <c r="DA43" s="70"/>
    </row>
    <row r="44" spans="1:105" ht="12" customHeight="1" x14ac:dyDescent="0.25">
      <c r="A44" s="60" t="s">
        <v>1886</v>
      </c>
      <c r="B44" s="264">
        <v>3.781587267627577</v>
      </c>
      <c r="C44" s="264">
        <v>3.1673129876678781</v>
      </c>
      <c r="D44" s="264">
        <v>6.494765313532282</v>
      </c>
      <c r="E44" s="264">
        <v>6.1299723060114033</v>
      </c>
      <c r="F44" s="264">
        <v>7.3138119556109871</v>
      </c>
      <c r="G44" s="264">
        <v>9.1921962379844828</v>
      </c>
      <c r="H44" s="264">
        <v>7.7538933516476733</v>
      </c>
      <c r="I44" s="264">
        <v>9.2547190097992615</v>
      </c>
      <c r="J44" s="264">
        <v>2.7424850180768532</v>
      </c>
      <c r="K44" s="264">
        <v>1.141668076799452</v>
      </c>
      <c r="L44" s="264">
        <v>1.4021235672549639</v>
      </c>
      <c r="M44" s="264">
        <v>1.61685725232332</v>
      </c>
      <c r="N44" s="264">
        <v>1.597669697114575</v>
      </c>
      <c r="O44" s="264">
        <v>1.882085773500082</v>
      </c>
      <c r="P44" s="264">
        <v>1.77619552068502</v>
      </c>
      <c r="Q44" s="264">
        <v>1.289220827458279</v>
      </c>
      <c r="R44" s="264">
        <v>1.6924020034444709</v>
      </c>
      <c r="S44" s="264">
        <v>1.47782589643886</v>
      </c>
      <c r="T44" s="264">
        <v>1.480245787825647</v>
      </c>
      <c r="U44" s="264">
        <v>1.403616089679449</v>
      </c>
      <c r="V44" s="264">
        <v>1.433080856460941</v>
      </c>
      <c r="W44" s="264">
        <v>1.678332791929201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3.636102131869317</v>
      </c>
      <c r="E45" s="231">
        <v>1.1102734104219281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5.9361944441711542E-2</v>
      </c>
      <c r="P45" s="231">
        <v>7.3102879966700757E-2</v>
      </c>
      <c r="Q45" s="231">
        <v>4.9333731331437647E-2</v>
      </c>
      <c r="R45" s="231">
        <v>0.11054320040262861</v>
      </c>
      <c r="S45" s="231">
        <v>9.3780272211058585E-2</v>
      </c>
      <c r="T45" s="231">
        <v>7.6997912964988383E-2</v>
      </c>
      <c r="U45" s="231">
        <v>6.5685209763635746E-2</v>
      </c>
      <c r="V45" s="231">
        <v>7.1247872617637958E-2</v>
      </c>
      <c r="W45" s="231">
        <v>0.19340295455906789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1.515373983669405E-2</v>
      </c>
      <c r="T47" s="231">
        <v>1.5983887696333649E-2</v>
      </c>
      <c r="U47" s="231">
        <v>1.5463619098292591E-2</v>
      </c>
      <c r="V47" s="231">
        <v>1.554929481088441E-2</v>
      </c>
      <c r="W47" s="231">
        <v>1.5329945355974031E-2</v>
      </c>
      <c r="DA47" s="73" t="s">
        <v>2066</v>
      </c>
    </row>
    <row r="48" spans="1:105" ht="12" customHeight="1" x14ac:dyDescent="0.25">
      <c r="A48" s="64" t="s">
        <v>160</v>
      </c>
      <c r="B48" s="231">
        <v>4.7956897234401261E-2</v>
      </c>
      <c r="C48" s="231">
        <v>6.8511826554256514E-2</v>
      </c>
      <c r="D48" s="231">
        <v>5.0427137814647832E-2</v>
      </c>
      <c r="E48" s="231">
        <v>8.681732298983913E-2</v>
      </c>
      <c r="F48" s="231">
        <v>5.8183765194842807E-2</v>
      </c>
      <c r="G48" s="231">
        <v>5.4004258482116728E-2</v>
      </c>
      <c r="H48" s="231">
        <v>5.1387101816294863E-2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1.832989550848323E-2</v>
      </c>
      <c r="T48" s="231">
        <v>4.9510865351661236E-3</v>
      </c>
      <c r="U48" s="231">
        <v>2.3939762582605509E-2</v>
      </c>
      <c r="V48" s="231">
        <v>6.6222855035651968E-3</v>
      </c>
      <c r="W48" s="231">
        <v>8.0430642650640635E-3</v>
      </c>
      <c r="DA48" s="73" t="s">
        <v>2067</v>
      </c>
    </row>
    <row r="49" spans="1:105" ht="12" customHeight="1" x14ac:dyDescent="0.25">
      <c r="A49" s="64" t="s">
        <v>70</v>
      </c>
      <c r="B49" s="231">
        <v>1.5305540872473331</v>
      </c>
      <c r="C49" s="231">
        <v>1.392142477435258</v>
      </c>
      <c r="D49" s="231">
        <v>1.764307124854261</v>
      </c>
      <c r="E49" s="231">
        <v>1.2530183222869029</v>
      </c>
      <c r="F49" s="231">
        <v>1.7696265339688391</v>
      </c>
      <c r="G49" s="231">
        <v>1.798417509732291</v>
      </c>
      <c r="H49" s="231">
        <v>0.59339475329760938</v>
      </c>
      <c r="I49" s="231">
        <v>1.398981979307482</v>
      </c>
      <c r="J49" s="231">
        <v>1.0203694538338841</v>
      </c>
      <c r="K49" s="231">
        <v>0.34475178494030989</v>
      </c>
      <c r="L49" s="231">
        <v>0.42371289722336652</v>
      </c>
      <c r="M49" s="231">
        <v>0.50800722246659336</v>
      </c>
      <c r="N49" s="231">
        <v>0.25822785393736453</v>
      </c>
      <c r="O49" s="231">
        <v>0.10634204818702039</v>
      </c>
      <c r="P49" s="231">
        <v>0.21403712701233801</v>
      </c>
      <c r="Q49" s="231">
        <v>0</v>
      </c>
      <c r="R49" s="231">
        <v>0</v>
      </c>
      <c r="S49" s="231">
        <v>5.7400761725032012E-3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1.421851238906211</v>
      </c>
      <c r="C51" s="231">
        <v>1.611165550372889</v>
      </c>
      <c r="D51" s="231">
        <v>0.78231859343604371</v>
      </c>
      <c r="E51" s="231">
        <v>1.514657155640637</v>
      </c>
      <c r="F51" s="231">
        <v>2.2893711582577732</v>
      </c>
      <c r="G51" s="231">
        <v>2.0504523828328902</v>
      </c>
      <c r="H51" s="231">
        <v>2.1291982790769799</v>
      </c>
      <c r="I51" s="231">
        <v>2.066055001149107</v>
      </c>
      <c r="J51" s="231">
        <v>1.7221155642429691</v>
      </c>
      <c r="K51" s="231">
        <v>0.79691629185914192</v>
      </c>
      <c r="L51" s="231">
        <v>0.97841067003159721</v>
      </c>
      <c r="M51" s="231">
        <v>1.1088500298567261</v>
      </c>
      <c r="N51" s="231">
        <v>1.339441843177211</v>
      </c>
      <c r="O51" s="231">
        <v>1.71638178087135</v>
      </c>
      <c r="P51" s="231">
        <v>1.4890555137059811</v>
      </c>
      <c r="Q51" s="231">
        <v>1.239887096126842</v>
      </c>
      <c r="R51" s="231">
        <v>1.5818588030418419</v>
      </c>
      <c r="S51" s="231">
        <v>1.3448219127101211</v>
      </c>
      <c r="T51" s="231">
        <v>1.382312900629159</v>
      </c>
      <c r="U51" s="231">
        <v>1.2985274982349151</v>
      </c>
      <c r="V51" s="231">
        <v>1.3396614035288541</v>
      </c>
      <c r="W51" s="231">
        <v>1.4615568277490949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0.78122504423963202</v>
      </c>
      <c r="C53" s="231">
        <v>9.5493133305474917E-2</v>
      </c>
      <c r="D53" s="231">
        <v>0.26161032555801128</v>
      </c>
      <c r="E53" s="231">
        <v>2.1652060946720959</v>
      </c>
      <c r="F53" s="231">
        <v>3.1966304981895322</v>
      </c>
      <c r="G53" s="231">
        <v>5.2893220869371858</v>
      </c>
      <c r="H53" s="231">
        <v>4.9799132174567884</v>
      </c>
      <c r="I53" s="231">
        <v>5.7896820293426732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113.44761802882731</v>
      </c>
      <c r="C56" s="263">
        <f t="shared" si="2"/>
        <v>95.019389630036358</v>
      </c>
      <c r="D56" s="263">
        <f t="shared" si="2"/>
        <v>194.84295940596849</v>
      </c>
      <c r="E56" s="263">
        <f t="shared" si="2"/>
        <v>183.89916918034211</v>
      </c>
      <c r="F56" s="263">
        <f t="shared" si="2"/>
        <v>219.41435866832961</v>
      </c>
      <c r="G56" s="263">
        <f t="shared" si="2"/>
        <v>275.76588713953453</v>
      </c>
      <c r="H56" s="263">
        <f t="shared" si="2"/>
        <v>232.6168005494302</v>
      </c>
      <c r="I56" s="263">
        <f t="shared" si="2"/>
        <v>277.64157029397791</v>
      </c>
      <c r="J56" s="263">
        <f t="shared" si="2"/>
        <v>82.274550542305576</v>
      </c>
      <c r="K56" s="263">
        <f t="shared" si="2"/>
        <v>34.250042303983562</v>
      </c>
      <c r="L56" s="263">
        <f t="shared" si="2"/>
        <v>42.063707017648909</v>
      </c>
      <c r="M56" s="263">
        <f t="shared" si="2"/>
        <v>48.505717569699598</v>
      </c>
      <c r="N56" s="263">
        <f t="shared" si="2"/>
        <v>47.930090913437247</v>
      </c>
      <c r="O56" s="263">
        <f t="shared" si="2"/>
        <v>56.462573205002471</v>
      </c>
      <c r="P56" s="263">
        <f t="shared" si="2"/>
        <v>53.285865620550602</v>
      </c>
      <c r="Q56" s="263">
        <f t="shared" si="2"/>
        <v>38.676624823748362</v>
      </c>
      <c r="R56" s="263">
        <f t="shared" si="2"/>
        <v>50.772060103334141</v>
      </c>
      <c r="S56" s="263">
        <f t="shared" si="2"/>
        <v>44.334776893165802</v>
      </c>
      <c r="T56" s="263">
        <f t="shared" si="2"/>
        <v>44.407373634769407</v>
      </c>
      <c r="U56" s="263">
        <f t="shared" si="2"/>
        <v>42.108482690383447</v>
      </c>
      <c r="V56" s="263">
        <f t="shared" si="2"/>
        <v>42.992425693828217</v>
      </c>
      <c r="W56" s="263">
        <f t="shared" si="2"/>
        <v>50.349983757876053</v>
      </c>
      <c r="DA56" s="70"/>
    </row>
    <row r="57" spans="1:105" ht="12" customHeight="1" x14ac:dyDescent="0.25">
      <c r="A57" s="60" t="s">
        <v>1901</v>
      </c>
      <c r="B57" s="264">
        <v>113.44761802882731</v>
      </c>
      <c r="C57" s="264">
        <v>95.019389630036358</v>
      </c>
      <c r="D57" s="264">
        <v>194.84295940596849</v>
      </c>
      <c r="E57" s="264">
        <v>183.89916918034211</v>
      </c>
      <c r="F57" s="264">
        <v>219.41435866832961</v>
      </c>
      <c r="G57" s="264">
        <v>275.76588713953453</v>
      </c>
      <c r="H57" s="264">
        <v>232.6168005494302</v>
      </c>
      <c r="I57" s="264">
        <v>277.64157029397791</v>
      </c>
      <c r="J57" s="264">
        <v>82.274550542305576</v>
      </c>
      <c r="K57" s="264">
        <v>34.250042303983562</v>
      </c>
      <c r="L57" s="264">
        <v>42.063707017648909</v>
      </c>
      <c r="M57" s="264">
        <v>48.505717569699598</v>
      </c>
      <c r="N57" s="264">
        <v>47.930090913437247</v>
      </c>
      <c r="O57" s="264">
        <v>56.462573205002471</v>
      </c>
      <c r="P57" s="264">
        <v>53.285865620550602</v>
      </c>
      <c r="Q57" s="264">
        <v>38.676624823748362</v>
      </c>
      <c r="R57" s="264">
        <v>50.772060103334141</v>
      </c>
      <c r="S57" s="264">
        <v>44.334776893165802</v>
      </c>
      <c r="T57" s="264">
        <v>44.407373634769407</v>
      </c>
      <c r="U57" s="264">
        <v>42.108482690383447</v>
      </c>
      <c r="V57" s="264">
        <v>42.992425693828217</v>
      </c>
      <c r="W57" s="264">
        <v>50.349983757876053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109.0830639560796</v>
      </c>
      <c r="E58" s="231">
        <v>33.308202312657841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1.7808583332513459</v>
      </c>
      <c r="P58" s="231">
        <v>2.193086399001023</v>
      </c>
      <c r="Q58" s="231">
        <v>1.48001193994313</v>
      </c>
      <c r="R58" s="231">
        <v>3.3162960120788578</v>
      </c>
      <c r="S58" s="231">
        <v>2.8134081663317572</v>
      </c>
      <c r="T58" s="231">
        <v>2.3099373889496508</v>
      </c>
      <c r="U58" s="231">
        <v>1.9705562929090721</v>
      </c>
      <c r="V58" s="231">
        <v>2.1374361785291378</v>
      </c>
      <c r="W58" s="231">
        <v>5.8020886367720399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0.45461219510082163</v>
      </c>
      <c r="T60" s="231">
        <v>0.47951663089000962</v>
      </c>
      <c r="U60" s="231">
        <v>0.46390857294877758</v>
      </c>
      <c r="V60" s="231">
        <v>0.46647884432653203</v>
      </c>
      <c r="W60" s="231">
        <v>0.45989836067922091</v>
      </c>
      <c r="DA60" s="73" t="s">
        <v>2078</v>
      </c>
    </row>
    <row r="61" spans="1:105" ht="12" customHeight="1" x14ac:dyDescent="0.25">
      <c r="A61" s="64" t="s">
        <v>160</v>
      </c>
      <c r="B61" s="231">
        <v>1.4387069170320379</v>
      </c>
      <c r="C61" s="231">
        <v>2.0553547966276948</v>
      </c>
      <c r="D61" s="231">
        <v>1.512814134439435</v>
      </c>
      <c r="E61" s="231">
        <v>2.604519689695175</v>
      </c>
      <c r="F61" s="231">
        <v>1.745512955845284</v>
      </c>
      <c r="G61" s="231">
        <v>1.620127754463502</v>
      </c>
      <c r="H61" s="231">
        <v>1.541613054488846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0.54989686525449688</v>
      </c>
      <c r="T61" s="231">
        <v>0.1485325960549837</v>
      </c>
      <c r="U61" s="231">
        <v>0.71819287747816507</v>
      </c>
      <c r="V61" s="231">
        <v>0.19866856510695591</v>
      </c>
      <c r="W61" s="231">
        <v>0.24129192795192189</v>
      </c>
      <c r="DA61" s="73" t="s">
        <v>2079</v>
      </c>
    </row>
    <row r="62" spans="1:105" ht="12" customHeight="1" x14ac:dyDescent="0.25">
      <c r="A62" s="64" t="s">
        <v>70</v>
      </c>
      <c r="B62" s="231">
        <v>45.916622617420003</v>
      </c>
      <c r="C62" s="231">
        <v>41.764274323057741</v>
      </c>
      <c r="D62" s="231">
        <v>52.929213745627848</v>
      </c>
      <c r="E62" s="231">
        <v>37.590549668607103</v>
      </c>
      <c r="F62" s="231">
        <v>53.088796019065178</v>
      </c>
      <c r="G62" s="231">
        <v>53.952525291968719</v>
      </c>
      <c r="H62" s="231">
        <v>17.801842598928289</v>
      </c>
      <c r="I62" s="231">
        <v>41.96945937922446</v>
      </c>
      <c r="J62" s="231">
        <v>30.611083615016518</v>
      </c>
      <c r="K62" s="231">
        <v>10.342553548209301</v>
      </c>
      <c r="L62" s="231">
        <v>12.711386916701001</v>
      </c>
      <c r="M62" s="231">
        <v>15.2402166739978</v>
      </c>
      <c r="N62" s="231">
        <v>7.7468356181209339</v>
      </c>
      <c r="O62" s="231">
        <v>3.1902614456106129</v>
      </c>
      <c r="P62" s="231">
        <v>6.4211138103701408</v>
      </c>
      <c r="Q62" s="231">
        <v>0</v>
      </c>
      <c r="R62" s="231">
        <v>0</v>
      </c>
      <c r="S62" s="231">
        <v>0.172202285175096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42.655537167186331</v>
      </c>
      <c r="C64" s="231">
        <v>48.334966511186671</v>
      </c>
      <c r="D64" s="231">
        <v>23.469557803081319</v>
      </c>
      <c r="E64" s="231">
        <v>45.439714669219128</v>
      </c>
      <c r="F64" s="231">
        <v>68.681134747733196</v>
      </c>
      <c r="G64" s="231">
        <v>61.513571484986691</v>
      </c>
      <c r="H64" s="231">
        <v>63.875948372309423</v>
      </c>
      <c r="I64" s="231">
        <v>61.981650034473219</v>
      </c>
      <c r="J64" s="231">
        <v>51.663466927289051</v>
      </c>
      <c r="K64" s="231">
        <v>23.907488755774271</v>
      </c>
      <c r="L64" s="231">
        <v>29.35232010094791</v>
      </c>
      <c r="M64" s="231">
        <v>33.265500895701791</v>
      </c>
      <c r="N64" s="231">
        <v>40.183255295316307</v>
      </c>
      <c r="O64" s="231">
        <v>51.491453426140517</v>
      </c>
      <c r="P64" s="231">
        <v>44.67166541117944</v>
      </c>
      <c r="Q64" s="231">
        <v>37.19661288380523</v>
      </c>
      <c r="R64" s="231">
        <v>47.455764091255283</v>
      </c>
      <c r="S64" s="231">
        <v>40.344657381303627</v>
      </c>
      <c r="T64" s="231">
        <v>41.46938701887477</v>
      </c>
      <c r="U64" s="231">
        <v>38.955824947047432</v>
      </c>
      <c r="V64" s="231">
        <v>40.189842105865601</v>
      </c>
      <c r="W64" s="231">
        <v>43.846704832472867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23.436751327188968</v>
      </c>
      <c r="C66" s="231">
        <v>2.8647939991642479</v>
      </c>
      <c r="D66" s="231">
        <v>7.8483097667403419</v>
      </c>
      <c r="E66" s="231">
        <v>64.95618284016291</v>
      </c>
      <c r="F66" s="231">
        <v>95.898914945685945</v>
      </c>
      <c r="G66" s="231">
        <v>158.67966260811559</v>
      </c>
      <c r="H66" s="231">
        <v>149.39739652370369</v>
      </c>
      <c r="I66" s="231">
        <v>173.6904608802802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13.23555543669649</v>
      </c>
      <c r="C69" s="263">
        <f t="shared" si="3"/>
        <v>11.085595456837551</v>
      </c>
      <c r="D69" s="263">
        <f t="shared" si="3"/>
        <v>22.731678597362929</v>
      </c>
      <c r="E69" s="263">
        <f t="shared" si="3"/>
        <v>21.454903071039869</v>
      </c>
      <c r="F69" s="263">
        <f t="shared" si="3"/>
        <v>25.59834184463838</v>
      </c>
      <c r="G69" s="263">
        <f t="shared" si="3"/>
        <v>32.172686832945622</v>
      </c>
      <c r="H69" s="263">
        <f t="shared" si="3"/>
        <v>27.138626730766791</v>
      </c>
      <c r="I69" s="263">
        <f t="shared" si="3"/>
        <v>32.391516534297338</v>
      </c>
      <c r="J69" s="263">
        <f t="shared" si="3"/>
        <v>9.59869756326896</v>
      </c>
      <c r="K69" s="263">
        <f t="shared" si="3"/>
        <v>3.9958382687980731</v>
      </c>
      <c r="L69" s="263">
        <f t="shared" si="3"/>
        <v>4.907432485392361</v>
      </c>
      <c r="M69" s="263">
        <f t="shared" si="3"/>
        <v>5.6590003831316036</v>
      </c>
      <c r="N69" s="263">
        <f t="shared" si="3"/>
        <v>5.5918439399009978</v>
      </c>
      <c r="O69" s="263">
        <f t="shared" si="3"/>
        <v>6.5873002072502702</v>
      </c>
      <c r="P69" s="263">
        <f t="shared" si="3"/>
        <v>6.2166843223975574</v>
      </c>
      <c r="Q69" s="263">
        <f t="shared" si="3"/>
        <v>4.5122728961039664</v>
      </c>
      <c r="R69" s="263">
        <f t="shared" si="3"/>
        <v>5.9234070120556357</v>
      </c>
      <c r="S69" s="263">
        <f t="shared" si="3"/>
        <v>5.1723906375359983</v>
      </c>
      <c r="T69" s="263">
        <f t="shared" si="3"/>
        <v>5.1808602573897513</v>
      </c>
      <c r="U69" s="263">
        <f t="shared" si="3"/>
        <v>4.9126563138780561</v>
      </c>
      <c r="V69" s="263">
        <f t="shared" si="3"/>
        <v>5.0157829976132824</v>
      </c>
      <c r="W69" s="263">
        <f t="shared" si="3"/>
        <v>5.8741647717521923</v>
      </c>
      <c r="DA69" s="70"/>
    </row>
    <row r="70" spans="1:105" ht="12" customHeight="1" x14ac:dyDescent="0.25">
      <c r="A70" s="60" t="s">
        <v>1916</v>
      </c>
      <c r="B70" s="264">
        <v>13.23555543669649</v>
      </c>
      <c r="C70" s="264">
        <v>11.085595456837551</v>
      </c>
      <c r="D70" s="264">
        <v>22.731678597362929</v>
      </c>
      <c r="E70" s="264">
        <v>21.454903071039869</v>
      </c>
      <c r="F70" s="264">
        <v>25.59834184463838</v>
      </c>
      <c r="G70" s="264">
        <v>32.172686832945622</v>
      </c>
      <c r="H70" s="264">
        <v>27.138626730766791</v>
      </c>
      <c r="I70" s="264">
        <v>32.391516534297338</v>
      </c>
      <c r="J70" s="264">
        <v>9.59869756326896</v>
      </c>
      <c r="K70" s="264">
        <v>3.9958382687980731</v>
      </c>
      <c r="L70" s="264">
        <v>4.907432485392361</v>
      </c>
      <c r="M70" s="264">
        <v>5.6590003831316036</v>
      </c>
      <c r="N70" s="264">
        <v>5.5918439399009978</v>
      </c>
      <c r="O70" s="264">
        <v>6.5873002072502702</v>
      </c>
      <c r="P70" s="264">
        <v>6.2166843223975574</v>
      </c>
      <c r="Q70" s="264">
        <v>4.5122728961039664</v>
      </c>
      <c r="R70" s="264">
        <v>5.9234070120556357</v>
      </c>
      <c r="S70" s="264">
        <v>5.1723906375359983</v>
      </c>
      <c r="T70" s="264">
        <v>5.1808602573897513</v>
      </c>
      <c r="U70" s="264">
        <v>4.9126563138780561</v>
      </c>
      <c r="V70" s="264">
        <v>5.0157829976132824</v>
      </c>
      <c r="W70" s="264">
        <v>5.8741647717521923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12.72635746154258</v>
      </c>
      <c r="E71" s="231">
        <v>3.8859569364767381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0.20776680554598989</v>
      </c>
      <c r="P71" s="231">
        <v>0.25586007988345211</v>
      </c>
      <c r="Q71" s="231">
        <v>0.17266805966003129</v>
      </c>
      <c r="R71" s="231">
        <v>0.38690120140919931</v>
      </c>
      <c r="S71" s="231">
        <v>0.32823095273870417</v>
      </c>
      <c r="T71" s="231">
        <v>0.26949269537745862</v>
      </c>
      <c r="U71" s="231">
        <v>0.22989823417272451</v>
      </c>
      <c r="V71" s="231">
        <v>0.2493675541617322</v>
      </c>
      <c r="W71" s="231">
        <v>0.67691034095673641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5.3038089428429053E-2</v>
      </c>
      <c r="T73" s="231">
        <v>5.5943606937167642E-2</v>
      </c>
      <c r="U73" s="231">
        <v>5.4122666844023913E-2</v>
      </c>
      <c r="V73" s="231">
        <v>5.4422531838095277E-2</v>
      </c>
      <c r="W73" s="231">
        <v>5.3654808745908958E-2</v>
      </c>
      <c r="DA73" s="73" t="s">
        <v>2090</v>
      </c>
    </row>
    <row r="74" spans="1:105" ht="12" customHeight="1" x14ac:dyDescent="0.25">
      <c r="A74" s="64" t="s">
        <v>160</v>
      </c>
      <c r="B74" s="231">
        <v>0.16784914032040399</v>
      </c>
      <c r="C74" s="231">
        <v>0.23979139293989729</v>
      </c>
      <c r="D74" s="231">
        <v>0.1764949823512669</v>
      </c>
      <c r="E74" s="231">
        <v>0.30386063046443618</v>
      </c>
      <c r="F74" s="231">
        <v>0.2036431781819493</v>
      </c>
      <c r="G74" s="231">
        <v>0.18901490468740809</v>
      </c>
      <c r="H74" s="231">
        <v>0.17985485635703161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6.4154634279691161E-2</v>
      </c>
      <c r="T74" s="231">
        <v>1.7328802873081389E-2</v>
      </c>
      <c r="U74" s="231">
        <v>8.3789169039119038E-2</v>
      </c>
      <c r="V74" s="231">
        <v>2.3177999262478131E-2</v>
      </c>
      <c r="W74" s="231">
        <v>2.815072492772416E-2</v>
      </c>
      <c r="DA74" s="73" t="s">
        <v>2091</v>
      </c>
    </row>
    <row r="75" spans="1:105" ht="12" customHeight="1" x14ac:dyDescent="0.25">
      <c r="A75" s="64" t="s">
        <v>70</v>
      </c>
      <c r="B75" s="231">
        <v>5.3569393053656524</v>
      </c>
      <c r="C75" s="231">
        <v>4.8724986710233926</v>
      </c>
      <c r="D75" s="231">
        <v>6.1750749369898994</v>
      </c>
      <c r="E75" s="231">
        <v>4.3855641280041509</v>
      </c>
      <c r="F75" s="231">
        <v>6.1936928688909214</v>
      </c>
      <c r="G75" s="231">
        <v>6.2944612840630034</v>
      </c>
      <c r="H75" s="231">
        <v>2.0768816365416281</v>
      </c>
      <c r="I75" s="231">
        <v>4.8964369275761754</v>
      </c>
      <c r="J75" s="231">
        <v>3.5712930884185852</v>
      </c>
      <c r="K75" s="231">
        <v>1.2066312472910821</v>
      </c>
      <c r="L75" s="231">
        <v>1.4829951402817789</v>
      </c>
      <c r="M75" s="231">
        <v>1.7780252786330719</v>
      </c>
      <c r="N75" s="231">
        <v>0.90379748878077326</v>
      </c>
      <c r="O75" s="231">
        <v>0.37219716865457048</v>
      </c>
      <c r="P75" s="231">
        <v>0.74912994454318138</v>
      </c>
      <c r="Q75" s="231">
        <v>0</v>
      </c>
      <c r="R75" s="231">
        <v>0</v>
      </c>
      <c r="S75" s="231">
        <v>2.0090266603761151E-2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4.9764793361717254</v>
      </c>
      <c r="C77" s="231">
        <v>5.6390794263050994</v>
      </c>
      <c r="D77" s="231">
        <v>2.7381150770261469</v>
      </c>
      <c r="E77" s="231">
        <v>5.3013000447422192</v>
      </c>
      <c r="F77" s="231">
        <v>8.0127990539021852</v>
      </c>
      <c r="G77" s="231">
        <v>7.1765833399150987</v>
      </c>
      <c r="H77" s="231">
        <v>7.4521939767694141</v>
      </c>
      <c r="I77" s="231">
        <v>7.2311925040218554</v>
      </c>
      <c r="J77" s="231">
        <v>6.0274044748503748</v>
      </c>
      <c r="K77" s="231">
        <v>2.7892070215069911</v>
      </c>
      <c r="L77" s="231">
        <v>3.4244373451105821</v>
      </c>
      <c r="M77" s="231">
        <v>3.880975104498531</v>
      </c>
      <c r="N77" s="231">
        <v>4.6880464511202247</v>
      </c>
      <c r="O77" s="231">
        <v>6.0073362330497098</v>
      </c>
      <c r="P77" s="231">
        <v>5.2116942979709231</v>
      </c>
      <c r="Q77" s="231">
        <v>4.339604836443935</v>
      </c>
      <c r="R77" s="231">
        <v>5.5365058106464362</v>
      </c>
      <c r="S77" s="231">
        <v>4.7068766944854126</v>
      </c>
      <c r="T77" s="231">
        <v>4.8380951522020439</v>
      </c>
      <c r="U77" s="231">
        <v>4.5448462438221888</v>
      </c>
      <c r="V77" s="231">
        <v>4.6888149123509768</v>
      </c>
      <c r="W77" s="231">
        <v>5.1154488971218228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2.7342876548387052</v>
      </c>
      <c r="C79" s="231">
        <v>0.33422596656916148</v>
      </c>
      <c r="D79" s="231">
        <v>0.91563613945303735</v>
      </c>
      <c r="E79" s="231">
        <v>7.5782213313523217</v>
      </c>
      <c r="F79" s="231">
        <v>11.188206743663329</v>
      </c>
      <c r="G79" s="231">
        <v>18.512627304280109</v>
      </c>
      <c r="H79" s="231">
        <v>17.429696261098719</v>
      </c>
      <c r="I79" s="231">
        <v>20.263887102699311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1.946911962090947</v>
      </c>
      <c r="C83" s="225">
        <v>1.227928346084445</v>
      </c>
      <c r="D83" s="225">
        <v>1.503698225846265</v>
      </c>
      <c r="E83" s="225">
        <v>2.0840287696784281</v>
      </c>
      <c r="F83" s="225">
        <v>1.078612542333752</v>
      </c>
      <c r="G83" s="225">
        <v>2.7089155388820338</v>
      </c>
      <c r="H83" s="225">
        <v>3.1621735706208161</v>
      </c>
      <c r="I83" s="225">
        <v>5.2573286208584724</v>
      </c>
      <c r="J83" s="225">
        <v>5.8228279168035781</v>
      </c>
      <c r="K83" s="225">
        <v>3.9705737579473759</v>
      </c>
      <c r="L83" s="225">
        <v>7.0362291576486378</v>
      </c>
      <c r="M83" s="225">
        <v>9.1121641919853644</v>
      </c>
      <c r="N83" s="225">
        <v>8.0987197249067595</v>
      </c>
      <c r="O83" s="225">
        <v>8.4558313954040756</v>
      </c>
      <c r="P83" s="225">
        <v>6.7198285315502311</v>
      </c>
      <c r="Q83" s="225">
        <v>7.9407852413273332</v>
      </c>
      <c r="R83" s="225">
        <v>6.8988127392107934</v>
      </c>
      <c r="S83" s="225">
        <v>6.8267700396689346</v>
      </c>
      <c r="T83" s="225">
        <v>6.8296760636148548</v>
      </c>
      <c r="U83" s="225">
        <v>6.6305667294774029</v>
      </c>
      <c r="V83" s="225">
        <v>5.8058391281631936</v>
      </c>
      <c r="W83" s="225">
        <v>5.3563008769234877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1.946911962090947</v>
      </c>
      <c r="C88" s="262">
        <v>1.227928346084445</v>
      </c>
      <c r="D88" s="262">
        <v>1.503698225846265</v>
      </c>
      <c r="E88" s="262">
        <v>2.0840287696784281</v>
      </c>
      <c r="F88" s="262">
        <v>1.078612542333752</v>
      </c>
      <c r="G88" s="262">
        <v>2.7089155388820338</v>
      </c>
      <c r="H88" s="262">
        <v>3.1621735706208161</v>
      </c>
      <c r="I88" s="262">
        <v>5.2573286208584724</v>
      </c>
      <c r="J88" s="262">
        <v>5.8228279168035781</v>
      </c>
      <c r="K88" s="262">
        <v>3.9705737579473759</v>
      </c>
      <c r="L88" s="262">
        <v>7.0362291576486378</v>
      </c>
      <c r="M88" s="262">
        <v>9.1121641919853644</v>
      </c>
      <c r="N88" s="262">
        <v>8.0987197249067595</v>
      </c>
      <c r="O88" s="262">
        <v>8.4558313954040756</v>
      </c>
      <c r="P88" s="262">
        <v>6.7198285315502311</v>
      </c>
      <c r="Q88" s="262">
        <v>7.9407852413273332</v>
      </c>
      <c r="R88" s="262">
        <v>6.8988127392107934</v>
      </c>
      <c r="S88" s="262">
        <v>6.8267700396689346</v>
      </c>
      <c r="T88" s="262">
        <v>6.8296760636148548</v>
      </c>
      <c r="U88" s="262">
        <v>6.6305667294774029</v>
      </c>
      <c r="V88" s="262">
        <v>5.8058391281631936</v>
      </c>
      <c r="W88" s="262">
        <v>5.3563008769234877</v>
      </c>
      <c r="DA88" s="68" t="s">
        <v>2104</v>
      </c>
    </row>
    <row r="89" spans="1:105" ht="12" customHeight="1" x14ac:dyDescent="0.25">
      <c r="A89" s="37" t="s">
        <v>160</v>
      </c>
      <c r="B89" s="228">
        <v>6.3523840013285857E-2</v>
      </c>
      <c r="C89" s="228">
        <v>5.0085578947248952E-2</v>
      </c>
      <c r="D89" s="228">
        <v>9.1056843428674178E-2</v>
      </c>
      <c r="E89" s="228">
        <v>0.11297701039358039</v>
      </c>
      <c r="F89" s="228">
        <v>2.6733235619918909E-2</v>
      </c>
      <c r="G89" s="228">
        <v>6.9515794289111227E-2</v>
      </c>
      <c r="H89" s="228">
        <v>7.4518951038607117E-2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9.1797539153840271E-2</v>
      </c>
      <c r="T89" s="228">
        <v>2.4374825203405559E-2</v>
      </c>
      <c r="U89" s="228">
        <v>0.1200288264177414</v>
      </c>
      <c r="V89" s="228">
        <v>2.8558560582502071E-2</v>
      </c>
      <c r="W89" s="228">
        <v>2.9314830798653529E-2</v>
      </c>
      <c r="DA89" s="69" t="s">
        <v>2105</v>
      </c>
    </row>
    <row r="90" spans="1:105" ht="12" customHeight="1" x14ac:dyDescent="0.25">
      <c r="A90" s="37" t="s">
        <v>162</v>
      </c>
      <c r="B90" s="228">
        <v>1.8833881220776609</v>
      </c>
      <c r="C90" s="228">
        <v>1.177842767137196</v>
      </c>
      <c r="D90" s="228">
        <v>1.412641382417591</v>
      </c>
      <c r="E90" s="228">
        <v>1.9710517592848471</v>
      </c>
      <c r="F90" s="228">
        <v>1.051879306713833</v>
      </c>
      <c r="G90" s="228">
        <v>2.6393997445929229</v>
      </c>
      <c r="H90" s="228">
        <v>3.0876546195822092</v>
      </c>
      <c r="I90" s="228">
        <v>5.2573286208584724</v>
      </c>
      <c r="J90" s="228">
        <v>5.8228279168035781</v>
      </c>
      <c r="K90" s="228">
        <v>3.9705737579473759</v>
      </c>
      <c r="L90" s="228">
        <v>7.0362291576486378</v>
      </c>
      <c r="M90" s="228">
        <v>9.1121641919853644</v>
      </c>
      <c r="N90" s="228">
        <v>8.0987197249067595</v>
      </c>
      <c r="O90" s="228">
        <v>8.4558313954040756</v>
      </c>
      <c r="P90" s="228">
        <v>6.7198285315502311</v>
      </c>
      <c r="Q90" s="228">
        <v>7.9407852413273332</v>
      </c>
      <c r="R90" s="228">
        <v>6.8988127392107934</v>
      </c>
      <c r="S90" s="228">
        <v>6.7349725005150942</v>
      </c>
      <c r="T90" s="228">
        <v>6.8053012384114488</v>
      </c>
      <c r="U90" s="228">
        <v>6.5105379030596611</v>
      </c>
      <c r="V90" s="228">
        <v>5.777280567580692</v>
      </c>
      <c r="W90" s="228">
        <v>5.3269860461248344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0.99999999999999956</v>
      </c>
      <c r="C98" s="234">
        <f t="shared" si="4"/>
        <v>1.0000000000000004</v>
      </c>
      <c r="D98" s="234">
        <f t="shared" si="4"/>
        <v>1</v>
      </c>
      <c r="E98" s="234">
        <f t="shared" si="4"/>
        <v>1</v>
      </c>
      <c r="F98" s="234">
        <f t="shared" si="4"/>
        <v>1.0000000000000004</v>
      </c>
      <c r="G98" s="234">
        <f t="shared" si="4"/>
        <v>1</v>
      </c>
      <c r="H98" s="234">
        <f t="shared" si="4"/>
        <v>1</v>
      </c>
      <c r="I98" s="234">
        <f t="shared" si="4"/>
        <v>0.99999999999999978</v>
      </c>
      <c r="J98" s="234">
        <f t="shared" si="4"/>
        <v>0.99999999999999989</v>
      </c>
      <c r="K98" s="234">
        <f t="shared" si="4"/>
        <v>1.0000000000000002</v>
      </c>
      <c r="L98" s="234">
        <f t="shared" si="4"/>
        <v>0.99999999999999989</v>
      </c>
      <c r="M98" s="234">
        <f t="shared" si="4"/>
        <v>0.99999999999999978</v>
      </c>
      <c r="N98" s="234">
        <f t="shared" si="4"/>
        <v>0.99999999999999978</v>
      </c>
      <c r="O98" s="234">
        <f t="shared" si="4"/>
        <v>0.99999999999999978</v>
      </c>
      <c r="P98" s="234">
        <f t="shared" si="4"/>
        <v>1</v>
      </c>
      <c r="Q98" s="234">
        <f t="shared" si="4"/>
        <v>1</v>
      </c>
      <c r="R98" s="234">
        <f t="shared" si="4"/>
        <v>0.99999999999999989</v>
      </c>
      <c r="S98" s="234">
        <f t="shared" si="4"/>
        <v>0.99999999999999989</v>
      </c>
      <c r="T98" s="234">
        <f t="shared" si="4"/>
        <v>1</v>
      </c>
      <c r="U98" s="234">
        <f t="shared" si="4"/>
        <v>1.0000000000000002</v>
      </c>
      <c r="V98" s="234">
        <f t="shared" si="4"/>
        <v>1</v>
      </c>
      <c r="W98" s="234">
        <f t="shared" si="4"/>
        <v>0.99999999999999978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1.2373140792397076E-2</v>
      </c>
      <c r="C103" s="270">
        <f t="shared" si="9"/>
        <v>1.2119301481531614E-2</v>
      </c>
      <c r="D103" s="270">
        <f t="shared" si="9"/>
        <v>7.3037985479983639E-3</v>
      </c>
      <c r="E103" s="270">
        <f t="shared" si="9"/>
        <v>9.3288036762848702E-3</v>
      </c>
      <c r="F103" s="270">
        <f t="shared" si="9"/>
        <v>9.1417785279966669E-3</v>
      </c>
      <c r="G103" s="270">
        <f t="shared" si="9"/>
        <v>9.8825275747591226E-3</v>
      </c>
      <c r="H103" s="270">
        <f t="shared" si="9"/>
        <v>1.0606981580797283E-2</v>
      </c>
      <c r="I103" s="270">
        <f t="shared" si="9"/>
        <v>1.0513463127994531E-2</v>
      </c>
      <c r="J103" s="270">
        <f t="shared" si="9"/>
        <v>2.8652557513666358E-2</v>
      </c>
      <c r="K103" s="270">
        <f t="shared" si="9"/>
        <v>2.1327422288316137E-2</v>
      </c>
      <c r="L103" s="270">
        <f t="shared" si="9"/>
        <v>5.3955523422794416E-2</v>
      </c>
      <c r="M103" s="270">
        <f t="shared" si="9"/>
        <v>5.8686412241431868E-2</v>
      </c>
      <c r="N103" s="270">
        <f t="shared" si="9"/>
        <v>6.1377089132040194E-2</v>
      </c>
      <c r="O103" s="270">
        <f t="shared" si="9"/>
        <v>6.4669599544632306E-2</v>
      </c>
      <c r="P103" s="270">
        <f t="shared" si="9"/>
        <v>5.4339732132198997E-2</v>
      </c>
      <c r="Q103" s="270">
        <f t="shared" si="9"/>
        <v>6.8568504725789084E-2</v>
      </c>
      <c r="R103" s="270">
        <f t="shared" si="9"/>
        <v>6.2106485506758312E-2</v>
      </c>
      <c r="S103" s="270">
        <f t="shared" si="9"/>
        <v>5.9306834976319917E-2</v>
      </c>
      <c r="T103" s="270">
        <f t="shared" si="9"/>
        <v>5.1758647638074681E-2</v>
      </c>
      <c r="U103" s="270">
        <f t="shared" si="9"/>
        <v>5.6522300355237927E-2</v>
      </c>
      <c r="V103" s="270">
        <f t="shared" si="9"/>
        <v>5.4734827056367334E-2</v>
      </c>
      <c r="W103" s="270">
        <f t="shared" si="9"/>
        <v>4.1586347181683386E-2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0.98762685920760251</v>
      </c>
      <c r="C105" s="271">
        <f t="shared" si="11"/>
        <v>0.98788069851846882</v>
      </c>
      <c r="D105" s="271">
        <f t="shared" si="11"/>
        <v>0.99269620145200166</v>
      </c>
      <c r="E105" s="271">
        <f t="shared" si="11"/>
        <v>0.99067119632371514</v>
      </c>
      <c r="F105" s="271">
        <f t="shared" si="11"/>
        <v>0.99085822147200386</v>
      </c>
      <c r="G105" s="271">
        <f t="shared" si="11"/>
        <v>0.99011747242524095</v>
      </c>
      <c r="H105" s="271">
        <f t="shared" si="11"/>
        <v>0.98939301841920269</v>
      </c>
      <c r="I105" s="271">
        <f t="shared" si="11"/>
        <v>0.98948653687200527</v>
      </c>
      <c r="J105" s="271">
        <f t="shared" si="11"/>
        <v>0.97134744248633353</v>
      </c>
      <c r="K105" s="271">
        <f t="shared" si="11"/>
        <v>0.97867257771168414</v>
      </c>
      <c r="L105" s="271">
        <f t="shared" si="11"/>
        <v>0.94604447657720547</v>
      </c>
      <c r="M105" s="271">
        <f t="shared" si="11"/>
        <v>0.94131358775856788</v>
      </c>
      <c r="N105" s="271">
        <f t="shared" si="11"/>
        <v>0.93862291086795957</v>
      </c>
      <c r="O105" s="271">
        <f t="shared" si="11"/>
        <v>0.93533040045536753</v>
      </c>
      <c r="P105" s="271">
        <f t="shared" si="11"/>
        <v>0.94566026786780111</v>
      </c>
      <c r="Q105" s="271">
        <f t="shared" si="11"/>
        <v>0.93143149527421099</v>
      </c>
      <c r="R105" s="271">
        <f t="shared" si="11"/>
        <v>0.93789351449324154</v>
      </c>
      <c r="S105" s="271">
        <f t="shared" si="11"/>
        <v>0.94069316502367994</v>
      </c>
      <c r="T105" s="271">
        <f t="shared" si="11"/>
        <v>0.9482413523619253</v>
      </c>
      <c r="U105" s="271">
        <f t="shared" si="11"/>
        <v>0.94347769964476225</v>
      </c>
      <c r="V105" s="271">
        <f t="shared" si="11"/>
        <v>0.94526517294363277</v>
      </c>
      <c r="W105" s="271">
        <f t="shared" si="11"/>
        <v>0.95841365281831636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0.98762685920760251</v>
      </c>
      <c r="C106" s="320">
        <f t="shared" si="12"/>
        <v>0.98788069851846882</v>
      </c>
      <c r="D106" s="320">
        <f t="shared" si="12"/>
        <v>0.99269620145200166</v>
      </c>
      <c r="E106" s="320">
        <f t="shared" si="12"/>
        <v>0.99067119632371514</v>
      </c>
      <c r="F106" s="320">
        <f t="shared" si="12"/>
        <v>0.99085822147200386</v>
      </c>
      <c r="G106" s="320">
        <f t="shared" si="12"/>
        <v>0.99011747242524095</v>
      </c>
      <c r="H106" s="320">
        <f t="shared" si="12"/>
        <v>0.98939301841920269</v>
      </c>
      <c r="I106" s="320">
        <f t="shared" si="12"/>
        <v>0.98948653687200527</v>
      </c>
      <c r="J106" s="320">
        <f t="shared" si="12"/>
        <v>0.97134744248633353</v>
      </c>
      <c r="K106" s="320">
        <f t="shared" si="12"/>
        <v>0.97867257771168414</v>
      </c>
      <c r="L106" s="320">
        <f t="shared" si="12"/>
        <v>0.94604447657720547</v>
      </c>
      <c r="M106" s="320">
        <f t="shared" si="12"/>
        <v>0.94131358775856788</v>
      </c>
      <c r="N106" s="320">
        <f t="shared" si="12"/>
        <v>0.93862291086795957</v>
      </c>
      <c r="O106" s="320">
        <f t="shared" si="12"/>
        <v>0.93533040045536753</v>
      </c>
      <c r="P106" s="320">
        <f t="shared" si="12"/>
        <v>0.94566026786780111</v>
      </c>
      <c r="Q106" s="320">
        <f t="shared" si="12"/>
        <v>0.93143149527421099</v>
      </c>
      <c r="R106" s="320">
        <f t="shared" si="12"/>
        <v>0.93789351449324154</v>
      </c>
      <c r="S106" s="320">
        <f t="shared" si="12"/>
        <v>0.94069316502367994</v>
      </c>
      <c r="T106" s="320">
        <f t="shared" si="12"/>
        <v>0.9482413523619253</v>
      </c>
      <c r="U106" s="320">
        <f t="shared" si="12"/>
        <v>0.94347769964476225</v>
      </c>
      <c r="V106" s="320">
        <f t="shared" si="12"/>
        <v>0.94526517294363277</v>
      </c>
      <c r="W106" s="320">
        <f t="shared" si="12"/>
        <v>0.95841365281831636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0.99999999999999967</v>
      </c>
      <c r="D110" s="234">
        <f t="shared" si="15"/>
        <v>1</v>
      </c>
      <c r="E110" s="234">
        <f t="shared" si="15"/>
        <v>1</v>
      </c>
      <c r="F110" s="234">
        <f t="shared" si="15"/>
        <v>1</v>
      </c>
      <c r="G110" s="234">
        <f t="shared" si="15"/>
        <v>1.0000000000000004</v>
      </c>
      <c r="H110" s="234">
        <f t="shared" si="15"/>
        <v>1.0000000000000002</v>
      </c>
      <c r="I110" s="234">
        <f t="shared" si="15"/>
        <v>1.0000000000000004</v>
      </c>
      <c r="J110" s="234">
        <f t="shared" si="15"/>
        <v>1</v>
      </c>
      <c r="K110" s="234">
        <f t="shared" si="15"/>
        <v>1.0000000000000002</v>
      </c>
      <c r="L110" s="234">
        <f t="shared" si="15"/>
        <v>1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0.99999999999999989</v>
      </c>
      <c r="Q110" s="234">
        <f t="shared" si="15"/>
        <v>1</v>
      </c>
      <c r="R110" s="234">
        <f t="shared" si="15"/>
        <v>1</v>
      </c>
      <c r="S110" s="234">
        <f t="shared" si="15"/>
        <v>1</v>
      </c>
      <c r="T110" s="234">
        <f t="shared" si="15"/>
        <v>0.99999999999999978</v>
      </c>
      <c r="U110" s="234">
        <f t="shared" si="15"/>
        <v>1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9.4923824074440635E-3</v>
      </c>
      <c r="C115" s="302">
        <f t="shared" si="20"/>
        <v>9.2970865230911932E-3</v>
      </c>
      <c r="D115" s="302">
        <f t="shared" si="20"/>
        <v>5.596614120848234E-3</v>
      </c>
      <c r="E115" s="302">
        <f t="shared" si="20"/>
        <v>7.151706034292658E-3</v>
      </c>
      <c r="F115" s="302">
        <f t="shared" si="20"/>
        <v>7.0080188834702583E-3</v>
      </c>
      <c r="G115" s="302">
        <f t="shared" si="20"/>
        <v>7.577193705536985E-3</v>
      </c>
      <c r="H115" s="302">
        <f t="shared" si="20"/>
        <v>8.1340399791703776E-3</v>
      </c>
      <c r="I115" s="302">
        <f t="shared" si="20"/>
        <v>8.0621470174786127E-3</v>
      </c>
      <c r="J115" s="302">
        <f t="shared" si="20"/>
        <v>2.2066251777793196E-2</v>
      </c>
      <c r="K115" s="302">
        <f t="shared" si="20"/>
        <v>1.6396507581725148E-2</v>
      </c>
      <c r="L115" s="302">
        <f t="shared" si="20"/>
        <v>4.1803189603596788E-2</v>
      </c>
      <c r="M115" s="302">
        <f t="shared" si="20"/>
        <v>4.5519815431673029E-2</v>
      </c>
      <c r="N115" s="302">
        <f t="shared" si="20"/>
        <v>4.7637375183542024E-2</v>
      </c>
      <c r="O115" s="302">
        <f t="shared" si="20"/>
        <v>5.0232277711349499E-2</v>
      </c>
      <c r="P115" s="302">
        <f t="shared" si="20"/>
        <v>4.2104714799674085E-2</v>
      </c>
      <c r="Q115" s="302">
        <f t="shared" si="20"/>
        <v>5.3310373087013613E-2</v>
      </c>
      <c r="R115" s="302">
        <f t="shared" si="20"/>
        <v>4.8211877632918343E-2</v>
      </c>
      <c r="S115" s="302">
        <f t="shared" si="20"/>
        <v>4.6007846477707726E-2</v>
      </c>
      <c r="T115" s="302">
        <f t="shared" si="20"/>
        <v>4.0080150660805461E-2</v>
      </c>
      <c r="U115" s="302">
        <f t="shared" si="20"/>
        <v>4.3818631466909952E-2</v>
      </c>
      <c r="V115" s="302">
        <f t="shared" si="20"/>
        <v>4.2414840984467871E-2</v>
      </c>
      <c r="W115" s="302">
        <f t="shared" si="20"/>
        <v>3.2125305184378262E-2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2.8710365727320466E-2</v>
      </c>
      <c r="C116" s="303">
        <f t="shared" si="21"/>
        <v>2.8716026477591552E-2</v>
      </c>
      <c r="D116" s="303">
        <f t="shared" si="21"/>
        <v>2.8823286547221799E-2</v>
      </c>
      <c r="E116" s="303">
        <f t="shared" si="21"/>
        <v>2.8778211419295867E-2</v>
      </c>
      <c r="F116" s="303">
        <f t="shared" si="21"/>
        <v>2.8782376264247247E-2</v>
      </c>
      <c r="G116" s="303">
        <f t="shared" si="21"/>
        <v>2.876587844331778E-2</v>
      </c>
      <c r="H116" s="303">
        <f t="shared" si="21"/>
        <v>2.8749737971618266E-2</v>
      </c>
      <c r="I116" s="303">
        <f t="shared" si="21"/>
        <v>2.8751821825580341E-2</v>
      </c>
      <c r="J116" s="303">
        <f t="shared" si="21"/>
        <v>2.8345905745571227E-2</v>
      </c>
      <c r="K116" s="303">
        <f t="shared" si="21"/>
        <v>2.8510246157051451E-2</v>
      </c>
      <c r="L116" s="303">
        <f t="shared" si="21"/>
        <v>2.7773820591200104E-2</v>
      </c>
      <c r="M116" s="303">
        <f t="shared" si="21"/>
        <v>2.7666092306328324E-2</v>
      </c>
      <c r="N116" s="303">
        <f t="shared" si="21"/>
        <v>2.7604713762795888E-2</v>
      </c>
      <c r="O116" s="303">
        <f t="shared" si="21"/>
        <v>2.7529499196772479E-2</v>
      </c>
      <c r="P116" s="303">
        <f t="shared" si="21"/>
        <v>2.776508073044423E-2</v>
      </c>
      <c r="Q116" s="303">
        <f t="shared" si="21"/>
        <v>2.7440279040956143E-2</v>
      </c>
      <c r="R116" s="303">
        <f t="shared" si="21"/>
        <v>2.7588061517886425E-2</v>
      </c>
      <c r="S116" s="303">
        <f t="shared" si="21"/>
        <v>2.7651946478907029E-2</v>
      </c>
      <c r="T116" s="303">
        <f t="shared" si="21"/>
        <v>2.7823763748962161E-2</v>
      </c>
      <c r="U116" s="303">
        <f t="shared" si="21"/>
        <v>2.7715401986466399E-2</v>
      </c>
      <c r="V116" s="303">
        <f t="shared" si="21"/>
        <v>2.775609156566761E-2</v>
      </c>
      <c r="W116" s="303">
        <f t="shared" si="21"/>
        <v>2.8054338980162942E-2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2.8710365727320466E-2</v>
      </c>
      <c r="C117" s="304">
        <f t="shared" si="22"/>
        <v>2.8716026477591552E-2</v>
      </c>
      <c r="D117" s="304">
        <f t="shared" si="22"/>
        <v>2.8823286547221799E-2</v>
      </c>
      <c r="E117" s="304">
        <f t="shared" si="22"/>
        <v>2.8778211419295867E-2</v>
      </c>
      <c r="F117" s="304">
        <f t="shared" si="22"/>
        <v>2.8782376264247247E-2</v>
      </c>
      <c r="G117" s="304">
        <f t="shared" si="22"/>
        <v>2.876587844331778E-2</v>
      </c>
      <c r="H117" s="304">
        <f t="shared" si="22"/>
        <v>2.8749737971618266E-2</v>
      </c>
      <c r="I117" s="304">
        <f t="shared" si="22"/>
        <v>2.8751821825580341E-2</v>
      </c>
      <c r="J117" s="304">
        <f t="shared" si="22"/>
        <v>2.8345905745571227E-2</v>
      </c>
      <c r="K117" s="304">
        <f t="shared" si="22"/>
        <v>2.8510246157051451E-2</v>
      </c>
      <c r="L117" s="304">
        <f t="shared" si="22"/>
        <v>2.7773820591200104E-2</v>
      </c>
      <c r="M117" s="304">
        <f t="shared" si="22"/>
        <v>2.7666092306328324E-2</v>
      </c>
      <c r="N117" s="304">
        <f t="shared" si="22"/>
        <v>2.7604713762795888E-2</v>
      </c>
      <c r="O117" s="304">
        <f t="shared" si="22"/>
        <v>2.7529499196772479E-2</v>
      </c>
      <c r="P117" s="304">
        <f t="shared" si="22"/>
        <v>2.776508073044423E-2</v>
      </c>
      <c r="Q117" s="304">
        <f t="shared" si="22"/>
        <v>2.7440279040956143E-2</v>
      </c>
      <c r="R117" s="304">
        <f t="shared" si="22"/>
        <v>2.7588061517886425E-2</v>
      </c>
      <c r="S117" s="304">
        <f t="shared" si="22"/>
        <v>2.7651946478907029E-2</v>
      </c>
      <c r="T117" s="304">
        <f t="shared" si="22"/>
        <v>2.7823763748962161E-2</v>
      </c>
      <c r="U117" s="304">
        <f t="shared" si="22"/>
        <v>2.7715401986466399E-2</v>
      </c>
      <c r="V117" s="304">
        <f t="shared" si="22"/>
        <v>2.775609156566761E-2</v>
      </c>
      <c r="W117" s="304">
        <f t="shared" si="22"/>
        <v>2.8054338980162942E-2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0.86131097181961402</v>
      </c>
      <c r="C119" s="303">
        <f t="shared" si="24"/>
        <v>0.86148079432774671</v>
      </c>
      <c r="D119" s="303">
        <f t="shared" si="24"/>
        <v>0.86469859641665403</v>
      </c>
      <c r="E119" s="303">
        <f t="shared" si="24"/>
        <v>0.8633463425788761</v>
      </c>
      <c r="F119" s="303">
        <f t="shared" si="24"/>
        <v>0.86347128792741745</v>
      </c>
      <c r="G119" s="303">
        <f t="shared" si="24"/>
        <v>0.86297635329953359</v>
      </c>
      <c r="H119" s="303">
        <f t="shared" si="24"/>
        <v>0.86249213914854794</v>
      </c>
      <c r="I119" s="303">
        <f t="shared" si="24"/>
        <v>0.86255465476741044</v>
      </c>
      <c r="J119" s="303">
        <f t="shared" si="24"/>
        <v>0.85037717236713661</v>
      </c>
      <c r="K119" s="303">
        <f t="shared" si="24"/>
        <v>0.85530738471154366</v>
      </c>
      <c r="L119" s="303">
        <f t="shared" si="24"/>
        <v>0.83321461773600303</v>
      </c>
      <c r="M119" s="303">
        <f t="shared" si="24"/>
        <v>0.8299827691898497</v>
      </c>
      <c r="N119" s="303">
        <f t="shared" si="24"/>
        <v>0.82814141288387655</v>
      </c>
      <c r="O119" s="303">
        <f t="shared" si="24"/>
        <v>0.82588497590317456</v>
      </c>
      <c r="P119" s="303">
        <f t="shared" si="24"/>
        <v>0.83295242191332697</v>
      </c>
      <c r="Q119" s="303">
        <f t="shared" si="24"/>
        <v>0.82320837122868407</v>
      </c>
      <c r="R119" s="303">
        <f t="shared" si="24"/>
        <v>0.82764184553659303</v>
      </c>
      <c r="S119" s="303">
        <f t="shared" si="24"/>
        <v>0.82955839436721091</v>
      </c>
      <c r="T119" s="303">
        <f t="shared" si="24"/>
        <v>0.83471291246886481</v>
      </c>
      <c r="U119" s="303">
        <f t="shared" si="24"/>
        <v>0.83146205959399155</v>
      </c>
      <c r="V119" s="303">
        <f t="shared" si="24"/>
        <v>0.83268274697002798</v>
      </c>
      <c r="W119" s="303">
        <f t="shared" si="24"/>
        <v>0.84163016940488866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0.86131097181961402</v>
      </c>
      <c r="C120" s="304">
        <f t="shared" si="25"/>
        <v>0.86148079432774671</v>
      </c>
      <c r="D120" s="304">
        <f t="shared" si="25"/>
        <v>0.86469859641665403</v>
      </c>
      <c r="E120" s="304">
        <f t="shared" si="25"/>
        <v>0.8633463425788761</v>
      </c>
      <c r="F120" s="304">
        <f t="shared" si="25"/>
        <v>0.86347128792741745</v>
      </c>
      <c r="G120" s="304">
        <f t="shared" si="25"/>
        <v>0.86297635329953359</v>
      </c>
      <c r="H120" s="304">
        <f t="shared" si="25"/>
        <v>0.86249213914854794</v>
      </c>
      <c r="I120" s="304">
        <f t="shared" si="25"/>
        <v>0.86255465476741044</v>
      </c>
      <c r="J120" s="304">
        <f t="shared" si="25"/>
        <v>0.85037717236713661</v>
      </c>
      <c r="K120" s="304">
        <f t="shared" si="25"/>
        <v>0.85530738471154366</v>
      </c>
      <c r="L120" s="304">
        <f t="shared" si="25"/>
        <v>0.83321461773600303</v>
      </c>
      <c r="M120" s="304">
        <f t="shared" si="25"/>
        <v>0.8299827691898497</v>
      </c>
      <c r="N120" s="304">
        <f t="shared" si="25"/>
        <v>0.82814141288387655</v>
      </c>
      <c r="O120" s="304">
        <f t="shared" si="25"/>
        <v>0.82588497590317456</v>
      </c>
      <c r="P120" s="304">
        <f t="shared" si="25"/>
        <v>0.83295242191332697</v>
      </c>
      <c r="Q120" s="304">
        <f t="shared" si="25"/>
        <v>0.82320837122868407</v>
      </c>
      <c r="R120" s="304">
        <f t="shared" si="25"/>
        <v>0.82764184553659303</v>
      </c>
      <c r="S120" s="304">
        <f t="shared" si="25"/>
        <v>0.82955839436721091</v>
      </c>
      <c r="T120" s="304">
        <f t="shared" si="25"/>
        <v>0.83471291246886481</v>
      </c>
      <c r="U120" s="304">
        <f t="shared" si="25"/>
        <v>0.83146205959399155</v>
      </c>
      <c r="V120" s="304">
        <f t="shared" si="25"/>
        <v>0.83268274697002798</v>
      </c>
      <c r="W120" s="304">
        <f t="shared" si="25"/>
        <v>0.84163016940488866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0.10048628004562141</v>
      </c>
      <c r="C122" s="303">
        <f t="shared" si="27"/>
        <v>0.10050609267157022</v>
      </c>
      <c r="D122" s="303">
        <f t="shared" si="27"/>
        <v>0.10088150291527603</v>
      </c>
      <c r="E122" s="303">
        <f t="shared" si="27"/>
        <v>0.10072373996753534</v>
      </c>
      <c r="F122" s="303">
        <f t="shared" si="27"/>
        <v>0.10073831692486508</v>
      </c>
      <c r="G122" s="303">
        <f t="shared" si="27"/>
        <v>0.10068057455161203</v>
      </c>
      <c r="H122" s="303">
        <f t="shared" si="27"/>
        <v>0.10062408290066369</v>
      </c>
      <c r="I122" s="303">
        <f t="shared" si="27"/>
        <v>0.10063137638953094</v>
      </c>
      <c r="J122" s="303">
        <f t="shared" si="27"/>
        <v>9.9210670109499022E-2</v>
      </c>
      <c r="K122" s="303">
        <f t="shared" si="27"/>
        <v>9.9785861549679861E-2</v>
      </c>
      <c r="L122" s="303">
        <f t="shared" si="27"/>
        <v>9.7208372069200119E-2</v>
      </c>
      <c r="M122" s="303">
        <f t="shared" si="27"/>
        <v>9.6831323072148853E-2</v>
      </c>
      <c r="N122" s="303">
        <f t="shared" si="27"/>
        <v>9.6616498169785348E-2</v>
      </c>
      <c r="O122" s="303">
        <f t="shared" si="27"/>
        <v>9.6353247188703431E-2</v>
      </c>
      <c r="P122" s="303">
        <f t="shared" si="27"/>
        <v>9.7177782556554612E-2</v>
      </c>
      <c r="Q122" s="303">
        <f t="shared" si="27"/>
        <v>9.6040976643346279E-2</v>
      </c>
      <c r="R122" s="303">
        <f t="shared" si="27"/>
        <v>9.6558215312602294E-2</v>
      </c>
      <c r="S122" s="303">
        <f t="shared" si="27"/>
        <v>9.6781812676174389E-2</v>
      </c>
      <c r="T122" s="303">
        <f t="shared" si="27"/>
        <v>9.7383173121367322E-2</v>
      </c>
      <c r="U122" s="303">
        <f t="shared" si="27"/>
        <v>9.7003906952632099E-2</v>
      </c>
      <c r="V122" s="303">
        <f t="shared" si="27"/>
        <v>9.7146320479836415E-2</v>
      </c>
      <c r="W122" s="303">
        <f t="shared" si="27"/>
        <v>9.8190186430570106E-2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0.10048628004562141</v>
      </c>
      <c r="C123" s="304">
        <f t="shared" si="28"/>
        <v>0.10050609267157022</v>
      </c>
      <c r="D123" s="304">
        <f t="shared" si="28"/>
        <v>0.10088150291527603</v>
      </c>
      <c r="E123" s="304">
        <f t="shared" si="28"/>
        <v>0.10072373996753534</v>
      </c>
      <c r="F123" s="304">
        <f t="shared" si="28"/>
        <v>0.10073831692486508</v>
      </c>
      <c r="G123" s="304">
        <f t="shared" si="28"/>
        <v>0.10068057455161203</v>
      </c>
      <c r="H123" s="304">
        <f t="shared" si="28"/>
        <v>0.10062408290066369</v>
      </c>
      <c r="I123" s="304">
        <f t="shared" si="28"/>
        <v>0.10063137638953094</v>
      </c>
      <c r="J123" s="304">
        <f t="shared" si="28"/>
        <v>9.9210670109499022E-2</v>
      </c>
      <c r="K123" s="304">
        <f t="shared" si="28"/>
        <v>9.9785861549679861E-2</v>
      </c>
      <c r="L123" s="304">
        <f t="shared" si="28"/>
        <v>9.7208372069200119E-2</v>
      </c>
      <c r="M123" s="304">
        <f t="shared" si="28"/>
        <v>9.6831323072148853E-2</v>
      </c>
      <c r="N123" s="304">
        <f t="shared" si="28"/>
        <v>9.6616498169785348E-2</v>
      </c>
      <c r="O123" s="304">
        <f t="shared" si="28"/>
        <v>9.6353247188703431E-2</v>
      </c>
      <c r="P123" s="304">
        <f t="shared" si="28"/>
        <v>9.7177782556554612E-2</v>
      </c>
      <c r="Q123" s="304">
        <f t="shared" si="28"/>
        <v>9.6040976643346279E-2</v>
      </c>
      <c r="R123" s="304">
        <f t="shared" si="28"/>
        <v>9.6558215312602294E-2</v>
      </c>
      <c r="S123" s="304">
        <f t="shared" si="28"/>
        <v>9.6781812676174389E-2</v>
      </c>
      <c r="T123" s="304">
        <f t="shared" si="28"/>
        <v>9.7383173121367322E-2</v>
      </c>
      <c r="U123" s="304">
        <f t="shared" si="28"/>
        <v>9.7003906952632099E-2</v>
      </c>
      <c r="V123" s="304">
        <f t="shared" si="28"/>
        <v>9.7146320479836415E-2</v>
      </c>
      <c r="W123" s="304">
        <f t="shared" si="28"/>
        <v>9.8190186430570106E-2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2.2237533049906504</v>
      </c>
      <c r="C136" s="322">
        <f>IF(C$5=0,0,C$5/PPA_fec!C$5)</f>
        <v>1.6427252169221311</v>
      </c>
      <c r="D136" s="322">
        <f>IF(D$5=0,0,D$5/PPA_fec!D$5)</f>
        <v>2.4605400906784345</v>
      </c>
      <c r="E136" s="322">
        <f>IF(E$5=0,0,E$5/PPA_fec!E$5)</f>
        <v>2.4998257985175711</v>
      </c>
      <c r="F136" s="322">
        <f>IF(F$5=0,0,F$5/PPA_fec!F$5)</f>
        <v>1.7375934568468248</v>
      </c>
      <c r="G136" s="322">
        <f>IF(G$5=0,0,G$5/PPA_fec!G$5)</f>
        <v>2.4391973715211681</v>
      </c>
      <c r="H136" s="322">
        <f>IF(H$5=0,0,H$5/PPA_fec!H$5)</f>
        <v>2.5572121132728038</v>
      </c>
      <c r="I136" s="322">
        <f>IF(I$5=0,0,I$5/PPA_fec!I$5)</f>
        <v>2.9413595367898342</v>
      </c>
      <c r="J136" s="322">
        <f>IF(J$5=0,0,J$5/PPA_fec!J$5)</f>
        <v>0.92656854459279803</v>
      </c>
      <c r="K136" s="322">
        <f>IF(K$5=0,0,K$5/PPA_fec!K$5)</f>
        <v>1.1275779552801357</v>
      </c>
      <c r="L136" s="322">
        <f>IF(L$5=0,0,L$5/PPA_fec!L$5)</f>
        <v>0.51371773269880183</v>
      </c>
      <c r="M136" s="322">
        <f>IF(M$5=0,0,M$5/PPA_fec!M$5)</f>
        <v>0.48564567513716422</v>
      </c>
      <c r="N136" s="322">
        <f>IF(N$5=0,0,N$5/PPA_fec!N$5)</f>
        <v>0.47166159053860202</v>
      </c>
      <c r="O136" s="322">
        <f>IF(O$5=0,0,O$5/PPA_fec!O$5)</f>
        <v>0.4651063755457191</v>
      </c>
      <c r="P136" s="322">
        <f>IF(P$5=0,0,P$5/PPA_fec!P$5)</f>
        <v>0.5030904732894248</v>
      </c>
      <c r="Q136" s="322">
        <f>IF(Q$5=0,0,Q$5/PPA_fec!Q$5)</f>
        <v>0.4308215302585911</v>
      </c>
      <c r="R136" s="322">
        <f>IF(R$5=0,0,R$5/PPA_fec!R$5)</f>
        <v>0.45651181609064628</v>
      </c>
      <c r="S136" s="322">
        <f>IF(S$5=0,0,S$5/PPA_fec!S$5)</f>
        <v>0.45127416433641604</v>
      </c>
      <c r="T136" s="322">
        <f>IF(T$5=0,0,T$5/PPA_fec!T$5)</f>
        <v>0.49969204819438379</v>
      </c>
      <c r="U136" s="322">
        <f>IF(U$5=0,0,U$5/PPA_fec!U$5)</f>
        <v>0.45902741163152982</v>
      </c>
      <c r="V136" s="322">
        <f>IF(V$5=0,0,V$5/PPA_fec!V$5)</f>
        <v>0.46139556575486923</v>
      </c>
      <c r="W136" s="322">
        <f>IF(W$5=0,0,W$5/PPA_fec!W$5)</f>
        <v>0.58397843480470146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2.1463935250227828</v>
      </c>
      <c r="C141" s="277">
        <f>IF(C$10=0,0,C$10/PPA_fec!C$10)</f>
        <v>1.6601672783540755</v>
      </c>
      <c r="D141" s="277">
        <f>IF(D$10=0,0,D$10/PPA_fec!D$10)</f>
        <v>1.6683558258758513</v>
      </c>
      <c r="E141" s="277">
        <f>IF(E$10=0,0,E$10/PPA_fec!E$10)</f>
        <v>1.9523727254727907</v>
      </c>
      <c r="F141" s="277">
        <f>IF(F$10=0,0,F$10/PPA_fec!F$10)</f>
        <v>1.3538580703958198</v>
      </c>
      <c r="G141" s="277">
        <f>IF(G$10=0,0,G$10/PPA_fec!G$10)</f>
        <v>2.0090025098426523</v>
      </c>
      <c r="H141" s="277">
        <f>IF(H$10=0,0,H$10/PPA_fec!H$10)</f>
        <v>2.1412009527879836</v>
      </c>
      <c r="I141" s="277">
        <f>IF(I$10=0,0,I$10/PPA_fec!I$10)</f>
        <v>2.2774788398144428</v>
      </c>
      <c r="J141" s="277">
        <f>IF(J$10=0,0,J$10/PPA_fec!J$10)</f>
        <v>2.1517008725101592</v>
      </c>
      <c r="K141" s="277">
        <f>IF(K$10=0,0,K$10/PPA_fec!K$10)</f>
        <v>2.0014258682194246</v>
      </c>
      <c r="L141" s="277">
        <f>IF(L$10=0,0,L$10/PPA_fec!L$10)</f>
        <v>2.279034099953273</v>
      </c>
      <c r="M141" s="277">
        <f>IF(M$10=0,0,M$10/PPA_fec!M$10)</f>
        <v>2.3076588271666409</v>
      </c>
      <c r="N141" s="277">
        <f>IF(N$10=0,0,N$10/PPA_fec!N$10)</f>
        <v>2.2946287129037848</v>
      </c>
      <c r="O141" s="277">
        <f>IF(O$10=0,0,O$10/PPA_fec!O$10)</f>
        <v>2.3071466867597863</v>
      </c>
      <c r="P141" s="277">
        <f>IF(P$10=0,0,P$10/PPA_fec!P$10)</f>
        <v>2.2346783260403225</v>
      </c>
      <c r="Q141" s="277">
        <f>IF(Q$10=0,0,Q$10/PPA_fec!Q$10)</f>
        <v>2.3038958424758591</v>
      </c>
      <c r="R141" s="277">
        <f>IF(R$10=0,0,R$10/PPA_fec!R$10)</f>
        <v>2.2653598373597497</v>
      </c>
      <c r="S141" s="277">
        <f>IF(S$10=0,0,S$10/PPA_fec!S$10)</f>
        <v>2.2256334630292987</v>
      </c>
      <c r="T141" s="277">
        <f>IF(T$10=0,0,T$10/PPA_fec!T$10)</f>
        <v>2.1679494330316875</v>
      </c>
      <c r="U141" s="277">
        <f>IF(U$10=0,0,U$10/PPA_fec!U$10)</f>
        <v>2.1888331068890894</v>
      </c>
      <c r="V141" s="277">
        <f>IF(V$10=0,0,V$10/PPA_fec!V$10)</f>
        <v>2.1465584827275657</v>
      </c>
      <c r="W141" s="277">
        <f>IF(W$10=0,0,W$10/PPA_fec!W$10)</f>
        <v>2.0628520845874898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2.5500334111078931</v>
      </c>
      <c r="C143" s="278">
        <f>IF(C$17=0,0,C$17/PPA_fec!C$17)</f>
        <v>1.9565634806675427</v>
      </c>
      <c r="D143" s="278">
        <f>IF(D$17=0,0,D$17/PPA_fec!D$17)</f>
        <v>2.856369688334663</v>
      </c>
      <c r="E143" s="278">
        <f>IF(E$17=0,0,E$17/PPA_fec!E$17)</f>
        <v>2.8995784699534131</v>
      </c>
      <c r="F143" s="278">
        <f>IF(F$17=0,0,F$17/PPA_fec!F$17)</f>
        <v>2.07886720207894</v>
      </c>
      <c r="G143" s="278">
        <f>IF(G$17=0,0,G$17/PPA_fec!G$17)</f>
        <v>2.8114380629326527</v>
      </c>
      <c r="H143" s="278">
        <f>IF(H$17=0,0,H$17/PPA_fec!H$17)</f>
        <v>2.9292464826623719</v>
      </c>
      <c r="I143" s="278">
        <f>IF(I$17=0,0,I$17/PPA_fec!I$17)</f>
        <v>3.3022831002698263</v>
      </c>
      <c r="J143" s="278">
        <f>IF(J$17=0,0,J$17/PPA_fec!J$17)</f>
        <v>1.0336257108168678</v>
      </c>
      <c r="K143" s="278">
        <f>IF(K$17=0,0,K$17/PPA_fec!K$17)</f>
        <v>1.2851966178448078</v>
      </c>
      <c r="L143" s="278">
        <f>IF(L$17=0,0,L$17/PPA_fec!L$17)</f>
        <v>0.54559130868727945</v>
      </c>
      <c r="M143" s="278">
        <f>IF(M$17=0,0,M$17/PPA_fec!M$17)</f>
        <v>0.51029538955691367</v>
      </c>
      <c r="N143" s="278">
        <f>IF(N$17=0,0,N$17/PPA_fec!N$17)</f>
        <v>0.49650982303236435</v>
      </c>
      <c r="O143" s="278">
        <f>IF(O$17=0,0,O$17/PPA_fec!O$17)</f>
        <v>0.48726499852497918</v>
      </c>
      <c r="P143" s="278">
        <f>IF(P$17=0,0,P$17/PPA_fec!P$17)</f>
        <v>0.53874894511546367</v>
      </c>
      <c r="Q143" s="278">
        <f>IF(Q$17=0,0,Q$17/PPA_fec!Q$17)</f>
        <v>0.4493389683140892</v>
      </c>
      <c r="R143" s="278">
        <f>IF(R$17=0,0,R$17/PPA_fec!R$17)</f>
        <v>0.48300271495983071</v>
      </c>
      <c r="S143" s="278">
        <f>IF(S$17=0,0,S$17/PPA_fec!S$17)</f>
        <v>0.48117343880184571</v>
      </c>
      <c r="T143" s="278">
        <f>IF(T$17=0,0,T$17/PPA_fec!T$17)</f>
        <v>0.54064834112441706</v>
      </c>
      <c r="U143" s="278">
        <f>IF(U$17=0,0,U$17/PPA_fec!U$17)</f>
        <v>0.49292853410294357</v>
      </c>
      <c r="V143" s="278">
        <f>IF(V$17=0,0,V$17/PPA_fec!V$17)</f>
        <v>0.49821045805356828</v>
      </c>
      <c r="W143" s="278">
        <f>IF(W$17=0,0,W$17/PPA_fec!W$17)</f>
        <v>0.64535585681414254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2.6063107253675111</v>
      </c>
      <c r="C146" s="322">
        <f>IF(C$32=0,0,C$32/PPA_fec!C$32)</f>
        <v>2.1619226716091053</v>
      </c>
      <c r="D146" s="322">
        <f>IF(D$32=0,0,D$32/PPA_fec!D$32)</f>
        <v>2.9668665665685525</v>
      </c>
      <c r="E146" s="322">
        <f>IF(E$32=0,0,E$32/PPA_fec!E$32)</f>
        <v>3.0124983174875628</v>
      </c>
      <c r="F146" s="322">
        <f>IF(F$32=0,0,F$32/PPA_fec!F$32)</f>
        <v>2.3010590737998426</v>
      </c>
      <c r="G146" s="322">
        <f>IF(G$32=0,0,G$32/PPA_fec!G$32)</f>
        <v>2.8894163556021297</v>
      </c>
      <c r="H146" s="322">
        <f>IF(H$32=0,0,H$32/PPA_fec!H$32)</f>
        <v>2.975048749518046</v>
      </c>
      <c r="I146" s="322">
        <f>IF(I$32=0,0,I$32/PPA_fec!I$32)</f>
        <v>3.2240908483646193</v>
      </c>
      <c r="J146" s="322">
        <f>IF(J$32=0,0,J$32/PPA_fec!J$32)</f>
        <v>1.0499289396731346</v>
      </c>
      <c r="K146" s="322">
        <f>IF(K$32=0,0,K$32/PPA_fec!K$32)</f>
        <v>1.3337368417993327</v>
      </c>
      <c r="L146" s="322">
        <f>IF(L$32=0,0,L$32/PPA_fec!L$32)</f>
        <v>0.54344273951323951</v>
      </c>
      <c r="M146" s="322">
        <f>IF(M$32=0,0,M$32/PPA_fec!M$32)</f>
        <v>0.50507251821296428</v>
      </c>
      <c r="N146" s="322">
        <f>IF(N$32=0,0,N$32/PPA_fec!N$32)</f>
        <v>0.49611989142341711</v>
      </c>
      <c r="O146" s="322">
        <f>IF(O$32=0,0,O$32/PPA_fec!O$32)</f>
        <v>0.48657150818250461</v>
      </c>
      <c r="P146" s="322">
        <f>IF(P$32=0,0,P$32/PPA_fec!P$32)</f>
        <v>0.54489158027068885</v>
      </c>
      <c r="Q146" s="322">
        <f>IF(Q$32=0,0,Q$32/PPA_fec!Q$32)</f>
        <v>0.45020932245241224</v>
      </c>
      <c r="R146" s="322">
        <f>IF(R$32=0,0,R$32/PPA_fec!R$32)</f>
        <v>0.48796249010992132</v>
      </c>
      <c r="S146" s="322">
        <f>IF(S$32=0,0,S$32/PPA_fec!S$32)</f>
        <v>0.48975500897390772</v>
      </c>
      <c r="T146" s="322">
        <f>IF(T$32=0,0,T$32/PPA_fec!T$32)</f>
        <v>0.55357411060477524</v>
      </c>
      <c r="U146" s="322">
        <f>IF(U$32=0,0,U$32/PPA_fec!U$32)</f>
        <v>0.5045354717627607</v>
      </c>
      <c r="V146" s="322">
        <f>IF(V$32=0,0,V$32/PPA_fec!V$32)</f>
        <v>0.51266224893180723</v>
      </c>
      <c r="W146" s="322">
        <f>IF(W$32=0,0,W$32/PPA_fec!W$32)</f>
        <v>0.66839666539859977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2.1463935250227832</v>
      </c>
      <c r="C151" s="277">
        <f>IF(C$37=0,0,C$37/PPA_fec!C$37)</f>
        <v>1.6601672783540746</v>
      </c>
      <c r="D151" s="277">
        <f>IF(D$37=0,0,D$37/PPA_fec!D$37)</f>
        <v>1.6683558258758513</v>
      </c>
      <c r="E151" s="277">
        <f>IF(E$37=0,0,E$37/PPA_fec!E$37)</f>
        <v>1.9523727254727916</v>
      </c>
      <c r="F151" s="277">
        <f>IF(F$37=0,0,F$37/PPA_fec!F$37)</f>
        <v>1.3538580703958196</v>
      </c>
      <c r="G151" s="277">
        <f>IF(G$37=0,0,G$37/PPA_fec!G$37)</f>
        <v>2.0090025098426523</v>
      </c>
      <c r="H151" s="277">
        <f>IF(H$37=0,0,H$37/PPA_fec!H$37)</f>
        <v>2.1412009527879845</v>
      </c>
      <c r="I151" s="277">
        <f>IF(I$37=0,0,I$37/PPA_fec!I$37)</f>
        <v>2.2774788398144428</v>
      </c>
      <c r="J151" s="277">
        <f>IF(J$37=0,0,J$37/PPA_fec!J$37)</f>
        <v>2.1517008725101596</v>
      </c>
      <c r="K151" s="277">
        <f>IF(K$37=0,0,K$37/PPA_fec!K$37)</f>
        <v>2.0014258682194246</v>
      </c>
      <c r="L151" s="277">
        <f>IF(L$37=0,0,L$37/PPA_fec!L$37)</f>
        <v>2.2790340999532717</v>
      </c>
      <c r="M151" s="277">
        <f>IF(M$37=0,0,M$37/PPA_fec!M$37)</f>
        <v>2.3076588271666409</v>
      </c>
      <c r="N151" s="277">
        <f>IF(N$37=0,0,N$37/PPA_fec!N$37)</f>
        <v>2.2946287129037852</v>
      </c>
      <c r="O151" s="277">
        <f>IF(O$37=0,0,O$37/PPA_fec!O$37)</f>
        <v>2.3071466867597858</v>
      </c>
      <c r="P151" s="277">
        <f>IF(P$37=0,0,P$37/PPA_fec!P$37)</f>
        <v>2.2346783260403225</v>
      </c>
      <c r="Q151" s="277">
        <f>IF(Q$37=0,0,Q$37/PPA_fec!Q$37)</f>
        <v>2.3038958424758578</v>
      </c>
      <c r="R151" s="277">
        <f>IF(R$37=0,0,R$37/PPA_fec!R$37)</f>
        <v>2.2653598373597483</v>
      </c>
      <c r="S151" s="277">
        <f>IF(S$37=0,0,S$37/PPA_fec!S$37)</f>
        <v>2.2256334630292991</v>
      </c>
      <c r="T151" s="277">
        <f>IF(T$37=0,0,T$37/PPA_fec!T$37)</f>
        <v>2.1679494330316884</v>
      </c>
      <c r="U151" s="277">
        <f>IF(U$37=0,0,U$37/PPA_fec!U$37)</f>
        <v>2.1888331068890881</v>
      </c>
      <c r="V151" s="277">
        <f>IF(V$37=0,0,V$37/PPA_fec!V$37)</f>
        <v>2.1465584827275652</v>
      </c>
      <c r="W151" s="277">
        <f>IF(W$37=0,0,W$37/PPA_fec!W$37)</f>
        <v>2.0628520845874898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1.6579538229920148</v>
      </c>
      <c r="C152" s="278">
        <f>IF(C$43=0,0,C$43/PPA_fec!C$43)</f>
        <v>1.0313114397591294</v>
      </c>
      <c r="D152" s="278">
        <f>IF(D$43=0,0,D$43/PPA_fec!D$43)</f>
        <v>1.7587620334976759</v>
      </c>
      <c r="E152" s="278">
        <f>IF(E$43=0,0,E$43/PPA_fec!E$43)</f>
        <v>1.7860131090882334</v>
      </c>
      <c r="F152" s="278">
        <f>IF(F$43=0,0,F$43/PPA_fec!F$43)</f>
        <v>1.0861933969046802</v>
      </c>
      <c r="G152" s="278">
        <f>IF(G$43=0,0,G$43/PPA_fec!G$43)</f>
        <v>1.7906930242653489</v>
      </c>
      <c r="H152" s="278">
        <f>IF(H$43=0,0,H$43/PPA_fec!H$43)</f>
        <v>1.9355372831536681</v>
      </c>
      <c r="I152" s="278">
        <f>IF(I$43=0,0,I$43/PPA_fec!I$43)</f>
        <v>2.4968488026421936</v>
      </c>
      <c r="J152" s="278">
        <f>IF(J$43=0,0,J$43/PPA_fec!J$43)</f>
        <v>0.71612459861818611</v>
      </c>
      <c r="K152" s="278">
        <f>IF(K$43=0,0,K$43/PPA_fec!K$43)</f>
        <v>0.81657632066356833</v>
      </c>
      <c r="L152" s="278">
        <f>IF(L$43=0,0,L$43/PPA_fec!L$43)</f>
        <v>0.43935915459045261</v>
      </c>
      <c r="M152" s="278">
        <f>IF(M$43=0,0,M$43/PPA_fec!M$43)</f>
        <v>0.42881889800114087</v>
      </c>
      <c r="N152" s="278">
        <f>IF(N$43=0,0,N$43/PPA_fec!N$43)</f>
        <v>0.40407123995136018</v>
      </c>
      <c r="O152" s="278">
        <f>IF(O$43=0,0,O$43/PPA_fec!O$43)</f>
        <v>0.40157610973975305</v>
      </c>
      <c r="P152" s="278">
        <f>IF(P$43=0,0,P$43/PPA_fec!P$43)</f>
        <v>0.40869746699660964</v>
      </c>
      <c r="Q152" s="278">
        <f>IF(Q$43=0,0,Q$43/PPA_fec!Q$43)</f>
        <v>0.37044421360894636</v>
      </c>
      <c r="R152" s="278">
        <f>IF(R$43=0,0,R$43/PPA_fec!R$43)</f>
        <v>0.37691895338569653</v>
      </c>
      <c r="S152" s="278">
        <f>IF(S$43=0,0,S$43/PPA_fec!S$43)</f>
        <v>0.36216175634315095</v>
      </c>
      <c r="T152" s="278">
        <f>IF(T$43=0,0,T$43/PPA_fec!T$43)</f>
        <v>0.38925715893513302</v>
      </c>
      <c r="U152" s="278">
        <f>IF(U$43=0,0,U$43/PPA_fec!U$43)</f>
        <v>0.36049578256449255</v>
      </c>
      <c r="V152" s="278">
        <f>IF(V$43=0,0,V$43/PPA_fec!V$43)</f>
        <v>0.35567960989082081</v>
      </c>
      <c r="W152" s="278">
        <f>IF(W$43=0,0,W$43/PPA_fec!W$43)</f>
        <v>0.43452146037947464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2.8856989790099723</v>
      </c>
      <c r="C153" s="278">
        <f>IF(C$56=0,0,C$56/PPA_fec!C$56)</f>
        <v>2.4273542987897523</v>
      </c>
      <c r="D153" s="278">
        <f>IF(D$56=0,0,D$56/PPA_fec!D$56)</f>
        <v>3.3018422535187719</v>
      </c>
      <c r="E153" s="278">
        <f>IF(E$56=0,0,E$56/PPA_fec!E$56)</f>
        <v>3.3512978163169467</v>
      </c>
      <c r="F153" s="278">
        <f>IF(F$56=0,0,F$56/PPA_fec!F$56)</f>
        <v>2.5907191133274963</v>
      </c>
      <c r="G153" s="278">
        <f>IF(G$56=0,0,G$56/PPA_fec!G$56)</f>
        <v>3.2065900531038012</v>
      </c>
      <c r="H153" s="278">
        <f>IF(H$56=0,0,H$56/PPA_fec!H$56)</f>
        <v>3.2949519484056977</v>
      </c>
      <c r="I153" s="278">
        <f>IF(I$56=0,0,I$56/PPA_fec!I$56)</f>
        <v>3.5498376807610703</v>
      </c>
      <c r="J153" s="278">
        <f>IF(J$56=0,0,J$56/PPA_fec!J$56)</f>
        <v>1.1431985515964935</v>
      </c>
      <c r="K153" s="278">
        <f>IF(K$56=0,0,K$56/PPA_fec!K$56)</f>
        <v>1.467228119345682</v>
      </c>
      <c r="L153" s="278">
        <f>IF(L$56=0,0,L$56/PPA_fec!L$56)</f>
        <v>0.57568283268002252</v>
      </c>
      <c r="M153" s="278">
        <f>IF(M$56=0,0,M$56/PPA_fec!M$56)</f>
        <v>0.53215388350529935</v>
      </c>
      <c r="N153" s="278">
        <f>IF(N$56=0,0,N$56/PPA_fec!N$56)</f>
        <v>0.52234286834729715</v>
      </c>
      <c r="O153" s="278">
        <f>IF(O$56=0,0,O$56/PPA_fec!O$56)</f>
        <v>0.51082944041431444</v>
      </c>
      <c r="P153" s="278">
        <f>IF(P$56=0,0,P$56/PPA_fec!P$56)</f>
        <v>0.5785484508044898</v>
      </c>
      <c r="Q153" s="278">
        <f>IF(Q$56=0,0,Q$56/PPA_fec!Q$56)</f>
        <v>0.4710257213985255</v>
      </c>
      <c r="R153" s="278">
        <f>IF(R$56=0,0,R$56/PPA_fec!R$56)</f>
        <v>0.51429504261425962</v>
      </c>
      <c r="S153" s="278">
        <f>IF(S$56=0,0,S$56/PPA_fec!S$56)</f>
        <v>0.51797081875318907</v>
      </c>
      <c r="T153" s="278">
        <f>IF(T$56=0,0,T$56/PPA_fec!T$56)</f>
        <v>0.59027848352453816</v>
      </c>
      <c r="U153" s="278">
        <f>IF(U$56=0,0,U$56/PPA_fec!U$56)</f>
        <v>0.53545324456200061</v>
      </c>
      <c r="V153" s="278">
        <f>IF(V$56=0,0,V$56/PPA_fec!V$56)</f>
        <v>0.54546474131296574</v>
      </c>
      <c r="W153" s="278">
        <f>IF(W$56=0,0,W$56/PPA_fec!W$56)</f>
        <v>0.72098342032571117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2.496953436197507</v>
      </c>
      <c r="C154" s="279">
        <f>IF(C$69=0,0,C$69/PPA_fec!C$69)</f>
        <v>2.1753633907154843</v>
      </c>
      <c r="D154" s="279">
        <f>IF(D$69=0,0,D$69/PPA_fec!D$69)</f>
        <v>2.880171925297772</v>
      </c>
      <c r="E154" s="279">
        <f>IF(E$69=0,0,E$69/PPA_fec!E$69)</f>
        <v>2.9225233281952385</v>
      </c>
      <c r="F154" s="279">
        <f>IF(F$69=0,0,F$69/PPA_fec!F$69)</f>
        <v>2.3261424019721706</v>
      </c>
      <c r="G154" s="279">
        <f>IF(G$69=0,0,G$69/PPA_fec!G$69)</f>
        <v>2.7828405352038295</v>
      </c>
      <c r="H154" s="279">
        <f>IF(H$69=0,0,H$69/PPA_fec!H$69)</f>
        <v>2.8450718139575382</v>
      </c>
      <c r="I154" s="279">
        <f>IF(I$69=0,0,I$69/PPA_fec!I$69)</f>
        <v>3.0174120492613179</v>
      </c>
      <c r="J154" s="279">
        <f>IF(J$69=0,0,J$69/PPA_fec!J$69)</f>
        <v>0.98135726657255662</v>
      </c>
      <c r="K154" s="279">
        <f>IF(K$69=0,0,K$69/PPA_fec!K$69)</f>
        <v>1.2737675464597251</v>
      </c>
      <c r="L154" s="279">
        <f>IF(L$69=0,0,L$69/PPA_fec!L$69)</f>
        <v>0.48646798741076136</v>
      </c>
      <c r="M154" s="279">
        <f>IF(M$69=0,0,M$69/PPA_fec!M$69)</f>
        <v>0.4479742742773189</v>
      </c>
      <c r="N154" s="279">
        <f>IF(N$69=0,0,N$69/PPA_fec!N$69)</f>
        <v>0.44093925147204532</v>
      </c>
      <c r="O154" s="279">
        <f>IF(O$69=0,0,O$69/PPA_fec!O$69)</f>
        <v>0.43070664416499288</v>
      </c>
      <c r="P154" s="279">
        <f>IF(P$69=0,0,P$69/PPA_fec!P$69)</f>
        <v>0.49171542057166534</v>
      </c>
      <c r="Q154" s="279">
        <f>IF(Q$69=0,0,Q$69/PPA_fec!Q$69)</f>
        <v>0.3971474652260778</v>
      </c>
      <c r="R154" s="279">
        <f>IF(R$69=0,0,R$69/PPA_fec!R$69)</f>
        <v>0.43586074921924395</v>
      </c>
      <c r="S154" s="279">
        <f>IF(S$69=0,0,S$69/PPA_fec!S$69)</f>
        <v>0.44059905442660829</v>
      </c>
      <c r="T154" s="279">
        <f>IF(T$69=0,0,T$69/PPA_fec!T$69)</f>
        <v>0.50450776403497766</v>
      </c>
      <c r="U154" s="279">
        <f>IF(U$69=0,0,U$69/PPA_fec!U$69)</f>
        <v>0.45686878904860706</v>
      </c>
      <c r="V154" s="279">
        <f>IF(V$69=0,0,V$69/PPA_fec!V$69)</f>
        <v>0.46666153377175074</v>
      </c>
      <c r="W154" s="279">
        <f>IF(W$69=0,0,W$69/PPA_fec!W$69)</f>
        <v>0.62114492297242785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0.65231798332011182</v>
      </c>
      <c r="C156" s="322">
        <f>IF(C$83=0,0,C$83/PPA_fec!C$83)</f>
        <v>0.35245522555546333</v>
      </c>
      <c r="D156" s="322">
        <f>IF(D$83=0,0,D$83/PPA_fec!D$83)</f>
        <v>0.41454132750676148</v>
      </c>
      <c r="E156" s="322">
        <f>IF(E$83=0,0,E$83/PPA_fec!E$83)</f>
        <v>0.52026481813264014</v>
      </c>
      <c r="F156" s="322">
        <f>IF(F$83=0,0,F$83/PPA_fec!F$83)</f>
        <v>0.27943194974741231</v>
      </c>
      <c r="G156" s="322">
        <f>IF(G$83=0,0,G$83/PPA_fec!G$83)</f>
        <v>0.56657628398992654</v>
      </c>
      <c r="H156" s="322">
        <f>IF(H$83=0,0,H$83/PPA_fec!H$83)</f>
        <v>0.66338813705262523</v>
      </c>
      <c r="I156" s="322">
        <f>IF(I$83=0,0,I$83/PPA_fec!I$83)</f>
        <v>0.92710619123399163</v>
      </c>
      <c r="J156" s="322">
        <f>IF(J$83=0,0,J$83/PPA_fec!J$83)</f>
        <v>0.71155914515214724</v>
      </c>
      <c r="K156" s="322">
        <f>IF(K$83=0,0,K$83/PPA_fec!K$83)</f>
        <v>0.56269697210925418</v>
      </c>
      <c r="L156" s="322">
        <f>IF(L$83=0,0,L$83/PPA_fec!L$83)</f>
        <v>0.99978479829150202</v>
      </c>
      <c r="M156" s="322">
        <f>IF(M$83=0,0,M$83/PPA_fec!M$83)</f>
        <v>1.1179214040872019</v>
      </c>
      <c r="N156" s="322">
        <f>IF(N$83=0,0,N$83/PPA_fec!N$83)</f>
        <v>1.0453579077837609</v>
      </c>
      <c r="O156" s="322">
        <f>IF(O$83=0,0,O$83/PPA_fec!O$83)</f>
        <v>1.0935422703140081</v>
      </c>
      <c r="P156" s="322">
        <f>IF(P$83=0,0,P$83/PPA_fec!P$83)</f>
        <v>0.87023130516221803</v>
      </c>
      <c r="Q156" s="322">
        <f>IF(Q$83=0,0,Q$83/PPA_fec!Q$83)</f>
        <v>1.0857766051074229</v>
      </c>
      <c r="R156" s="322">
        <f>IF(R$83=0,0,R$83/PPA_fec!R$83)</f>
        <v>0.94330336957961292</v>
      </c>
      <c r="S156" s="322">
        <f>IF(S$83=0,0,S$83/PPA_fec!S$83)</f>
        <v>0.84613146246553861</v>
      </c>
      <c r="T156" s="322">
        <f>IF(T$83=0,0,T$83/PPA_fec!T$83)</f>
        <v>0.75407404385924792</v>
      </c>
      <c r="U156" s="322">
        <f>IF(U$83=0,0,U$83/PPA_fec!U$83)</f>
        <v>0.7813356820426679</v>
      </c>
      <c r="V156" s="322">
        <f>IF(V$83=0,0,V$83/PPA_fec!V$83)</f>
        <v>0.72930954880869081</v>
      </c>
      <c r="W156" s="322">
        <f>IF(W$83=0,0,W$83/PPA_fec!W$83)</f>
        <v>0.63119895868537501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2.1463935250227828</v>
      </c>
      <c r="C161" s="334">
        <f>IF(C$88=0,0,C$88/PPA_fec!C$88)</f>
        <v>1.6601672783540746</v>
      </c>
      <c r="D161" s="334">
        <f>IF(D$88=0,0,D$88/PPA_fec!D$88)</f>
        <v>1.6683558258758511</v>
      </c>
      <c r="E161" s="334">
        <f>IF(E$88=0,0,E$88/PPA_fec!E$88)</f>
        <v>1.9523727254727909</v>
      </c>
      <c r="F161" s="334">
        <f>IF(F$88=0,0,F$88/PPA_fec!F$88)</f>
        <v>1.353858070395819</v>
      </c>
      <c r="G161" s="334">
        <f>IF(G$88=0,0,G$88/PPA_fec!G$88)</f>
        <v>2.0090025098426527</v>
      </c>
      <c r="H161" s="334">
        <f>IF(H$88=0,0,H$88/PPA_fec!H$88)</f>
        <v>2.1412009527879827</v>
      </c>
      <c r="I161" s="334">
        <f>IF(I$88=0,0,I$88/PPA_fec!I$88)</f>
        <v>2.2774788398144419</v>
      </c>
      <c r="J161" s="334">
        <f>IF(J$88=0,0,J$88/PPA_fec!J$88)</f>
        <v>2.1517008725101596</v>
      </c>
      <c r="K161" s="334">
        <f>IF(K$88=0,0,K$88/PPA_fec!K$88)</f>
        <v>2.0014258682194241</v>
      </c>
      <c r="L161" s="334">
        <f>IF(L$88=0,0,L$88/PPA_fec!L$88)</f>
        <v>2.2790340999532721</v>
      </c>
      <c r="M161" s="334">
        <f>IF(M$88=0,0,M$88/PPA_fec!M$88)</f>
        <v>2.3076588271666405</v>
      </c>
      <c r="N161" s="334">
        <f>IF(N$88=0,0,N$88/PPA_fec!N$88)</f>
        <v>2.2946287129037857</v>
      </c>
      <c r="O161" s="334">
        <f>IF(O$88=0,0,O$88/PPA_fec!O$88)</f>
        <v>2.3071466867597858</v>
      </c>
      <c r="P161" s="334">
        <f>IF(P$88=0,0,P$88/PPA_fec!P$88)</f>
        <v>2.234678326040322</v>
      </c>
      <c r="Q161" s="334">
        <f>IF(Q$88=0,0,Q$88/PPA_fec!Q$88)</f>
        <v>2.3038958424758582</v>
      </c>
      <c r="R161" s="334">
        <f>IF(R$88=0,0,R$88/PPA_fec!R$88)</f>
        <v>2.2653598373597492</v>
      </c>
      <c r="S161" s="334">
        <f>IF(S$88=0,0,S$88/PPA_fec!S$88)</f>
        <v>2.2256334630292991</v>
      </c>
      <c r="T161" s="334">
        <f>IF(T$88=0,0,T$88/PPA_fec!T$88)</f>
        <v>2.1679494330316884</v>
      </c>
      <c r="U161" s="334">
        <f>IF(U$88=0,0,U$88/PPA_fec!U$88)</f>
        <v>2.1888331068890889</v>
      </c>
      <c r="V161" s="334">
        <f>IF(V$88=0,0,V$88/PPA_fec!V$88)</f>
        <v>2.1465584827275657</v>
      </c>
      <c r="W161" s="334">
        <f>IF(W$88=0,0,W$88/PPA_fec!W$88)</f>
        <v>2.0628520845874894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BG: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632.20765561023256</v>
      </c>
      <c r="C3" s="205">
        <v>747.16501218779808</v>
      </c>
      <c r="D3" s="205">
        <v>741.48262283855513</v>
      </c>
      <c r="E3" s="205">
        <v>939.53378298426219</v>
      </c>
      <c r="F3" s="205">
        <v>821.41937145801126</v>
      </c>
      <c r="G3" s="205">
        <v>916.64899900051466</v>
      </c>
      <c r="H3" s="205">
        <v>1008.4021564579029</v>
      </c>
      <c r="I3" s="205">
        <v>1078.642745309412</v>
      </c>
      <c r="J3" s="205">
        <v>1122.253372630772</v>
      </c>
      <c r="K3" s="205">
        <v>1246.625177321192</v>
      </c>
      <c r="L3" s="205">
        <v>1050.6930199349481</v>
      </c>
      <c r="M3" s="205">
        <v>1136.0341151385931</v>
      </c>
      <c r="N3" s="205">
        <v>1478.647143654144</v>
      </c>
      <c r="O3" s="205">
        <v>1274.679598198823</v>
      </c>
      <c r="P3" s="205">
        <v>1149.644243541296</v>
      </c>
      <c r="Q3" s="205">
        <v>1091.3</v>
      </c>
      <c r="R3" s="205">
        <v>1044.314502488764</v>
      </c>
      <c r="S3" s="205">
        <v>800.09653136805377</v>
      </c>
      <c r="T3" s="205">
        <v>1101.5907511979619</v>
      </c>
      <c r="U3" s="205">
        <v>1082.4724809483489</v>
      </c>
      <c r="V3" s="205">
        <v>1153.954927802064</v>
      </c>
      <c r="W3" s="205">
        <v>1047.741974215432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2382.3660758301689</v>
      </c>
      <c r="C5" s="205">
        <v>2234.8794535453549</v>
      </c>
      <c r="D5" s="205">
        <v>2199.1618894156159</v>
      </c>
      <c r="E5" s="205">
        <v>1990.8660762885779</v>
      </c>
      <c r="F5" s="205">
        <v>2174.738813466312</v>
      </c>
      <c r="G5" s="205">
        <v>2313.95554713619</v>
      </c>
      <c r="H5" s="205">
        <v>2343.5632761372121</v>
      </c>
      <c r="I5" s="205">
        <v>2274.5563933137369</v>
      </c>
      <c r="J5" s="205">
        <v>2324.696002911418</v>
      </c>
      <c r="K5" s="205">
        <v>2233.040378475534</v>
      </c>
      <c r="L5" s="205">
        <v>2080.6196562484042</v>
      </c>
      <c r="M5" s="205">
        <v>1953.455377114049</v>
      </c>
      <c r="N5" s="205">
        <v>1919.284007363776</v>
      </c>
      <c r="O5" s="205">
        <v>2014.431525998604</v>
      </c>
      <c r="P5" s="205">
        <v>1989.0739767348971</v>
      </c>
      <c r="Q5" s="205">
        <v>2153.786068323885</v>
      </c>
      <c r="R5" s="205">
        <v>2027.9487144598179</v>
      </c>
      <c r="S5" s="205">
        <v>1942.621729849033</v>
      </c>
      <c r="T5" s="205">
        <v>2117.0994133511549</v>
      </c>
      <c r="U5" s="205">
        <v>2088.4199700720269</v>
      </c>
      <c r="V5" s="205">
        <v>2130.1021129990768</v>
      </c>
      <c r="W5" s="205">
        <v>2206.9433637363668</v>
      </c>
      <c r="DA5" s="112" t="s">
        <v>2113</v>
      </c>
    </row>
    <row r="6" spans="1:105" ht="12" customHeight="1" x14ac:dyDescent="0.25">
      <c r="A6" s="154" t="s">
        <v>2114</v>
      </c>
      <c r="B6" s="340">
        <v>2977.9575947877111</v>
      </c>
      <c r="C6" s="340">
        <v>2829.059715048325</v>
      </c>
      <c r="D6" s="340">
        <v>2680.1618353089402</v>
      </c>
      <c r="E6" s="340">
        <v>2680.1618353089402</v>
      </c>
      <c r="F6" s="340">
        <v>2531.2639555695541</v>
      </c>
      <c r="G6" s="340">
        <v>2531.2639555695541</v>
      </c>
      <c r="H6" s="340">
        <v>2531.2639555695541</v>
      </c>
      <c r="I6" s="340">
        <v>2531.2639555695541</v>
      </c>
      <c r="J6" s="340">
        <v>2531.2639555695541</v>
      </c>
      <c r="K6" s="340">
        <v>2531.2639555695541</v>
      </c>
      <c r="L6" s="340">
        <v>2382.366075830168</v>
      </c>
      <c r="M6" s="340">
        <v>2233.4681960907828</v>
      </c>
      <c r="N6" s="340">
        <v>2233.4681960907828</v>
      </c>
      <c r="O6" s="340">
        <v>2233.4681960907828</v>
      </c>
      <c r="P6" s="340">
        <v>2233.4681960907828</v>
      </c>
      <c r="Q6" s="340">
        <v>2382.366075830168</v>
      </c>
      <c r="R6" s="340">
        <v>2233.4681960907828</v>
      </c>
      <c r="S6" s="340">
        <v>2084.5703163513972</v>
      </c>
      <c r="T6" s="340">
        <v>2233.4681960907828</v>
      </c>
      <c r="U6" s="340">
        <v>2233.4681960907828</v>
      </c>
      <c r="V6" s="340">
        <v>2382.366075830168</v>
      </c>
      <c r="W6" s="340">
        <v>2382.366075830168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148.89787973938559</v>
      </c>
      <c r="H7" s="342">
        <v>0</v>
      </c>
      <c r="I7" s="342">
        <v>148.89787973938559</v>
      </c>
      <c r="J7" s="342">
        <v>148.89787973938559</v>
      </c>
      <c r="K7" s="342">
        <v>0</v>
      </c>
      <c r="L7" s="342">
        <v>0</v>
      </c>
      <c r="M7" s="342">
        <v>0</v>
      </c>
      <c r="N7" s="342">
        <v>0</v>
      </c>
      <c r="O7" s="342">
        <v>148.89787973938559</v>
      </c>
      <c r="P7" s="342">
        <v>0</v>
      </c>
      <c r="Q7" s="342">
        <v>297.79575947877112</v>
      </c>
      <c r="R7" s="342">
        <v>0</v>
      </c>
      <c r="S7" s="342">
        <v>0</v>
      </c>
      <c r="T7" s="342">
        <v>148.89787973938559</v>
      </c>
      <c r="U7" s="342">
        <v>148.89787973938559</v>
      </c>
      <c r="V7" s="342">
        <v>297.79575947877112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148.8978797393861</v>
      </c>
      <c r="D8" s="344">
        <f t="shared" si="0"/>
        <v>148.89787973938473</v>
      </c>
      <c r="E8" s="344">
        <f t="shared" si="0"/>
        <v>0</v>
      </c>
      <c r="F8" s="344">
        <f t="shared" si="0"/>
        <v>148.8978797393861</v>
      </c>
      <c r="G8" s="344">
        <f t="shared" si="0"/>
        <v>148.89787973938564</v>
      </c>
      <c r="H8" s="344">
        <f t="shared" si="0"/>
        <v>0</v>
      </c>
      <c r="I8" s="344">
        <f t="shared" si="0"/>
        <v>148.89787973938564</v>
      </c>
      <c r="J8" s="344">
        <f t="shared" si="0"/>
        <v>148.89787973938564</v>
      </c>
      <c r="K8" s="344">
        <f t="shared" si="0"/>
        <v>0</v>
      </c>
      <c r="L8" s="344">
        <f t="shared" si="0"/>
        <v>148.8978797393861</v>
      </c>
      <c r="M8" s="344">
        <f t="shared" si="0"/>
        <v>148.89787973938519</v>
      </c>
      <c r="N8" s="344">
        <f t="shared" si="0"/>
        <v>0</v>
      </c>
      <c r="O8" s="344">
        <f t="shared" si="0"/>
        <v>148.89787973938564</v>
      </c>
      <c r="P8" s="344">
        <f t="shared" si="0"/>
        <v>0</v>
      </c>
      <c r="Q8" s="344">
        <f t="shared" si="0"/>
        <v>148.8978797393861</v>
      </c>
      <c r="R8" s="344">
        <f t="shared" si="0"/>
        <v>148.89787973938519</v>
      </c>
      <c r="S8" s="344">
        <f t="shared" si="0"/>
        <v>148.89787973938564</v>
      </c>
      <c r="T8" s="344">
        <f t="shared" si="0"/>
        <v>0</v>
      </c>
      <c r="U8" s="344">
        <f t="shared" si="0"/>
        <v>148.89787973938564</v>
      </c>
      <c r="V8" s="344">
        <f t="shared" si="0"/>
        <v>148.8978797393861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595.59151895754212</v>
      </c>
      <c r="C9" s="345">
        <f t="shared" si="1"/>
        <v>594.1802615029701</v>
      </c>
      <c r="D9" s="345">
        <f t="shared" si="1"/>
        <v>480.99994589332437</v>
      </c>
      <c r="E9" s="345">
        <f t="shared" si="1"/>
        <v>689.29575902036231</v>
      </c>
      <c r="F9" s="345">
        <f t="shared" si="1"/>
        <v>356.52514210324216</v>
      </c>
      <c r="G9" s="345">
        <f t="shared" si="1"/>
        <v>217.30840843336409</v>
      </c>
      <c r="H9" s="345">
        <f t="shared" si="1"/>
        <v>187.70067943234199</v>
      </c>
      <c r="I9" s="345">
        <f t="shared" si="1"/>
        <v>256.70756225581727</v>
      </c>
      <c r="J9" s="345">
        <f t="shared" si="1"/>
        <v>206.56795265813616</v>
      </c>
      <c r="K9" s="345">
        <f t="shared" si="1"/>
        <v>298.22357709402013</v>
      </c>
      <c r="L9" s="345">
        <f t="shared" si="1"/>
        <v>301.7464195817638</v>
      </c>
      <c r="M9" s="345">
        <f t="shared" si="1"/>
        <v>280.0128189767338</v>
      </c>
      <c r="N9" s="345">
        <f t="shared" si="1"/>
        <v>314.18418872700681</v>
      </c>
      <c r="O9" s="345">
        <f t="shared" si="1"/>
        <v>219.03667009217884</v>
      </c>
      <c r="P9" s="345">
        <f t="shared" si="1"/>
        <v>244.39421935588575</v>
      </c>
      <c r="Q9" s="345">
        <f t="shared" si="1"/>
        <v>228.58000750628298</v>
      </c>
      <c r="R9" s="345">
        <f t="shared" si="1"/>
        <v>205.51948163096495</v>
      </c>
      <c r="S9" s="345">
        <f t="shared" si="1"/>
        <v>141.94858650236415</v>
      </c>
      <c r="T9" s="345">
        <f t="shared" si="1"/>
        <v>116.36878273962793</v>
      </c>
      <c r="U9" s="345">
        <f t="shared" si="1"/>
        <v>145.04822601875594</v>
      </c>
      <c r="V9" s="345">
        <f t="shared" si="1"/>
        <v>252.26396283109125</v>
      </c>
      <c r="W9" s="345">
        <f t="shared" si="1"/>
        <v>175.42271209380124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313.80610490111781</v>
      </c>
      <c r="C12" s="212">
        <v>295.7822871883061</v>
      </c>
      <c r="D12" s="212">
        <v>296.30128976784181</v>
      </c>
      <c r="E12" s="212">
        <v>269.91668099742049</v>
      </c>
      <c r="F12" s="212">
        <v>289.29974204643167</v>
      </c>
      <c r="G12" s="212">
        <v>296.98521066208082</v>
      </c>
      <c r="H12" s="212">
        <v>289.44720550300951</v>
      </c>
      <c r="I12" s="212">
        <v>279.70008598452267</v>
      </c>
      <c r="J12" s="212">
        <v>284.59260533104037</v>
      </c>
      <c r="K12" s="212">
        <v>262.83069647463458</v>
      </c>
      <c r="L12" s="212">
        <v>251.12055030094589</v>
      </c>
      <c r="M12" s="212">
        <v>234.84531384350819</v>
      </c>
      <c r="N12" s="212">
        <v>232.4723129836629</v>
      </c>
      <c r="O12" s="212">
        <v>239.80008598452281</v>
      </c>
      <c r="P12" s="212">
        <v>233.6226139294927</v>
      </c>
      <c r="Q12" s="212">
        <v>248.62459157351671</v>
      </c>
      <c r="R12" s="212">
        <v>237.24350816852959</v>
      </c>
      <c r="S12" s="212">
        <v>227.7459157351677</v>
      </c>
      <c r="T12" s="212">
        <v>250.72734307824589</v>
      </c>
      <c r="U12" s="212">
        <v>241.59131556319861</v>
      </c>
      <c r="V12" s="212">
        <v>249.70816852966459</v>
      </c>
      <c r="W12" s="212">
        <v>277.49922613929488</v>
      </c>
      <c r="DA12" s="109" t="s">
        <v>2120</v>
      </c>
    </row>
    <row r="13" spans="1:105" ht="12" customHeight="1" x14ac:dyDescent="0.25">
      <c r="A13" s="24" t="s">
        <v>30</v>
      </c>
      <c r="B13" s="215">
        <v>27.17480653482373</v>
      </c>
      <c r="C13" s="215">
        <v>23.61289767841788</v>
      </c>
      <c r="D13" s="215">
        <v>31.556835769561481</v>
      </c>
      <c r="E13" s="215">
        <v>21.21771281169389</v>
      </c>
      <c r="F13" s="215">
        <v>24.399226139294921</v>
      </c>
      <c r="G13" s="215">
        <v>22.130008598452282</v>
      </c>
      <c r="H13" s="215">
        <v>24.385038693035259</v>
      </c>
      <c r="I13" s="215">
        <v>11.810834049871019</v>
      </c>
      <c r="J13" s="215">
        <v>13.42046431642304</v>
      </c>
      <c r="K13" s="215">
        <v>10.220636285468609</v>
      </c>
      <c r="L13" s="215">
        <v>10.01633705932932</v>
      </c>
      <c r="M13" s="215">
        <v>2.114187446259673</v>
      </c>
      <c r="N13" s="215">
        <v>1.0541702493551159</v>
      </c>
      <c r="O13" s="215">
        <v>2.4647463456577809</v>
      </c>
      <c r="P13" s="215">
        <v>1.001977644024076</v>
      </c>
      <c r="Q13" s="215">
        <v>1.7568357695614789</v>
      </c>
      <c r="R13" s="215">
        <v>0.64307824591573515</v>
      </c>
      <c r="S13" s="215">
        <v>0.80507308684436796</v>
      </c>
      <c r="T13" s="215">
        <v>0.7539982803095443</v>
      </c>
      <c r="U13" s="215">
        <v>1.450128976784179</v>
      </c>
      <c r="V13" s="215">
        <v>0.99363714531384351</v>
      </c>
      <c r="W13" s="215">
        <v>1.0944110060189161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142.42381771281168</v>
      </c>
      <c r="C14" s="206">
        <f t="shared" si="2"/>
        <v>112.44522785898538</v>
      </c>
      <c r="D14" s="206">
        <f t="shared" si="2"/>
        <v>91.048237317282883</v>
      </c>
      <c r="E14" s="206">
        <f t="shared" si="2"/>
        <v>77.930696474634559</v>
      </c>
      <c r="F14" s="206">
        <f t="shared" si="2"/>
        <v>76.221410146173696</v>
      </c>
      <c r="G14" s="206">
        <f t="shared" si="2"/>
        <v>65.110318142734315</v>
      </c>
      <c r="H14" s="206">
        <f t="shared" si="2"/>
        <v>64.751934651762681</v>
      </c>
      <c r="I14" s="206">
        <f t="shared" si="2"/>
        <v>71.540068787618225</v>
      </c>
      <c r="J14" s="206">
        <f t="shared" si="2"/>
        <v>46.651332760103173</v>
      </c>
      <c r="K14" s="206">
        <f t="shared" si="2"/>
        <v>38.196216680997424</v>
      </c>
      <c r="L14" s="206">
        <f t="shared" si="2"/>
        <v>22.766809974204641</v>
      </c>
      <c r="M14" s="206">
        <f t="shared" si="2"/>
        <v>17.254256233877904</v>
      </c>
      <c r="N14" s="206">
        <f t="shared" si="2"/>
        <v>14.980395528804813</v>
      </c>
      <c r="O14" s="206">
        <f t="shared" si="2"/>
        <v>8.0944969905417015</v>
      </c>
      <c r="P14" s="206">
        <f t="shared" si="2"/>
        <v>10.115133276010317</v>
      </c>
      <c r="Q14" s="206">
        <f t="shared" si="2"/>
        <v>11.125451418744625</v>
      </c>
      <c r="R14" s="206">
        <f t="shared" si="2"/>
        <v>11.357093723129836</v>
      </c>
      <c r="S14" s="206">
        <f t="shared" si="2"/>
        <v>10.328288907996562</v>
      </c>
      <c r="T14" s="206">
        <f t="shared" si="2"/>
        <v>8.6411865864144453</v>
      </c>
      <c r="U14" s="206">
        <f t="shared" si="2"/>
        <v>9.0088564058469469</v>
      </c>
      <c r="V14" s="206">
        <f t="shared" si="2"/>
        <v>8.5829750644883926</v>
      </c>
      <c r="W14" s="206">
        <f t="shared" si="2"/>
        <v>7.6805674978503866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1.129750644883921</v>
      </c>
      <c r="C16" s="206">
        <v>1.129750644883921</v>
      </c>
      <c r="D16" s="206">
        <v>2.259501289767841</v>
      </c>
      <c r="E16" s="206">
        <v>1.129750644883921</v>
      </c>
      <c r="F16" s="206">
        <v>2.4959587274290631</v>
      </c>
      <c r="G16" s="206">
        <v>2.4959587274290631</v>
      </c>
      <c r="H16" s="206">
        <v>2.4959587274290631</v>
      </c>
      <c r="I16" s="206">
        <v>2.1974204643164228</v>
      </c>
      <c r="J16" s="206">
        <v>4.3947549441100593</v>
      </c>
      <c r="K16" s="206">
        <v>5.4934651762682716</v>
      </c>
      <c r="L16" s="206">
        <v>4.3947549441100593</v>
      </c>
      <c r="M16" s="206">
        <v>5.4934651762682716</v>
      </c>
      <c r="N16" s="206">
        <v>3.2960447119518479</v>
      </c>
      <c r="O16" s="206">
        <v>2.1974204643164228</v>
      </c>
      <c r="P16" s="206">
        <v>2.1974204643164228</v>
      </c>
      <c r="Q16" s="206">
        <v>2.1974204643164228</v>
      </c>
      <c r="R16" s="206">
        <v>4.3947549441100593</v>
      </c>
      <c r="S16" s="206">
        <v>4.5189165950128984</v>
      </c>
      <c r="T16" s="206">
        <v>3.1136715391229579</v>
      </c>
      <c r="U16" s="206">
        <v>3.0488392089423901</v>
      </c>
      <c r="V16" s="206">
        <v>3.3938950988822012</v>
      </c>
      <c r="W16" s="206">
        <v>2.6928632846087699</v>
      </c>
      <c r="DA16" s="71" t="s">
        <v>2123</v>
      </c>
    </row>
    <row r="17" spans="1:105" ht="12" customHeight="1" x14ac:dyDescent="0.25">
      <c r="A17" s="18" t="s">
        <v>69</v>
      </c>
      <c r="B17" s="206">
        <v>38.000343938091142</v>
      </c>
      <c r="C17" s="206">
        <v>34.919260533104037</v>
      </c>
      <c r="D17" s="206">
        <v>28.757007738607051</v>
      </c>
      <c r="E17" s="206">
        <v>24.648925193465171</v>
      </c>
      <c r="F17" s="206">
        <v>21.56775580395529</v>
      </c>
      <c r="G17" s="206">
        <v>13.351504729148751</v>
      </c>
      <c r="H17" s="206">
        <v>9</v>
      </c>
      <c r="I17" s="206">
        <v>9.0928632846087698</v>
      </c>
      <c r="J17" s="206">
        <v>4.041272570937231</v>
      </c>
      <c r="K17" s="206">
        <v>4.041272570937231</v>
      </c>
      <c r="L17" s="206">
        <v>4.041272570937231</v>
      </c>
      <c r="M17" s="206">
        <v>4.041272570937231</v>
      </c>
      <c r="N17" s="206">
        <v>4.041272570937231</v>
      </c>
      <c r="O17" s="206">
        <v>3.0309544282029228</v>
      </c>
      <c r="P17" s="206">
        <v>5.0515907136715388</v>
      </c>
      <c r="Q17" s="206">
        <v>6.0619088564058474</v>
      </c>
      <c r="R17" s="206">
        <v>5.0515907136715388</v>
      </c>
      <c r="S17" s="206">
        <v>4.4575236457437661</v>
      </c>
      <c r="T17" s="206">
        <v>3.9472914875322438</v>
      </c>
      <c r="U17" s="206">
        <v>4.1008598452278582</v>
      </c>
      <c r="V17" s="206">
        <v>3.3805674978503868</v>
      </c>
      <c r="W17" s="206">
        <v>3.1380911435941532</v>
      </c>
      <c r="DA17" s="71" t="s">
        <v>2124</v>
      </c>
    </row>
    <row r="18" spans="1:105" ht="12" customHeight="1" x14ac:dyDescent="0.25">
      <c r="A18" s="18" t="s">
        <v>70</v>
      </c>
      <c r="B18" s="206">
        <v>102.2834049871023</v>
      </c>
      <c r="C18" s="206">
        <v>74.300171969045564</v>
      </c>
      <c r="D18" s="206">
        <v>56.931298366294072</v>
      </c>
      <c r="E18" s="206">
        <v>51.141702493551158</v>
      </c>
      <c r="F18" s="206">
        <v>51.141702493551158</v>
      </c>
      <c r="G18" s="206">
        <v>48.246861564918312</v>
      </c>
      <c r="H18" s="206">
        <v>52.239982803095437</v>
      </c>
      <c r="I18" s="206">
        <v>59.233791917454852</v>
      </c>
      <c r="J18" s="206">
        <v>38.215305245055887</v>
      </c>
      <c r="K18" s="206">
        <v>28.661478933791919</v>
      </c>
      <c r="L18" s="206">
        <v>14.33078245915735</v>
      </c>
      <c r="M18" s="206">
        <v>7.7195184866723991</v>
      </c>
      <c r="N18" s="206">
        <v>7.643078245915734</v>
      </c>
      <c r="O18" s="206">
        <v>2.8661220980223558</v>
      </c>
      <c r="P18" s="206">
        <v>2.8661220980223558</v>
      </c>
      <c r="Q18" s="206">
        <v>2.8661220980223558</v>
      </c>
      <c r="R18" s="206">
        <v>1.9107480653482369</v>
      </c>
      <c r="S18" s="206">
        <v>1.3518486672398971</v>
      </c>
      <c r="T18" s="206">
        <v>1.5802235597592429</v>
      </c>
      <c r="U18" s="206">
        <v>1.8591573516766979</v>
      </c>
      <c r="V18" s="206">
        <v>1.808512467755804</v>
      </c>
      <c r="W18" s="206">
        <v>1.8496130696474631</v>
      </c>
      <c r="DA18" s="71" t="s">
        <v>2125</v>
      </c>
    </row>
    <row r="19" spans="1:105" ht="12" customHeight="1" x14ac:dyDescent="0.25">
      <c r="A19" s="18" t="s">
        <v>34</v>
      </c>
      <c r="B19" s="206">
        <v>1.010318142734308</v>
      </c>
      <c r="C19" s="206">
        <v>2.096044711951849</v>
      </c>
      <c r="D19" s="206">
        <v>3.1004299226139289</v>
      </c>
      <c r="E19" s="206">
        <v>1.010318142734308</v>
      </c>
      <c r="F19" s="206">
        <v>1.015993121238177</v>
      </c>
      <c r="G19" s="206">
        <v>1.015993121238177</v>
      </c>
      <c r="H19" s="206">
        <v>1.015993121238177</v>
      </c>
      <c r="I19" s="206">
        <v>1.015993121238177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46.065692175408422</v>
      </c>
      <c r="C20" s="206">
        <f t="shared" si="3"/>
        <v>51.054084264832333</v>
      </c>
      <c r="D20" s="206">
        <f t="shared" si="3"/>
        <v>62.145657781599311</v>
      </c>
      <c r="E20" s="206">
        <f t="shared" si="3"/>
        <v>71.30326741186586</v>
      </c>
      <c r="F20" s="206">
        <f t="shared" si="3"/>
        <v>70.20679277730008</v>
      </c>
      <c r="G20" s="206">
        <f t="shared" si="3"/>
        <v>78.761822871883055</v>
      </c>
      <c r="H20" s="206">
        <f t="shared" si="3"/>
        <v>87.102063628546858</v>
      </c>
      <c r="I20" s="206">
        <f t="shared" si="3"/>
        <v>94.476612209802227</v>
      </c>
      <c r="J20" s="206">
        <f t="shared" si="3"/>
        <v>99.828890799656051</v>
      </c>
      <c r="K20" s="206">
        <f t="shared" si="3"/>
        <v>91.766466036113485</v>
      </c>
      <c r="L20" s="206">
        <f t="shared" si="3"/>
        <v>105.4397248495271</v>
      </c>
      <c r="M20" s="206">
        <f t="shared" si="3"/>
        <v>111.3496130696475</v>
      </c>
      <c r="N20" s="206">
        <f t="shared" si="3"/>
        <v>103.5687016337059</v>
      </c>
      <c r="O20" s="206">
        <f t="shared" si="3"/>
        <v>109.7605331040413</v>
      </c>
      <c r="P20" s="206">
        <f t="shared" si="3"/>
        <v>95.444196044711958</v>
      </c>
      <c r="Q20" s="206">
        <f t="shared" si="3"/>
        <v>93.552536543422178</v>
      </c>
      <c r="R20" s="206">
        <f t="shared" si="3"/>
        <v>87.553482373172812</v>
      </c>
      <c r="S20" s="206">
        <f t="shared" si="3"/>
        <v>89.103525365434209</v>
      </c>
      <c r="T20" s="206">
        <f t="shared" si="3"/>
        <v>90.3450558899398</v>
      </c>
      <c r="U20" s="206">
        <f t="shared" si="3"/>
        <v>84.017884780739465</v>
      </c>
      <c r="V20" s="206">
        <f t="shared" si="3"/>
        <v>83.492433361994841</v>
      </c>
      <c r="W20" s="206">
        <f t="shared" si="3"/>
        <v>125.3579535683577</v>
      </c>
      <c r="DA20" s="71"/>
    </row>
    <row r="21" spans="1:105" ht="12" customHeight="1" x14ac:dyDescent="0.25">
      <c r="A21" s="18" t="s">
        <v>72</v>
      </c>
      <c r="B21" s="206">
        <v>46.065692175408422</v>
      </c>
      <c r="C21" s="206">
        <v>51.054084264832333</v>
      </c>
      <c r="D21" s="206">
        <v>62.145657781599311</v>
      </c>
      <c r="E21" s="206">
        <v>71.30326741186586</v>
      </c>
      <c r="F21" s="206">
        <v>70.20679277730008</v>
      </c>
      <c r="G21" s="206">
        <v>78.761822871883055</v>
      </c>
      <c r="H21" s="206">
        <v>87.102063628546858</v>
      </c>
      <c r="I21" s="206">
        <v>94.476612209802227</v>
      </c>
      <c r="J21" s="206">
        <v>99.828890799656051</v>
      </c>
      <c r="K21" s="206">
        <v>91.766466036113485</v>
      </c>
      <c r="L21" s="206">
        <v>105.4397248495271</v>
      </c>
      <c r="M21" s="206">
        <v>111.3496130696475</v>
      </c>
      <c r="N21" s="206">
        <v>103.5687016337059</v>
      </c>
      <c r="O21" s="206">
        <v>109.7605331040413</v>
      </c>
      <c r="P21" s="206">
        <v>95.444196044711958</v>
      </c>
      <c r="Q21" s="206">
        <v>93.552536543422178</v>
      </c>
      <c r="R21" s="206">
        <v>87.553482373172812</v>
      </c>
      <c r="S21" s="206">
        <v>89.103525365434209</v>
      </c>
      <c r="T21" s="206">
        <v>90.3450558899398</v>
      </c>
      <c r="U21" s="206">
        <v>84.017884780739465</v>
      </c>
      <c r="V21" s="206">
        <v>83.492433361994841</v>
      </c>
      <c r="W21" s="206">
        <v>125.3579535683577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7.8580395528804807</v>
      </c>
      <c r="C23" s="206">
        <f t="shared" si="4"/>
        <v>4.7052450558899386</v>
      </c>
      <c r="D23" s="206">
        <f t="shared" si="4"/>
        <v>5.2785038693035249</v>
      </c>
      <c r="E23" s="206">
        <f t="shared" si="4"/>
        <v>4.8724849527085121</v>
      </c>
      <c r="F23" s="206">
        <f t="shared" si="4"/>
        <v>5.469561478933791</v>
      </c>
      <c r="G23" s="206">
        <f t="shared" si="4"/>
        <v>4.1558899398108338</v>
      </c>
      <c r="H23" s="206">
        <f t="shared" si="4"/>
        <v>5.3024075666380046</v>
      </c>
      <c r="I23" s="206">
        <f t="shared" si="4"/>
        <v>1.337575236457438</v>
      </c>
      <c r="J23" s="206">
        <f t="shared" si="4"/>
        <v>2.0540842648323299</v>
      </c>
      <c r="K23" s="206">
        <f t="shared" si="4"/>
        <v>9.6493551160791053</v>
      </c>
      <c r="L23" s="206">
        <f t="shared" si="4"/>
        <v>7.0459157351676698</v>
      </c>
      <c r="M23" s="206">
        <f t="shared" si="4"/>
        <v>5.2785038693035249</v>
      </c>
      <c r="N23" s="206">
        <f t="shared" si="4"/>
        <v>12.99320722269991</v>
      </c>
      <c r="O23" s="206">
        <f t="shared" si="4"/>
        <v>13.447033533963889</v>
      </c>
      <c r="P23" s="206">
        <f t="shared" si="4"/>
        <v>20.134737747205499</v>
      </c>
      <c r="Q23" s="206">
        <f t="shared" si="4"/>
        <v>27.65838349097162</v>
      </c>
      <c r="R23" s="206">
        <f t="shared" si="4"/>
        <v>24.362252794496989</v>
      </c>
      <c r="S23" s="206">
        <f t="shared" si="4"/>
        <v>9.389251934651762</v>
      </c>
      <c r="T23" s="206">
        <f t="shared" si="4"/>
        <v>28.303611349957006</v>
      </c>
      <c r="U23" s="206">
        <f t="shared" si="4"/>
        <v>16.286242476354253</v>
      </c>
      <c r="V23" s="206">
        <f t="shared" si="4"/>
        <v>37.054772141014617</v>
      </c>
      <c r="W23" s="206">
        <f t="shared" si="4"/>
        <v>31.827085124677559</v>
      </c>
      <c r="DA23" s="71"/>
    </row>
    <row r="24" spans="1:105" ht="12" customHeight="1" x14ac:dyDescent="0.25">
      <c r="A24" s="18" t="s">
        <v>73</v>
      </c>
      <c r="B24" s="206">
        <v>7.8580395528804807</v>
      </c>
      <c r="C24" s="206">
        <v>4.7052450558899386</v>
      </c>
      <c r="D24" s="206">
        <v>5.2785038693035249</v>
      </c>
      <c r="E24" s="206">
        <v>4.8724849527085121</v>
      </c>
      <c r="F24" s="206">
        <v>5.469561478933791</v>
      </c>
      <c r="G24" s="206">
        <v>4.1558899398108338</v>
      </c>
      <c r="H24" s="206">
        <v>5.3024075666380046</v>
      </c>
      <c r="I24" s="206">
        <v>1.337575236457438</v>
      </c>
      <c r="J24" s="206">
        <v>2.0540842648323299</v>
      </c>
      <c r="K24" s="206">
        <v>9.6493551160791053</v>
      </c>
      <c r="L24" s="206">
        <v>7.0459157351676698</v>
      </c>
      <c r="M24" s="206">
        <v>5.2785038693035249</v>
      </c>
      <c r="N24" s="206">
        <v>12.99320722269991</v>
      </c>
      <c r="O24" s="206">
        <v>13.447033533963889</v>
      </c>
      <c r="P24" s="206">
        <v>20.134737747205499</v>
      </c>
      <c r="Q24" s="206">
        <v>27.65838349097162</v>
      </c>
      <c r="R24" s="206">
        <v>24.362252794496989</v>
      </c>
      <c r="S24" s="206">
        <v>5.4721410146173683</v>
      </c>
      <c r="T24" s="206">
        <v>24.6408426483233</v>
      </c>
      <c r="U24" s="206">
        <v>12.703525365434221</v>
      </c>
      <c r="V24" s="206">
        <v>37.054772141014617</v>
      </c>
      <c r="W24" s="206">
        <v>31.827085124677559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3.9171109200343932</v>
      </c>
      <c r="T25" s="206">
        <v>3.662768701633706</v>
      </c>
      <c r="U25" s="206">
        <v>3.5827171109200342</v>
      </c>
      <c r="V25" s="206">
        <v>0</v>
      </c>
      <c r="W25" s="206">
        <v>0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20.206362854686159</v>
      </c>
      <c r="C30" s="206">
        <v>27.18065348237317</v>
      </c>
      <c r="D30" s="206">
        <v>32.841272570937228</v>
      </c>
      <c r="E30" s="206">
        <v>19.871969045571799</v>
      </c>
      <c r="F30" s="206">
        <v>16.958039552880479</v>
      </c>
      <c r="G30" s="206">
        <v>20.206362854686159</v>
      </c>
      <c r="H30" s="206">
        <v>16.074290627687009</v>
      </c>
      <c r="I30" s="206">
        <v>9.6493551160791053</v>
      </c>
      <c r="J30" s="206">
        <v>12.491659501289771</v>
      </c>
      <c r="K30" s="206">
        <v>16.695356835769559</v>
      </c>
      <c r="L30" s="206">
        <v>11.440756663800521</v>
      </c>
      <c r="M30" s="206">
        <v>2.4601031814273431</v>
      </c>
      <c r="N30" s="206">
        <v>5.6368013757523636</v>
      </c>
      <c r="O30" s="206">
        <v>8.0969045571797071</v>
      </c>
      <c r="P30" s="206">
        <v>6.066723989681857</v>
      </c>
      <c r="Q30" s="206">
        <v>11.17798796216681</v>
      </c>
      <c r="R30" s="206">
        <v>8.5984522785898534</v>
      </c>
      <c r="S30" s="206">
        <v>10.25331040412726</v>
      </c>
      <c r="T30" s="206">
        <v>8.4096302665520195</v>
      </c>
      <c r="U30" s="206">
        <v>15.04961306964746</v>
      </c>
      <c r="V30" s="206">
        <v>11.246001719690449</v>
      </c>
      <c r="W30" s="206">
        <v>6.8065348237317274</v>
      </c>
      <c r="DA30" s="71" t="s">
        <v>2135</v>
      </c>
    </row>
    <row r="31" spans="1:105" ht="12" customHeight="1" x14ac:dyDescent="0.25">
      <c r="A31" s="21" t="s">
        <v>38</v>
      </c>
      <c r="B31" s="209">
        <v>70.077386070507302</v>
      </c>
      <c r="C31" s="209">
        <v>76.784178847807397</v>
      </c>
      <c r="D31" s="209">
        <v>73.430782459157342</v>
      </c>
      <c r="E31" s="209">
        <v>74.720550300945831</v>
      </c>
      <c r="F31" s="209">
        <v>96.044711951848655</v>
      </c>
      <c r="G31" s="209">
        <v>106.6208082545142</v>
      </c>
      <c r="H31" s="209">
        <v>91.831470335339631</v>
      </c>
      <c r="I31" s="209">
        <v>90.885640584694755</v>
      </c>
      <c r="J31" s="209">
        <v>110.146173688736</v>
      </c>
      <c r="K31" s="209">
        <v>96.302665520206361</v>
      </c>
      <c r="L31" s="209">
        <v>94.411006018916595</v>
      </c>
      <c r="M31" s="209">
        <v>96.388650042992253</v>
      </c>
      <c r="N31" s="209">
        <v>94.239036973344795</v>
      </c>
      <c r="O31" s="209">
        <v>97.936371453138435</v>
      </c>
      <c r="P31" s="209">
        <v>100.859845227859</v>
      </c>
      <c r="Q31" s="209">
        <v>103.35339638865</v>
      </c>
      <c r="R31" s="209">
        <v>104.72914875322439</v>
      </c>
      <c r="S31" s="209">
        <v>107.86646603611349</v>
      </c>
      <c r="T31" s="209">
        <v>114.2738607050731</v>
      </c>
      <c r="U31" s="209">
        <v>115.7785898538263</v>
      </c>
      <c r="V31" s="209">
        <v>108.33834909716251</v>
      </c>
      <c r="W31" s="209">
        <v>104.73267411865859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676.20697803270127</v>
      </c>
      <c r="C33" s="205">
        <f>FBT_emi!C5</f>
        <v>575.86098968624106</v>
      </c>
      <c r="D33" s="205">
        <f>FBT_emi!D5</f>
        <v>565.80594861294344</v>
      </c>
      <c r="E33" s="205">
        <f>FBT_emi!E5</f>
        <v>503.89805026148667</v>
      </c>
      <c r="F33" s="205">
        <f>FBT_emi!F5</f>
        <v>508.67828461846761</v>
      </c>
      <c r="G33" s="205">
        <f>FBT_emi!G5</f>
        <v>484.40932139402298</v>
      </c>
      <c r="H33" s="205">
        <f>FBT_emi!H5</f>
        <v>512.33890393197862</v>
      </c>
      <c r="I33" s="205">
        <f>FBT_emi!I5</f>
        <v>501.01178498574569</v>
      </c>
      <c r="J33" s="205">
        <f>FBT_emi!J5</f>
        <v>438.96721553252382</v>
      </c>
      <c r="K33" s="205">
        <f>FBT_emi!K5</f>
        <v>378.1438203844499</v>
      </c>
      <c r="L33" s="205">
        <f>FBT_emi!L5</f>
        <v>359.26812601416913</v>
      </c>
      <c r="M33" s="205">
        <f>FBT_emi!M5</f>
        <v>322.66312030523648</v>
      </c>
      <c r="N33" s="205">
        <f>FBT_emi!N5</f>
        <v>293.79091415559509</v>
      </c>
      <c r="O33" s="205">
        <f>FBT_emi!O5</f>
        <v>292.93693946487639</v>
      </c>
      <c r="P33" s="205">
        <f>FBT_emi!P5</f>
        <v>259.1738155117979</v>
      </c>
      <c r="Q33" s="205">
        <f>FBT_emi!Q5</f>
        <v>261.18661338726929</v>
      </c>
      <c r="R33" s="205">
        <f>FBT_emi!R5</f>
        <v>241.6957470523104</v>
      </c>
      <c r="S33" s="205">
        <f>FBT_emi!S5</f>
        <v>242.6770019517123</v>
      </c>
      <c r="T33" s="205">
        <f>FBT_emi!T5</f>
        <v>240.7161173104399</v>
      </c>
      <c r="U33" s="205">
        <f>FBT_emi!U5</f>
        <v>229.9459165526093</v>
      </c>
      <c r="V33" s="205">
        <f>FBT_emi!V5</f>
        <v>225.14855745838591</v>
      </c>
      <c r="W33" s="205">
        <f>FBT_emi!W5</f>
        <v>321.53049705395762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496.36555665910021</v>
      </c>
      <c r="C35" s="286">
        <f t="shared" si="5"/>
        <v>395.87277557633007</v>
      </c>
      <c r="D35" s="286">
        <f t="shared" si="5"/>
        <v>399.60651894111379</v>
      </c>
      <c r="E35" s="286">
        <f t="shared" si="5"/>
        <v>287.28789308680109</v>
      </c>
      <c r="F35" s="286">
        <f t="shared" si="5"/>
        <v>352.19493488804324</v>
      </c>
      <c r="G35" s="286">
        <f t="shared" si="5"/>
        <v>323.99011070311997</v>
      </c>
      <c r="H35" s="286">
        <f t="shared" si="5"/>
        <v>287.03548842033126</v>
      </c>
      <c r="I35" s="286">
        <f t="shared" si="5"/>
        <v>259.30743724076115</v>
      </c>
      <c r="J35" s="286">
        <f t="shared" si="5"/>
        <v>253.59033197993608</v>
      </c>
      <c r="K35" s="286">
        <f t="shared" si="5"/>
        <v>210.83377847334816</v>
      </c>
      <c r="L35" s="286">
        <f t="shared" si="5"/>
        <v>239.00468123076863</v>
      </c>
      <c r="M35" s="286">
        <f t="shared" si="5"/>
        <v>206.72382168281777</v>
      </c>
      <c r="N35" s="286">
        <f t="shared" si="5"/>
        <v>157.21960034978991</v>
      </c>
      <c r="O35" s="286">
        <f t="shared" si="5"/>
        <v>188.12577397753179</v>
      </c>
      <c r="P35" s="286">
        <f t="shared" si="5"/>
        <v>203.21296369897479</v>
      </c>
      <c r="Q35" s="286">
        <f t="shared" si="5"/>
        <v>227.82423859022882</v>
      </c>
      <c r="R35" s="286">
        <f t="shared" si="5"/>
        <v>227.17630331010571</v>
      </c>
      <c r="S35" s="286">
        <f t="shared" si="5"/>
        <v>284.64804783712015</v>
      </c>
      <c r="T35" s="286">
        <f t="shared" si="5"/>
        <v>227.60480042664122</v>
      </c>
      <c r="U35" s="286">
        <f t="shared" si="5"/>
        <v>223.18471814779221</v>
      </c>
      <c r="V35" s="286">
        <f t="shared" si="5"/>
        <v>216.39334649342268</v>
      </c>
      <c r="W35" s="286">
        <f t="shared" si="5"/>
        <v>264.85454717712463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132.34820639613682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133.02735034434659</v>
      </c>
      <c r="G36" s="346">
        <f t="shared" si="6"/>
        <v>128.34525323083119</v>
      </c>
      <c r="H36" s="346">
        <f t="shared" si="6"/>
        <v>123.50731403339452</v>
      </c>
      <c r="I36" s="346">
        <f t="shared" si="6"/>
        <v>122.96907071933948</v>
      </c>
      <c r="J36" s="346">
        <f t="shared" si="6"/>
        <v>122.42142842531688</v>
      </c>
      <c r="K36" s="346">
        <f t="shared" si="6"/>
        <v>117.70082574774824</v>
      </c>
      <c r="L36" s="346">
        <f t="shared" si="6"/>
        <v>120.69507732794615</v>
      </c>
      <c r="M36" s="346">
        <f t="shared" si="6"/>
        <v>120.22046502565037</v>
      </c>
      <c r="N36" s="346">
        <f t="shared" si="6"/>
        <v>121.12449855869649</v>
      </c>
      <c r="O36" s="346">
        <f t="shared" si="6"/>
        <v>119.0410708379119</v>
      </c>
      <c r="P36" s="346">
        <f t="shared" si="6"/>
        <v>117.45295381773013</v>
      </c>
      <c r="Q36" s="346">
        <f t="shared" si="6"/>
        <v>115.43606639028955</v>
      </c>
      <c r="R36" s="346">
        <f t="shared" si="6"/>
        <v>116.98693683766251</v>
      </c>
      <c r="S36" s="346">
        <f t="shared" si="6"/>
        <v>117.23636786090441</v>
      </c>
      <c r="T36" s="346">
        <f t="shared" si="6"/>
        <v>118.42965025500139</v>
      </c>
      <c r="U36" s="346">
        <f t="shared" si="6"/>
        <v>115.68138546140527</v>
      </c>
      <c r="V36" s="346">
        <f t="shared" si="6"/>
        <v>117.22826197195215</v>
      </c>
      <c r="W36" s="346">
        <f t="shared" si="6"/>
        <v>125.73916970369697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57.8010862236032</v>
      </c>
      <c r="C37" s="346">
        <f>IF(FBT_ued!C$5=0,"",FBT_ued!C$5/C$5*1000)</f>
        <v>59.343414125469913</v>
      </c>
      <c r="D37" s="346">
        <f>IF(FBT_ued!D$5=0,"",FBT_ued!D$5/D$5*1000)</f>
        <v>60.572032533910424</v>
      </c>
      <c r="E37" s="346">
        <f>IF(FBT_ued!E$5=0,"",FBT_ued!E$5/E$5*1000)</f>
        <v>61.642046493484116</v>
      </c>
      <c r="F37" s="346">
        <f>IF(FBT_ued!F$5=0,"",FBT_ued!F$5/F$5*1000)</f>
        <v>61.227930886605584</v>
      </c>
      <c r="G37" s="346">
        <f>IF(FBT_ued!G$5=0,"",FBT_ued!G$5/G$5*1000)</f>
        <v>59.77344171498423</v>
      </c>
      <c r="H37" s="346">
        <f>IF(FBT_ued!H$5=0,"",FBT_ued!H$5/H$5*1000)</f>
        <v>56.8016723110415</v>
      </c>
      <c r="I37" s="346">
        <f>IF(FBT_ued!I$5=0,"",FBT_ued!I$5/I$5*1000)</f>
        <v>56.866329218509215</v>
      </c>
      <c r="J37" s="346">
        <f>IF(FBT_ued!J$5=0,"",FBT_ued!J$5/J$5*1000)</f>
        <v>57.942324859904986</v>
      </c>
      <c r="K37" s="346">
        <f>IF(FBT_ued!K$5=0,"",FBT_ued!K$5/K$5*1000)</f>
        <v>55.52716247342584</v>
      </c>
      <c r="L37" s="346">
        <f>IF(FBT_ued!L$5=0,"",FBT_ued!L$5/L$5*1000)</f>
        <v>57.486872986980622</v>
      </c>
      <c r="M37" s="346">
        <f>IF(FBT_ued!M$5=0,"",FBT_ued!M$5/M$5*1000)</f>
        <v>58.088739117060229</v>
      </c>
      <c r="N37" s="346">
        <f>IF(FBT_ued!N$5=0,"",FBT_ued!N$5/N$5*1000)</f>
        <v>58.261353348460545</v>
      </c>
      <c r="O37" s="346">
        <f>IF(FBT_ued!O$5=0,"",FBT_ued!O$5/O$5*1000)</f>
        <v>57.435114640760084</v>
      </c>
      <c r="P37" s="346">
        <f>IF(FBT_ued!P$5=0,"",FBT_ued!P$5/P$5*1000)</f>
        <v>56.67768944097589</v>
      </c>
      <c r="Q37" s="346">
        <f>IF(FBT_ued!Q$5=0,"",FBT_ued!Q$5/Q$5*1000)</f>
        <v>55.33608752326225</v>
      </c>
      <c r="R37" s="346">
        <f>IF(FBT_ued!R$5=0,"",FBT_ued!R$5/R$5*1000)</f>
        <v>56.468239970079978</v>
      </c>
      <c r="S37" s="346">
        <f>IF(FBT_ued!S$5=0,"",FBT_ued!S$5/S$5*1000)</f>
        <v>57.598667696436912</v>
      </c>
      <c r="T37" s="346">
        <f>IF(FBT_ued!T$5=0,"",FBT_ued!T$5/T$5*1000)</f>
        <v>57.387122163157166</v>
      </c>
      <c r="U37" s="346">
        <f>IF(FBT_ued!U$5=0,"",FBT_ued!U$5/U$5*1000)</f>
        <v>56.669589894810464</v>
      </c>
      <c r="V37" s="346">
        <f>IF(FBT_ued!V$5=0,"",FBT_ued!V$5/V$5*1000)</f>
        <v>56.171198249367052</v>
      </c>
      <c r="W37" s="346">
        <f>IF(FBT_ued!W$5=0,"",FBT_ued!W$5/W$5*1000)</f>
        <v>59.892471298824525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2.1548560320258212</v>
      </c>
      <c r="C38" s="347">
        <f t="shared" si="7"/>
        <v>1.9469082992100415</v>
      </c>
      <c r="D38" s="347">
        <f t="shared" si="7"/>
        <v>1.9095628947692536</v>
      </c>
      <c r="E38" s="347">
        <f t="shared" si="7"/>
        <v>1.8668651689085576</v>
      </c>
      <c r="F38" s="347">
        <f t="shared" si="7"/>
        <v>1.7583088080902138</v>
      </c>
      <c r="G38" s="347">
        <f t="shared" si="7"/>
        <v>1.631089037444357</v>
      </c>
      <c r="H38" s="347">
        <f t="shared" si="7"/>
        <v>1.7700599425087613</v>
      </c>
      <c r="I38" s="347">
        <f t="shared" si="7"/>
        <v>1.7912464460717734</v>
      </c>
      <c r="J38" s="347">
        <f t="shared" si="7"/>
        <v>1.5424406935026076</v>
      </c>
      <c r="K38" s="347">
        <f t="shared" si="7"/>
        <v>1.4387353739746453</v>
      </c>
      <c r="L38" s="347">
        <f t="shared" si="7"/>
        <v>1.430659998091028</v>
      </c>
      <c r="M38" s="347">
        <f t="shared" si="7"/>
        <v>1.3739389346310169</v>
      </c>
      <c r="N38" s="347">
        <f t="shared" si="7"/>
        <v>1.2637673294722258</v>
      </c>
      <c r="O38" s="347">
        <f t="shared" si="7"/>
        <v>1.2215881335579801</v>
      </c>
      <c r="P38" s="347">
        <f t="shared" si="7"/>
        <v>1.1093695561081967</v>
      </c>
      <c r="Q38" s="347">
        <f t="shared" si="7"/>
        <v>1.0505260631470483</v>
      </c>
      <c r="R38" s="347">
        <f t="shared" si="7"/>
        <v>1.0187665361979814</v>
      </c>
      <c r="S38" s="347">
        <f t="shared" si="7"/>
        <v>1.0655602809312597</v>
      </c>
      <c r="T38" s="347">
        <f t="shared" si="7"/>
        <v>0.96007126448637181</v>
      </c>
      <c r="U38" s="347">
        <f t="shared" si="7"/>
        <v>0.95179711247715382</v>
      </c>
      <c r="V38" s="347">
        <f t="shared" si="7"/>
        <v>0.90164674541529433</v>
      </c>
      <c r="W38" s="347">
        <f t="shared" si="7"/>
        <v>1.1586716890250375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BG: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313.80610490111781</v>
      </c>
      <c r="C5" s="225">
        <v>295.7822871883061</v>
      </c>
      <c r="D5" s="225">
        <v>296.30128976784181</v>
      </c>
      <c r="E5" s="225">
        <v>269.91668099742049</v>
      </c>
      <c r="F5" s="225">
        <v>289.29974204643162</v>
      </c>
      <c r="G5" s="225">
        <v>296.98521066208082</v>
      </c>
      <c r="H5" s="225">
        <v>289.44720550300951</v>
      </c>
      <c r="I5" s="225">
        <v>279.70008598452279</v>
      </c>
      <c r="J5" s="225">
        <v>284.59260533104032</v>
      </c>
      <c r="K5" s="225">
        <v>262.83069647463458</v>
      </c>
      <c r="L5" s="225">
        <v>251.12055030094581</v>
      </c>
      <c r="M5" s="225">
        <v>234.84531384350819</v>
      </c>
      <c r="N5" s="225">
        <v>232.47231298366299</v>
      </c>
      <c r="O5" s="225">
        <v>239.80008598452281</v>
      </c>
      <c r="P5" s="225">
        <v>233.6226139294927</v>
      </c>
      <c r="Q5" s="225">
        <v>248.62459157351671</v>
      </c>
      <c r="R5" s="225">
        <v>237.2435081685297</v>
      </c>
      <c r="S5" s="225">
        <v>227.74591573516761</v>
      </c>
      <c r="T5" s="225">
        <v>250.72734307824589</v>
      </c>
      <c r="U5" s="225">
        <v>241.59131556319869</v>
      </c>
      <c r="V5" s="225">
        <v>249.7081685296645</v>
      </c>
      <c r="W5" s="225">
        <v>277.49922613929488</v>
      </c>
      <c r="DA5" s="89" t="s">
        <v>2120</v>
      </c>
    </row>
    <row r="6" spans="1:105" ht="12" customHeight="1" x14ac:dyDescent="0.25">
      <c r="A6" s="55" t="s">
        <v>92</v>
      </c>
      <c r="B6" s="261">
        <v>3.5611113554042322</v>
      </c>
      <c r="C6" s="261">
        <v>3.7894190032461061</v>
      </c>
      <c r="D6" s="261">
        <v>3.651122779971586</v>
      </c>
      <c r="E6" s="261">
        <v>3.6564196113011</v>
      </c>
      <c r="F6" s="261">
        <v>4.5053731148742324</v>
      </c>
      <c r="G6" s="261">
        <v>4.8992272298640609</v>
      </c>
      <c r="H6" s="261">
        <v>4.3606032180031189</v>
      </c>
      <c r="I6" s="261">
        <v>4.3164776157790383</v>
      </c>
      <c r="J6" s="261">
        <v>4.9999252486057983</v>
      </c>
      <c r="K6" s="261">
        <v>4.401749673027795</v>
      </c>
      <c r="L6" s="261">
        <v>4.3141781583202414</v>
      </c>
      <c r="M6" s="261">
        <v>4.337872348811536</v>
      </c>
      <c r="N6" s="261">
        <v>4.2217505164372247</v>
      </c>
      <c r="O6" s="261">
        <v>4.3731363937001779</v>
      </c>
      <c r="P6" s="261">
        <v>4.4178304935745274</v>
      </c>
      <c r="Q6" s="261">
        <v>4.5329970406834379</v>
      </c>
      <c r="R6" s="261">
        <v>4.534690007126259</v>
      </c>
      <c r="S6" s="261">
        <v>4.6472600958477157</v>
      </c>
      <c r="T6" s="261">
        <v>4.9141498854871593</v>
      </c>
      <c r="U6" s="261">
        <v>4.9299575240611446</v>
      </c>
      <c r="V6" s="261">
        <v>4.6580058889732472</v>
      </c>
      <c r="W6" s="261">
        <v>4.735592022994032</v>
      </c>
      <c r="DA6" s="67" t="s">
        <v>2139</v>
      </c>
    </row>
    <row r="7" spans="1:105" ht="12" customHeight="1" x14ac:dyDescent="0.25">
      <c r="A7" s="202" t="s">
        <v>93</v>
      </c>
      <c r="B7" s="226">
        <v>4.1546299146382708</v>
      </c>
      <c r="C7" s="226">
        <v>4.4209888371204569</v>
      </c>
      <c r="D7" s="226">
        <v>4.2596432433001841</v>
      </c>
      <c r="E7" s="226">
        <v>4.2658228798512834</v>
      </c>
      <c r="F7" s="226">
        <v>5.2562686340199383</v>
      </c>
      <c r="G7" s="226">
        <v>5.7157651015080724</v>
      </c>
      <c r="H7" s="226">
        <v>5.087370421003639</v>
      </c>
      <c r="I7" s="226">
        <v>5.0358905517422103</v>
      </c>
      <c r="J7" s="226">
        <v>5.8332461233734332</v>
      </c>
      <c r="K7" s="226">
        <v>5.1353746185324276</v>
      </c>
      <c r="L7" s="226">
        <v>5.0332078513736143</v>
      </c>
      <c r="M7" s="226">
        <v>5.0608510736134598</v>
      </c>
      <c r="N7" s="226">
        <v>4.9253756025100994</v>
      </c>
      <c r="O7" s="226">
        <v>5.1019924593168762</v>
      </c>
      <c r="P7" s="226">
        <v>5.1541355758369516</v>
      </c>
      <c r="Q7" s="226">
        <v>5.2884965474640104</v>
      </c>
      <c r="R7" s="226">
        <v>5.2904716749806333</v>
      </c>
      <c r="S7" s="226">
        <v>5.4218034451556676</v>
      </c>
      <c r="T7" s="226">
        <v>5.7331748664016864</v>
      </c>
      <c r="U7" s="226">
        <v>5.7516171114046708</v>
      </c>
      <c r="V7" s="226">
        <v>5.4343402038021216</v>
      </c>
      <c r="W7" s="226">
        <v>5.5248573601597046</v>
      </c>
      <c r="DA7" s="174" t="s">
        <v>2140</v>
      </c>
    </row>
    <row r="8" spans="1:105" ht="12" customHeight="1" x14ac:dyDescent="0.25">
      <c r="A8" s="202" t="s">
        <v>94</v>
      </c>
      <c r="B8" s="226">
        <v>9.4962969477446215</v>
      </c>
      <c r="C8" s="226">
        <v>10.105117341989621</v>
      </c>
      <c r="D8" s="226">
        <v>9.7363274132575661</v>
      </c>
      <c r="E8" s="226">
        <v>9.7504522968029335</v>
      </c>
      <c r="F8" s="226">
        <v>12.01432830633129</v>
      </c>
      <c r="G8" s="226">
        <v>13.064605946304161</v>
      </c>
      <c r="H8" s="226">
        <v>11.62827524800832</v>
      </c>
      <c r="I8" s="226">
        <v>11.51060697541077</v>
      </c>
      <c r="J8" s="226">
        <v>13.333133996282131</v>
      </c>
      <c r="K8" s="226">
        <v>11.73799912807412</v>
      </c>
      <c r="L8" s="226">
        <v>11.504475088853971</v>
      </c>
      <c r="M8" s="226">
        <v>11.56765959683076</v>
      </c>
      <c r="N8" s="226">
        <v>11.25800137716594</v>
      </c>
      <c r="O8" s="226">
        <v>11.66169704986714</v>
      </c>
      <c r="P8" s="226">
        <v>11.78088131619875</v>
      </c>
      <c r="Q8" s="226">
        <v>12.087992108489169</v>
      </c>
      <c r="R8" s="226">
        <v>12.092506685670021</v>
      </c>
      <c r="S8" s="226">
        <v>12.392693588927241</v>
      </c>
      <c r="T8" s="226">
        <v>13.104399694632431</v>
      </c>
      <c r="U8" s="226">
        <v>13.14655339749639</v>
      </c>
      <c r="V8" s="226">
        <v>12.421349037262001</v>
      </c>
      <c r="W8" s="226">
        <v>12.628245394650749</v>
      </c>
      <c r="DA8" s="174" t="s">
        <v>2141</v>
      </c>
    </row>
    <row r="9" spans="1:105" ht="12" customHeight="1" x14ac:dyDescent="0.25">
      <c r="A9" s="202" t="s">
        <v>95</v>
      </c>
      <c r="B9" s="226">
        <v>7.1222227108084644</v>
      </c>
      <c r="C9" s="226">
        <v>7.5788380064922114</v>
      </c>
      <c r="D9" s="226">
        <v>7.3022455599431728</v>
      </c>
      <c r="E9" s="226">
        <v>7.3128392226021992</v>
      </c>
      <c r="F9" s="226">
        <v>9.0107462297484648</v>
      </c>
      <c r="G9" s="226">
        <v>9.7984544597281218</v>
      </c>
      <c r="H9" s="226">
        <v>8.7212064360062378</v>
      </c>
      <c r="I9" s="226">
        <v>8.6329552315580766</v>
      </c>
      <c r="J9" s="226">
        <v>9.9998504972115967</v>
      </c>
      <c r="K9" s="226">
        <v>8.8034993460555899</v>
      </c>
      <c r="L9" s="226">
        <v>8.6283563166404811</v>
      </c>
      <c r="M9" s="226">
        <v>8.6757446976230721</v>
      </c>
      <c r="N9" s="226">
        <v>8.4435010328744493</v>
      </c>
      <c r="O9" s="226">
        <v>8.7462727874003559</v>
      </c>
      <c r="P9" s="226">
        <v>8.8356609871490548</v>
      </c>
      <c r="Q9" s="226">
        <v>9.0659940813668758</v>
      </c>
      <c r="R9" s="226">
        <v>9.0693800142525181</v>
      </c>
      <c r="S9" s="226">
        <v>9.2945201916954314</v>
      </c>
      <c r="T9" s="226">
        <v>9.8282997709743185</v>
      </c>
      <c r="U9" s="226">
        <v>9.8599150481222892</v>
      </c>
      <c r="V9" s="226">
        <v>9.3160117779464944</v>
      </c>
      <c r="W9" s="226">
        <v>9.4711840459880641</v>
      </c>
      <c r="DA9" s="174" t="s">
        <v>2142</v>
      </c>
    </row>
    <row r="10" spans="1:105" ht="12" customHeight="1" x14ac:dyDescent="0.25">
      <c r="A10" s="56" t="s">
        <v>96</v>
      </c>
      <c r="B10" s="262">
        <v>5.822997729882621</v>
      </c>
      <c r="C10" s="262">
        <v>5.5778756425512714</v>
      </c>
      <c r="D10" s="262">
        <v>5.5702712686422338</v>
      </c>
      <c r="E10" s="262">
        <v>5.2006711688519252</v>
      </c>
      <c r="F10" s="262">
        <v>5.7657684007783008</v>
      </c>
      <c r="G10" s="262">
        <v>6.0665623734021921</v>
      </c>
      <c r="H10" s="262">
        <v>5.7048981491897948</v>
      </c>
      <c r="I10" s="262">
        <v>5.5685552839779326</v>
      </c>
      <c r="J10" s="262">
        <v>5.96499432423707</v>
      </c>
      <c r="K10" s="262">
        <v>5.3722828951755384</v>
      </c>
      <c r="L10" s="262">
        <v>5.158329656621838</v>
      </c>
      <c r="M10" s="262">
        <v>4.9519882263260167</v>
      </c>
      <c r="N10" s="262">
        <v>4.8726716086598252</v>
      </c>
      <c r="O10" s="262">
        <v>5.0277981513132737</v>
      </c>
      <c r="P10" s="262">
        <v>5.0216279472992031</v>
      </c>
      <c r="Q10" s="262">
        <v>5.253738254470429</v>
      </c>
      <c r="R10" s="262">
        <v>5.1708143510768094</v>
      </c>
      <c r="S10" s="262">
        <v>5.1474210362605453</v>
      </c>
      <c r="T10" s="262">
        <v>5.5557917685118126</v>
      </c>
      <c r="U10" s="262">
        <v>5.5273577643411924</v>
      </c>
      <c r="V10" s="262">
        <v>5.3978989025239628</v>
      </c>
      <c r="W10" s="262">
        <v>5.644510938072246</v>
      </c>
      <c r="DA10" s="68" t="s">
        <v>2143</v>
      </c>
    </row>
    <row r="11" spans="1:105" ht="12" customHeight="1" x14ac:dyDescent="0.25">
      <c r="A11" s="37" t="s">
        <v>160</v>
      </c>
      <c r="B11" s="228">
        <v>1.965040148967268</v>
      </c>
      <c r="C11" s="228">
        <v>1.475313161770097</v>
      </c>
      <c r="D11" s="228">
        <v>1.2305100843834831</v>
      </c>
      <c r="E11" s="228">
        <v>0.86375239437124984</v>
      </c>
      <c r="F11" s="228">
        <v>0.6353472589750957</v>
      </c>
      <c r="G11" s="228">
        <v>0.3501813378781572</v>
      </c>
      <c r="H11" s="228">
        <v>0.27694719119540878</v>
      </c>
      <c r="I11" s="228">
        <v>0.25627038222508519</v>
      </c>
      <c r="J11" s="228">
        <v>8.6551869255202626E-2</v>
      </c>
      <c r="K11" s="228">
        <v>9.5149364637854908E-2</v>
      </c>
      <c r="L11" s="228">
        <v>8.3785474683959985E-2</v>
      </c>
      <c r="M11" s="228">
        <v>6.7836775407890834E-2</v>
      </c>
      <c r="N11" s="228">
        <v>7.1309850892681118E-2</v>
      </c>
      <c r="O11" s="228">
        <v>5.2334134240246029E-2</v>
      </c>
      <c r="P11" s="228">
        <v>8.1196837583646875E-2</v>
      </c>
      <c r="Q11" s="228">
        <v>0.10824756328336869</v>
      </c>
      <c r="R11" s="228">
        <v>8.0334927779038265E-2</v>
      </c>
      <c r="S11" s="228">
        <v>5.8080358052926273E-2</v>
      </c>
      <c r="T11" s="228">
        <v>5.8312622987922072E-2</v>
      </c>
      <c r="U11" s="228">
        <v>5.404184598555322E-2</v>
      </c>
      <c r="V11" s="228">
        <v>5.8124983788453738E-2</v>
      </c>
      <c r="W11" s="228">
        <v>6.2493114196982807E-2</v>
      </c>
      <c r="DA11" s="69" t="s">
        <v>2144</v>
      </c>
    </row>
    <row r="12" spans="1:105" ht="12" customHeight="1" x14ac:dyDescent="0.25">
      <c r="A12" s="37" t="s">
        <v>162</v>
      </c>
      <c r="B12" s="228">
        <v>2.0977865940134999</v>
      </c>
      <c r="C12" s="228">
        <v>1.943403734757861</v>
      </c>
      <c r="D12" s="228">
        <v>2.4386558019896398</v>
      </c>
      <c r="E12" s="228">
        <v>2.3361079364438009</v>
      </c>
      <c r="F12" s="228">
        <v>1.9299409926154261</v>
      </c>
      <c r="G12" s="228">
        <v>1.942749683806378</v>
      </c>
      <c r="H12" s="228">
        <v>2.5325415756732199</v>
      </c>
      <c r="I12" s="228">
        <v>2.5321246971928821</v>
      </c>
      <c r="J12" s="228">
        <v>2.0438699876584829</v>
      </c>
      <c r="K12" s="228">
        <v>2.06305337738769</v>
      </c>
      <c r="L12" s="228">
        <v>2.1043354982943239</v>
      </c>
      <c r="M12" s="228">
        <v>1.8095182574626669</v>
      </c>
      <c r="N12" s="228">
        <v>1.765376394423475</v>
      </c>
      <c r="O12" s="228">
        <v>1.8327291818919651</v>
      </c>
      <c r="P12" s="228">
        <v>1.4793995972356471</v>
      </c>
      <c r="Q12" s="228">
        <v>1.6048860740516799</v>
      </c>
      <c r="R12" s="228">
        <v>1.338340570258215</v>
      </c>
      <c r="S12" s="228">
        <v>1.171156485381512</v>
      </c>
      <c r="T12" s="228">
        <v>1.3367396012815229</v>
      </c>
      <c r="U12" s="228">
        <v>1.111190372092995</v>
      </c>
      <c r="V12" s="228">
        <v>1.373981831116204</v>
      </c>
      <c r="W12" s="228">
        <v>2.4102610159633668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1.7601709869018529</v>
      </c>
      <c r="C15" s="228">
        <v>2.159158746023313</v>
      </c>
      <c r="D15" s="228">
        <v>1.90110538226911</v>
      </c>
      <c r="E15" s="228">
        <v>2.0008108380368741</v>
      </c>
      <c r="F15" s="228">
        <v>3.2004801491877788</v>
      </c>
      <c r="G15" s="228">
        <v>3.7736313517176572</v>
      </c>
      <c r="H15" s="228">
        <v>2.8954093823211671</v>
      </c>
      <c r="I15" s="228">
        <v>2.7801602045599649</v>
      </c>
      <c r="J15" s="228">
        <v>3.8345724673233841</v>
      </c>
      <c r="K15" s="228">
        <v>3.2140801531499932</v>
      </c>
      <c r="L15" s="228">
        <v>2.9702086836435542</v>
      </c>
      <c r="M15" s="228">
        <v>3.0746331934554592</v>
      </c>
      <c r="N15" s="228">
        <v>3.0359853633436691</v>
      </c>
      <c r="O15" s="228">
        <v>3.1427348351810629</v>
      </c>
      <c r="P15" s="228">
        <v>3.461031512479908</v>
      </c>
      <c r="Q15" s="228">
        <v>3.5406046171353802</v>
      </c>
      <c r="R15" s="228">
        <v>3.7521388530395559</v>
      </c>
      <c r="S15" s="228">
        <v>3.9181841928261081</v>
      </c>
      <c r="T15" s="228">
        <v>4.1607395442423689</v>
      </c>
      <c r="U15" s="228">
        <v>4.3621255462626447</v>
      </c>
      <c r="V15" s="228">
        <v>3.9657920876193051</v>
      </c>
      <c r="W15" s="228">
        <v>3.1717568079118972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19.448400463526355</v>
      </c>
      <c r="C16" s="263">
        <f t="shared" si="0"/>
        <v>17.922350899231144</v>
      </c>
      <c r="D16" s="263">
        <f t="shared" si="0"/>
        <v>17.925138884304495</v>
      </c>
      <c r="E16" s="263">
        <f t="shared" si="0"/>
        <v>16.33845491024557</v>
      </c>
      <c r="F16" s="263">
        <f t="shared" si="0"/>
        <v>17.629084510621272</v>
      </c>
      <c r="G16" s="263">
        <f t="shared" si="0"/>
        <v>18.302049806018353</v>
      </c>
      <c r="H16" s="263">
        <f t="shared" si="0"/>
        <v>17.579488193505821</v>
      </c>
      <c r="I16" s="263">
        <f t="shared" si="0"/>
        <v>17.080033744040524</v>
      </c>
      <c r="J16" s="263">
        <f t="shared" si="0"/>
        <v>17.891722518523167</v>
      </c>
      <c r="K16" s="263">
        <f t="shared" si="0"/>
        <v>16.259311157932721</v>
      </c>
      <c r="L16" s="263">
        <f t="shared" si="0"/>
        <v>15.663349805155322</v>
      </c>
      <c r="M16" s="263">
        <f t="shared" si="0"/>
        <v>15.067088049540796</v>
      </c>
      <c r="N16" s="263">
        <f t="shared" si="0"/>
        <v>14.85047006689234</v>
      </c>
      <c r="O16" s="263">
        <f t="shared" si="0"/>
        <v>15.36451728944469</v>
      </c>
      <c r="P16" s="263">
        <f t="shared" si="0"/>
        <v>15.34213405653051</v>
      </c>
      <c r="Q16" s="263">
        <f t="shared" si="0"/>
        <v>16.047426148734445</v>
      </c>
      <c r="R16" s="263">
        <f t="shared" si="0"/>
        <v>15.773765632064672</v>
      </c>
      <c r="S16" s="263">
        <f t="shared" si="0"/>
        <v>15.698535080333306</v>
      </c>
      <c r="T16" s="263">
        <f t="shared" si="0"/>
        <v>16.971161618196</v>
      </c>
      <c r="U16" s="263">
        <f t="shared" si="0"/>
        <v>16.853064641797758</v>
      </c>
      <c r="V16" s="263">
        <f t="shared" si="0"/>
        <v>16.474582311938047</v>
      </c>
      <c r="W16" s="263">
        <f t="shared" si="0"/>
        <v>17.280295825284814</v>
      </c>
      <c r="DA16" s="70"/>
    </row>
    <row r="17" spans="1:105" ht="12" customHeight="1" x14ac:dyDescent="0.25">
      <c r="A17" s="60" t="s">
        <v>2150</v>
      </c>
      <c r="B17" s="331">
        <v>16.55760671492591</v>
      </c>
      <c r="C17" s="331">
        <v>13.79464466967756</v>
      </c>
      <c r="D17" s="331">
        <v>14.15091614073348</v>
      </c>
      <c r="E17" s="331">
        <v>11.966234171019011</v>
      </c>
      <c r="F17" s="331">
        <v>10.474275877367949</v>
      </c>
      <c r="G17" s="331">
        <v>9.4927124372910558</v>
      </c>
      <c r="H17" s="331">
        <v>11.159037426395759</v>
      </c>
      <c r="I17" s="331">
        <v>10.686710567327721</v>
      </c>
      <c r="J17" s="331">
        <v>8.1646730523708158</v>
      </c>
      <c r="K17" s="331">
        <v>7.971007620106823</v>
      </c>
      <c r="L17" s="331">
        <v>7.4285676351168464</v>
      </c>
      <c r="M17" s="331">
        <v>6.0392547237335767</v>
      </c>
      <c r="N17" s="331">
        <v>5.8532221740590087</v>
      </c>
      <c r="O17" s="331">
        <v>5.8700000196677387</v>
      </c>
      <c r="P17" s="331">
        <v>4.8580148017959566</v>
      </c>
      <c r="Q17" s="331">
        <v>5.358220982026471</v>
      </c>
      <c r="R17" s="331">
        <v>4.4658735231123607</v>
      </c>
      <c r="S17" s="331">
        <v>3.8565166149768499</v>
      </c>
      <c r="T17" s="331">
        <v>4.3426208254933076</v>
      </c>
      <c r="U17" s="331">
        <v>3.6661904813491142</v>
      </c>
      <c r="V17" s="331">
        <v>4.5048633313198687</v>
      </c>
      <c r="W17" s="331">
        <v>7.5930880773592104</v>
      </c>
      <c r="DA17" s="72" t="s">
        <v>2151</v>
      </c>
    </row>
    <row r="18" spans="1:105" ht="12" customHeight="1" x14ac:dyDescent="0.25">
      <c r="A18" s="59" t="s">
        <v>30</v>
      </c>
      <c r="B18" s="232">
        <v>2.193882660795611</v>
      </c>
      <c r="C18" s="232">
        <v>1.8450666020445561</v>
      </c>
      <c r="D18" s="232">
        <v>2.5838471760821018</v>
      </c>
      <c r="E18" s="232">
        <v>1.5711023590844171</v>
      </c>
      <c r="F18" s="232">
        <v>1.572181304265728</v>
      </c>
      <c r="G18" s="232">
        <v>1.329552441174249</v>
      </c>
      <c r="H18" s="232">
        <v>1.623473734315023</v>
      </c>
      <c r="I18" s="232">
        <v>0.74513755602617771</v>
      </c>
      <c r="J18" s="232">
        <v>0.71442358769995307</v>
      </c>
      <c r="K18" s="232">
        <v>0.60850912129948009</v>
      </c>
      <c r="L18" s="232">
        <v>0.56328581791021404</v>
      </c>
      <c r="M18" s="232">
        <v>0.10190819315469141</v>
      </c>
      <c r="N18" s="232">
        <v>5.4009156186288987E-2</v>
      </c>
      <c r="O18" s="232">
        <v>0.1260092007162244</v>
      </c>
      <c r="P18" s="232">
        <v>4.7911518367763667E-2</v>
      </c>
      <c r="Q18" s="232">
        <v>9.3163037299589024E-2</v>
      </c>
      <c r="R18" s="232">
        <v>3.0314026067563608E-2</v>
      </c>
      <c r="S18" s="232">
        <v>3.1113899040937719E-2</v>
      </c>
      <c r="T18" s="232">
        <v>3.3246451872491069E-2</v>
      </c>
      <c r="U18" s="232">
        <v>5.6791015718428872E-2</v>
      </c>
      <c r="V18" s="232">
        <v>5.0833714228248041E-2</v>
      </c>
      <c r="W18" s="232">
        <v>6.5261395132058794E-2</v>
      </c>
      <c r="DA18" s="71" t="s">
        <v>2152</v>
      </c>
    </row>
    <row r="19" spans="1:105" ht="12" customHeight="1" x14ac:dyDescent="0.25">
      <c r="A19" s="59" t="s">
        <v>33</v>
      </c>
      <c r="B19" s="232">
        <v>9.1207285971192334E-2</v>
      </c>
      <c r="C19" s="232">
        <v>8.8276551734640218E-2</v>
      </c>
      <c r="D19" s="232">
        <v>0.18500606554956989</v>
      </c>
      <c r="E19" s="232">
        <v>8.3654346682269384E-2</v>
      </c>
      <c r="F19" s="232">
        <v>0.16082885682849959</v>
      </c>
      <c r="G19" s="232">
        <v>0.14995511657214489</v>
      </c>
      <c r="H19" s="232">
        <v>0.16617252434677421</v>
      </c>
      <c r="I19" s="232">
        <v>0.13863377534802701</v>
      </c>
      <c r="J19" s="232">
        <v>0.2339499230582541</v>
      </c>
      <c r="K19" s="232">
        <v>0.32706610175073192</v>
      </c>
      <c r="L19" s="232">
        <v>0.2471465485381488</v>
      </c>
      <c r="M19" s="232">
        <v>0.26479634587848061</v>
      </c>
      <c r="N19" s="232">
        <v>0.16886892203009921</v>
      </c>
      <c r="O19" s="232">
        <v>0.1123422687425023</v>
      </c>
      <c r="P19" s="232">
        <v>0.10507395206440991</v>
      </c>
      <c r="Q19" s="232">
        <v>0.1165267512347444</v>
      </c>
      <c r="R19" s="232">
        <v>0.2071640842812198</v>
      </c>
      <c r="S19" s="232">
        <v>0.17464391371317761</v>
      </c>
      <c r="T19" s="232">
        <v>0.13729279452692969</v>
      </c>
      <c r="U19" s="232">
        <v>0.119400879652775</v>
      </c>
      <c r="V19" s="232">
        <v>0.17362907011969339</v>
      </c>
      <c r="W19" s="232">
        <v>0.1605795390277982</v>
      </c>
      <c r="DA19" s="71" t="s">
        <v>2153</v>
      </c>
    </row>
    <row r="20" spans="1:105" ht="12" customHeight="1" x14ac:dyDescent="0.25">
      <c r="A20" s="59" t="s">
        <v>160</v>
      </c>
      <c r="B20" s="232">
        <v>2.909210340031577</v>
      </c>
      <c r="C20" s="232">
        <v>2.6132459969869442</v>
      </c>
      <c r="D20" s="232">
        <v>2.2538464803845959</v>
      </c>
      <c r="E20" s="232">
        <v>1.7612143885411371</v>
      </c>
      <c r="F20" s="232">
        <v>1.348794473225754</v>
      </c>
      <c r="G20" s="232">
        <v>0.78110865508509808</v>
      </c>
      <c r="H20" s="232">
        <v>0.58075147209754086</v>
      </c>
      <c r="I20" s="232">
        <v>0.55749468759591281</v>
      </c>
      <c r="J20" s="232">
        <v>0.2105251864191662</v>
      </c>
      <c r="K20" s="232">
        <v>0.23494153374957899</v>
      </c>
      <c r="L20" s="232">
        <v>0.22255604445796251</v>
      </c>
      <c r="M20" s="232">
        <v>0.19152779629588471</v>
      </c>
      <c r="N20" s="232">
        <v>0.20339630788459581</v>
      </c>
      <c r="O20" s="232">
        <v>0.15228080696441071</v>
      </c>
      <c r="P20" s="232">
        <v>0.23766909262844599</v>
      </c>
      <c r="Q20" s="232">
        <v>0.31571600415370971</v>
      </c>
      <c r="R20" s="232">
        <v>0.23433972217092319</v>
      </c>
      <c r="S20" s="232">
        <v>0.17002659327003239</v>
      </c>
      <c r="T20" s="232">
        <v>0.17147883759114271</v>
      </c>
      <c r="U20" s="232">
        <v>0.158484457785425</v>
      </c>
      <c r="V20" s="232">
        <v>0.16997361068486741</v>
      </c>
      <c r="W20" s="232">
        <v>0.18340259478383911</v>
      </c>
      <c r="DA20" s="71" t="s">
        <v>2154</v>
      </c>
    </row>
    <row r="21" spans="1:105" ht="12" customHeight="1" x14ac:dyDescent="0.25">
      <c r="A21" s="59" t="s">
        <v>70</v>
      </c>
      <c r="B21" s="232">
        <v>8.2575671109481394</v>
      </c>
      <c r="C21" s="232">
        <v>5.8056731407239246</v>
      </c>
      <c r="D21" s="232">
        <v>4.6614868356454568</v>
      </c>
      <c r="E21" s="232">
        <v>3.7868760949072819</v>
      </c>
      <c r="F21" s="232">
        <v>3.2953515849090982</v>
      </c>
      <c r="G21" s="232">
        <v>2.8986311635287598</v>
      </c>
      <c r="H21" s="232">
        <v>3.477962082796163</v>
      </c>
      <c r="I21" s="232">
        <v>3.7370199900503609</v>
      </c>
      <c r="J21" s="232">
        <v>2.034349545180151</v>
      </c>
      <c r="K21" s="232">
        <v>1.7064271610899651</v>
      </c>
      <c r="L21" s="232">
        <v>0.80591602209324087</v>
      </c>
      <c r="M21" s="232">
        <v>0.37209670428834729</v>
      </c>
      <c r="N21" s="232">
        <v>0.3915840036087308</v>
      </c>
      <c r="O21" s="232">
        <v>0.1465293803409701</v>
      </c>
      <c r="P21" s="232">
        <v>0.13704922695895189</v>
      </c>
      <c r="Q21" s="232">
        <v>0.1519872514833204</v>
      </c>
      <c r="R21" s="232">
        <v>9.0070636084155414E-2</v>
      </c>
      <c r="S21" s="232">
        <v>5.2245297524471102E-2</v>
      </c>
      <c r="T21" s="232">
        <v>6.9677647680766411E-2</v>
      </c>
      <c r="U21" s="232">
        <v>7.280968525727062E-2</v>
      </c>
      <c r="V21" s="232">
        <v>9.2522110709825259E-2</v>
      </c>
      <c r="W21" s="232">
        <v>0.1102952443970551</v>
      </c>
      <c r="DA21" s="71" t="s">
        <v>2155</v>
      </c>
    </row>
    <row r="22" spans="1:105" ht="12" customHeight="1" x14ac:dyDescent="0.25">
      <c r="A22" s="59" t="s">
        <v>162</v>
      </c>
      <c r="B22" s="232">
        <v>3.1057393171793932</v>
      </c>
      <c r="C22" s="232">
        <v>3.4423823781874958</v>
      </c>
      <c r="D22" s="232">
        <v>4.4667295830717526</v>
      </c>
      <c r="E22" s="232">
        <v>4.7633869818039098</v>
      </c>
      <c r="F22" s="232">
        <v>4.0971196581388716</v>
      </c>
      <c r="G22" s="232">
        <v>4.3334650609308039</v>
      </c>
      <c r="H22" s="232">
        <v>5.3106776128402577</v>
      </c>
      <c r="I22" s="232">
        <v>5.5084245583072384</v>
      </c>
      <c r="J22" s="232">
        <v>4.9714248100132918</v>
      </c>
      <c r="K22" s="232">
        <v>5.0940637022170669</v>
      </c>
      <c r="L22" s="232">
        <v>5.5896632021172801</v>
      </c>
      <c r="M22" s="232">
        <v>5.1089256841161728</v>
      </c>
      <c r="N22" s="232">
        <v>5.0353637843492942</v>
      </c>
      <c r="O22" s="232">
        <v>5.3328383629036313</v>
      </c>
      <c r="P22" s="232">
        <v>4.3303110117763852</v>
      </c>
      <c r="Q22" s="232">
        <v>4.6808279378551072</v>
      </c>
      <c r="R22" s="232">
        <v>3.9039850545084991</v>
      </c>
      <c r="S22" s="232">
        <v>3.428486911428231</v>
      </c>
      <c r="T22" s="232">
        <v>3.930925093821978</v>
      </c>
      <c r="U22" s="232">
        <v>3.2587044429352141</v>
      </c>
      <c r="V22" s="232">
        <v>4.0179048255772347</v>
      </c>
      <c r="W22" s="232">
        <v>7.0735493040184583</v>
      </c>
      <c r="DA22" s="71" t="s">
        <v>2156</v>
      </c>
    </row>
    <row r="23" spans="1:105" ht="12" customHeight="1" x14ac:dyDescent="0.25">
      <c r="A23" s="60" t="s">
        <v>2157</v>
      </c>
      <c r="B23" s="331">
        <v>2.6059048401681042</v>
      </c>
      <c r="C23" s="331">
        <v>3.824552709293898</v>
      </c>
      <c r="D23" s="331">
        <v>3.482132921173287</v>
      </c>
      <c r="E23" s="331">
        <v>4.0797071703224734</v>
      </c>
      <c r="F23" s="331">
        <v>6.794378784063384</v>
      </c>
      <c r="G23" s="331">
        <v>8.4173991903381697</v>
      </c>
      <c r="H23" s="331">
        <v>6.0716025096698116</v>
      </c>
      <c r="I23" s="331">
        <v>6.0480049674504794</v>
      </c>
      <c r="J23" s="331">
        <v>9.3270554462638877</v>
      </c>
      <c r="K23" s="331">
        <v>7.9361635639836754</v>
      </c>
      <c r="L23" s="331">
        <v>7.889647917372856</v>
      </c>
      <c r="M23" s="331">
        <v>8.6808035379022979</v>
      </c>
      <c r="N23" s="331">
        <v>8.6595078515183541</v>
      </c>
      <c r="O23" s="331">
        <v>9.1446663582809364</v>
      </c>
      <c r="P23" s="331">
        <v>10.13069281524859</v>
      </c>
      <c r="Q23" s="331">
        <v>10.3265654034533</v>
      </c>
      <c r="R23" s="331">
        <v>10.945116908382211</v>
      </c>
      <c r="S23" s="331">
        <v>11.47023765768864</v>
      </c>
      <c r="T23" s="331">
        <v>12.23540880186372</v>
      </c>
      <c r="U23" s="331">
        <v>12.79247755852375</v>
      </c>
      <c r="V23" s="331">
        <v>11.597078509500321</v>
      </c>
      <c r="W23" s="331">
        <v>9.3083603860860809</v>
      </c>
      <c r="DA23" s="72" t="s">
        <v>2158</v>
      </c>
    </row>
    <row r="24" spans="1:105" ht="12" customHeight="1" x14ac:dyDescent="0.25">
      <c r="A24" s="60" t="s">
        <v>2159</v>
      </c>
      <c r="B24" s="331">
        <v>0.28488890843233861</v>
      </c>
      <c r="C24" s="331">
        <v>0.30315352025968839</v>
      </c>
      <c r="D24" s="331">
        <v>0.29208982239772691</v>
      </c>
      <c r="E24" s="331">
        <v>0.29251356890408792</v>
      </c>
      <c r="F24" s="331">
        <v>0.36042984918993859</v>
      </c>
      <c r="G24" s="331">
        <v>0.39193817838912481</v>
      </c>
      <c r="H24" s="331">
        <v>0.3488482574402495</v>
      </c>
      <c r="I24" s="331">
        <v>0.34531820926232287</v>
      </c>
      <c r="J24" s="331">
        <v>0.39999401988846378</v>
      </c>
      <c r="K24" s="331">
        <v>0.35213997384222362</v>
      </c>
      <c r="L24" s="331">
        <v>0.3451342526656192</v>
      </c>
      <c r="M24" s="331">
        <v>0.34702978790492278</v>
      </c>
      <c r="N24" s="331">
        <v>0.33774004131497798</v>
      </c>
      <c r="O24" s="331">
        <v>0.34985091149601433</v>
      </c>
      <c r="P24" s="331">
        <v>0.35342643948596231</v>
      </c>
      <c r="Q24" s="331">
        <v>0.36263976325467479</v>
      </c>
      <c r="R24" s="331">
        <v>0.36277520057010049</v>
      </c>
      <c r="S24" s="331">
        <v>0.37178080766781718</v>
      </c>
      <c r="T24" s="331">
        <v>0.39313199083897282</v>
      </c>
      <c r="U24" s="331">
        <v>0.39439660192489151</v>
      </c>
      <c r="V24" s="331">
        <v>0.37264047111785981</v>
      </c>
      <c r="W24" s="331">
        <v>0.3788473618395225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16.207000386271972</v>
      </c>
      <c r="C25" s="263">
        <f t="shared" si="1"/>
        <v>14.935292416025957</v>
      </c>
      <c r="D25" s="263">
        <f t="shared" si="1"/>
        <v>14.937615736920414</v>
      </c>
      <c r="E25" s="263">
        <f t="shared" si="1"/>
        <v>13.615379091871315</v>
      </c>
      <c r="F25" s="263">
        <f t="shared" si="1"/>
        <v>14.690903758851066</v>
      </c>
      <c r="G25" s="263">
        <f t="shared" si="1"/>
        <v>15.25170817168196</v>
      </c>
      <c r="H25" s="263">
        <f t="shared" si="1"/>
        <v>14.649573494588182</v>
      </c>
      <c r="I25" s="263">
        <f t="shared" si="1"/>
        <v>14.233361453367094</v>
      </c>
      <c r="J25" s="263">
        <f t="shared" si="1"/>
        <v>14.909768765435974</v>
      </c>
      <c r="K25" s="263">
        <f t="shared" si="1"/>
        <v>13.549425964943939</v>
      </c>
      <c r="L25" s="263">
        <f t="shared" si="1"/>
        <v>13.052791504296101</v>
      </c>
      <c r="M25" s="263">
        <f t="shared" si="1"/>
        <v>12.555906707950669</v>
      </c>
      <c r="N25" s="263">
        <f t="shared" si="1"/>
        <v>12.375391722410287</v>
      </c>
      <c r="O25" s="263">
        <f t="shared" si="1"/>
        <v>12.803764407870581</v>
      </c>
      <c r="P25" s="263">
        <f t="shared" si="1"/>
        <v>12.785111713775423</v>
      </c>
      <c r="Q25" s="263">
        <f t="shared" si="1"/>
        <v>13.372855123945376</v>
      </c>
      <c r="R25" s="263">
        <f t="shared" si="1"/>
        <v>13.144804693387226</v>
      </c>
      <c r="S25" s="263">
        <f t="shared" si="1"/>
        <v>13.082112566944428</v>
      </c>
      <c r="T25" s="263">
        <f t="shared" si="1"/>
        <v>14.14263468183001</v>
      </c>
      <c r="U25" s="263">
        <f t="shared" si="1"/>
        <v>14.044220534831465</v>
      </c>
      <c r="V25" s="263">
        <f t="shared" si="1"/>
        <v>13.728818593281705</v>
      </c>
      <c r="W25" s="263">
        <f t="shared" si="1"/>
        <v>14.400246521070679</v>
      </c>
      <c r="DA25" s="70"/>
    </row>
    <row r="26" spans="1:105" ht="12" customHeight="1" x14ac:dyDescent="0.25">
      <c r="A26" s="60" t="s">
        <v>2162</v>
      </c>
      <c r="B26" s="331">
        <v>13.798005595771601</v>
      </c>
      <c r="C26" s="331">
        <v>11.495537224731301</v>
      </c>
      <c r="D26" s="331">
        <v>11.792430117277901</v>
      </c>
      <c r="E26" s="331">
        <v>9.9718618091825135</v>
      </c>
      <c r="F26" s="331">
        <v>8.7285632311399617</v>
      </c>
      <c r="G26" s="331">
        <v>7.9105936977425468</v>
      </c>
      <c r="H26" s="331">
        <v>9.2991978553297976</v>
      </c>
      <c r="I26" s="331">
        <v>8.9055921394397615</v>
      </c>
      <c r="J26" s="331">
        <v>6.8038942103090143</v>
      </c>
      <c r="K26" s="331">
        <v>6.6425063500890218</v>
      </c>
      <c r="L26" s="331">
        <v>6.1904730292640382</v>
      </c>
      <c r="M26" s="331">
        <v>5.0327122697779831</v>
      </c>
      <c r="N26" s="331">
        <v>4.8776851450491741</v>
      </c>
      <c r="O26" s="331">
        <v>4.8916666830564521</v>
      </c>
      <c r="P26" s="331">
        <v>4.0483456681632983</v>
      </c>
      <c r="Q26" s="331">
        <v>4.4651841516887272</v>
      </c>
      <c r="R26" s="331">
        <v>3.7215612692602988</v>
      </c>
      <c r="S26" s="331">
        <v>3.2137638458140421</v>
      </c>
      <c r="T26" s="331">
        <v>3.61885068791109</v>
      </c>
      <c r="U26" s="331">
        <v>3.0551587344575948</v>
      </c>
      <c r="V26" s="331">
        <v>3.7540527760998899</v>
      </c>
      <c r="W26" s="331">
        <v>6.3275733977993411</v>
      </c>
      <c r="DA26" s="72" t="s">
        <v>2163</v>
      </c>
    </row>
    <row r="27" spans="1:105" ht="12" customHeight="1" x14ac:dyDescent="0.25">
      <c r="A27" s="59" t="s">
        <v>30</v>
      </c>
      <c r="B27" s="232">
        <v>1.828235550663009</v>
      </c>
      <c r="C27" s="232">
        <v>1.537555501703797</v>
      </c>
      <c r="D27" s="232">
        <v>2.1532059800684191</v>
      </c>
      <c r="E27" s="232">
        <v>1.309251965903681</v>
      </c>
      <c r="F27" s="232">
        <v>1.310151086888107</v>
      </c>
      <c r="G27" s="232">
        <v>1.1079603676452081</v>
      </c>
      <c r="H27" s="232">
        <v>1.3528947785958521</v>
      </c>
      <c r="I27" s="232">
        <v>0.62094796335514801</v>
      </c>
      <c r="J27" s="232">
        <v>0.59535298974996098</v>
      </c>
      <c r="K27" s="232">
        <v>0.50709093441623354</v>
      </c>
      <c r="L27" s="232">
        <v>0.46940484825851159</v>
      </c>
      <c r="M27" s="232">
        <v>8.4923494295576191E-2</v>
      </c>
      <c r="N27" s="232">
        <v>4.5007630155240827E-2</v>
      </c>
      <c r="O27" s="232">
        <v>0.1050076672635204</v>
      </c>
      <c r="P27" s="232">
        <v>3.9926265306469741E-2</v>
      </c>
      <c r="Q27" s="232">
        <v>7.763586441632421E-2</v>
      </c>
      <c r="R27" s="232">
        <v>2.5261688389636331E-2</v>
      </c>
      <c r="S27" s="232">
        <v>2.592824920078143E-2</v>
      </c>
      <c r="T27" s="232">
        <v>2.7705376560409219E-2</v>
      </c>
      <c r="U27" s="232">
        <v>4.7325846432024067E-2</v>
      </c>
      <c r="V27" s="232">
        <v>4.236142852354003E-2</v>
      </c>
      <c r="W27" s="232">
        <v>5.4384495943382329E-2</v>
      </c>
      <c r="DA27" s="71" t="s">
        <v>2164</v>
      </c>
    </row>
    <row r="28" spans="1:105" ht="12" customHeight="1" x14ac:dyDescent="0.25">
      <c r="A28" s="59" t="s">
        <v>33</v>
      </c>
      <c r="B28" s="232">
        <v>7.6006071642660294E-2</v>
      </c>
      <c r="C28" s="232">
        <v>7.3563793112200168E-2</v>
      </c>
      <c r="D28" s="232">
        <v>0.15417172129130821</v>
      </c>
      <c r="E28" s="232">
        <v>6.9711955568557818E-2</v>
      </c>
      <c r="F28" s="232">
        <v>0.13402404735708301</v>
      </c>
      <c r="G28" s="232">
        <v>0.1249625971434541</v>
      </c>
      <c r="H28" s="232">
        <v>0.13847710362231169</v>
      </c>
      <c r="I28" s="232">
        <v>0.1155281461233558</v>
      </c>
      <c r="J28" s="232">
        <v>0.1949582692152117</v>
      </c>
      <c r="K28" s="232">
        <v>0.27255508479227658</v>
      </c>
      <c r="L28" s="232">
        <v>0.20595545711512389</v>
      </c>
      <c r="M28" s="232">
        <v>0.22066362156540051</v>
      </c>
      <c r="N28" s="232">
        <v>0.14072410169174929</v>
      </c>
      <c r="O28" s="232">
        <v>9.3618557285418638E-2</v>
      </c>
      <c r="P28" s="232">
        <v>8.7561626720341623E-2</v>
      </c>
      <c r="Q28" s="232">
        <v>9.7105626028953659E-2</v>
      </c>
      <c r="R28" s="232">
        <v>0.1726367369010165</v>
      </c>
      <c r="S28" s="232">
        <v>0.14553659476098141</v>
      </c>
      <c r="T28" s="232">
        <v>0.1144106621057748</v>
      </c>
      <c r="U28" s="232">
        <v>9.9500733043979175E-2</v>
      </c>
      <c r="V28" s="232">
        <v>0.1446908917664112</v>
      </c>
      <c r="W28" s="232">
        <v>0.13381628252316519</v>
      </c>
      <c r="DA28" s="71" t="s">
        <v>2165</v>
      </c>
    </row>
    <row r="29" spans="1:105" ht="12" customHeight="1" x14ac:dyDescent="0.25">
      <c r="A29" s="59" t="s">
        <v>160</v>
      </c>
      <c r="B29" s="232">
        <v>2.424341950026315</v>
      </c>
      <c r="C29" s="232">
        <v>2.1777049974891201</v>
      </c>
      <c r="D29" s="232">
        <v>1.8782054003204971</v>
      </c>
      <c r="E29" s="232">
        <v>1.4676786571176139</v>
      </c>
      <c r="F29" s="232">
        <v>1.123995394354796</v>
      </c>
      <c r="G29" s="232">
        <v>0.65092387923758155</v>
      </c>
      <c r="H29" s="232">
        <v>0.48395956008128388</v>
      </c>
      <c r="I29" s="232">
        <v>0.46457890632992738</v>
      </c>
      <c r="J29" s="232">
        <v>0.17543765534930519</v>
      </c>
      <c r="K29" s="232">
        <v>0.19578461145798259</v>
      </c>
      <c r="L29" s="232">
        <v>0.18546337038163541</v>
      </c>
      <c r="M29" s="232">
        <v>0.15960649691323731</v>
      </c>
      <c r="N29" s="232">
        <v>0.1694969232371632</v>
      </c>
      <c r="O29" s="232">
        <v>0.12690067247034231</v>
      </c>
      <c r="P29" s="232">
        <v>0.1980575771903717</v>
      </c>
      <c r="Q29" s="232">
        <v>0.26309667012809151</v>
      </c>
      <c r="R29" s="232">
        <v>0.19528310180910249</v>
      </c>
      <c r="S29" s="232">
        <v>0.141688827725027</v>
      </c>
      <c r="T29" s="232">
        <v>0.1428990313259523</v>
      </c>
      <c r="U29" s="232">
        <v>0.1320703814878541</v>
      </c>
      <c r="V29" s="232">
        <v>0.14164467557072291</v>
      </c>
      <c r="W29" s="232">
        <v>0.15283549565319929</v>
      </c>
      <c r="DA29" s="71" t="s">
        <v>2166</v>
      </c>
    </row>
    <row r="30" spans="1:105" ht="12" customHeight="1" x14ac:dyDescent="0.25">
      <c r="A30" s="59" t="s">
        <v>70</v>
      </c>
      <c r="B30" s="232">
        <v>6.8813059257901168</v>
      </c>
      <c r="C30" s="232">
        <v>4.8380609506032712</v>
      </c>
      <c r="D30" s="232">
        <v>3.884572363037881</v>
      </c>
      <c r="E30" s="232">
        <v>3.1557300790894018</v>
      </c>
      <c r="F30" s="232">
        <v>2.7461263207575821</v>
      </c>
      <c r="G30" s="232">
        <v>2.4155259696072999</v>
      </c>
      <c r="H30" s="232">
        <v>2.8983017356634688</v>
      </c>
      <c r="I30" s="232">
        <v>3.1141833250419668</v>
      </c>
      <c r="J30" s="232">
        <v>1.695291287650126</v>
      </c>
      <c r="K30" s="232">
        <v>1.422022634241638</v>
      </c>
      <c r="L30" s="232">
        <v>0.67159668507770076</v>
      </c>
      <c r="M30" s="232">
        <v>0.31008058690695628</v>
      </c>
      <c r="N30" s="232">
        <v>0.32632000300727582</v>
      </c>
      <c r="O30" s="232">
        <v>0.1221078169508085</v>
      </c>
      <c r="P30" s="232">
        <v>0.11420768913245991</v>
      </c>
      <c r="Q30" s="232">
        <v>0.126656042902767</v>
      </c>
      <c r="R30" s="232">
        <v>7.5058863403462822E-2</v>
      </c>
      <c r="S30" s="232">
        <v>4.3537747937059258E-2</v>
      </c>
      <c r="T30" s="232">
        <v>5.806470640063869E-2</v>
      </c>
      <c r="U30" s="232">
        <v>6.0674737714392177E-2</v>
      </c>
      <c r="V30" s="232">
        <v>7.710175892485438E-2</v>
      </c>
      <c r="W30" s="232">
        <v>9.1912703664212572E-2</v>
      </c>
      <c r="DA30" s="71" t="s">
        <v>2167</v>
      </c>
    </row>
    <row r="31" spans="1:105" ht="12" customHeight="1" x14ac:dyDescent="0.25">
      <c r="A31" s="59" t="s">
        <v>162</v>
      </c>
      <c r="B31" s="232">
        <v>2.588116097649495</v>
      </c>
      <c r="C31" s="232">
        <v>2.868651981822913</v>
      </c>
      <c r="D31" s="232">
        <v>3.7222746525597938</v>
      </c>
      <c r="E31" s="232">
        <v>3.9694891515032582</v>
      </c>
      <c r="F31" s="232">
        <v>3.4142663817823942</v>
      </c>
      <c r="G31" s="232">
        <v>3.6112208841090032</v>
      </c>
      <c r="H31" s="232">
        <v>4.4255646773668804</v>
      </c>
      <c r="I31" s="232">
        <v>4.590353798589363</v>
      </c>
      <c r="J31" s="232">
        <v>4.1428540083444103</v>
      </c>
      <c r="K31" s="232">
        <v>4.2450530851808912</v>
      </c>
      <c r="L31" s="232">
        <v>4.6580526684310666</v>
      </c>
      <c r="M31" s="232">
        <v>4.2574380700968124</v>
      </c>
      <c r="N31" s="232">
        <v>4.1961364869577453</v>
      </c>
      <c r="O31" s="232">
        <v>4.4440319690863621</v>
      </c>
      <c r="P31" s="232">
        <v>3.608592509813656</v>
      </c>
      <c r="Q31" s="232">
        <v>3.900689948212591</v>
      </c>
      <c r="R31" s="232">
        <v>3.2533208787570809</v>
      </c>
      <c r="S31" s="232">
        <v>2.857072426190193</v>
      </c>
      <c r="T31" s="232">
        <v>3.2757709115183151</v>
      </c>
      <c r="U31" s="232">
        <v>2.715587035779345</v>
      </c>
      <c r="V31" s="232">
        <v>3.3482540213143608</v>
      </c>
      <c r="W31" s="232">
        <v>5.8946244200153819</v>
      </c>
      <c r="DA31" s="71" t="s">
        <v>2168</v>
      </c>
    </row>
    <row r="32" spans="1:105" ht="12" customHeight="1" x14ac:dyDescent="0.25">
      <c r="A32" s="60" t="s">
        <v>2169</v>
      </c>
      <c r="B32" s="331">
        <v>2.171587366806754</v>
      </c>
      <c r="C32" s="331">
        <v>3.187127257744915</v>
      </c>
      <c r="D32" s="331">
        <v>2.9017774343110729</v>
      </c>
      <c r="E32" s="331">
        <v>3.3997559752687292</v>
      </c>
      <c r="F32" s="331">
        <v>5.6619823200528216</v>
      </c>
      <c r="G32" s="331">
        <v>7.0144993252818093</v>
      </c>
      <c r="H32" s="331">
        <v>5.0596687580581756</v>
      </c>
      <c r="I32" s="331">
        <v>5.0400041395420638</v>
      </c>
      <c r="J32" s="331">
        <v>7.7725462052199079</v>
      </c>
      <c r="K32" s="331">
        <v>6.6134696366530656</v>
      </c>
      <c r="L32" s="331">
        <v>6.5747065978107129</v>
      </c>
      <c r="M32" s="331">
        <v>7.2340029482519164</v>
      </c>
      <c r="N32" s="331">
        <v>7.2162565429319638</v>
      </c>
      <c r="O32" s="331">
        <v>7.6205552985674494</v>
      </c>
      <c r="P32" s="331">
        <v>8.4422440127071567</v>
      </c>
      <c r="Q32" s="331">
        <v>8.6054711695444208</v>
      </c>
      <c r="R32" s="331">
        <v>9.1209307569851763</v>
      </c>
      <c r="S32" s="331">
        <v>9.5585313814072048</v>
      </c>
      <c r="T32" s="331">
        <v>10.196174001553111</v>
      </c>
      <c r="U32" s="331">
        <v>10.660397965436459</v>
      </c>
      <c r="V32" s="331">
        <v>9.6642320912502662</v>
      </c>
      <c r="W32" s="331">
        <v>7.7569669884050692</v>
      </c>
      <c r="DA32" s="72" t="s">
        <v>2170</v>
      </c>
    </row>
    <row r="33" spans="1:105" ht="12" customHeight="1" x14ac:dyDescent="0.25">
      <c r="A33" s="60" t="s">
        <v>2171</v>
      </c>
      <c r="B33" s="331">
        <v>0.2374074236936155</v>
      </c>
      <c r="C33" s="331">
        <v>0.25262793354974039</v>
      </c>
      <c r="D33" s="331">
        <v>0.2434081853314391</v>
      </c>
      <c r="E33" s="331">
        <v>0.24376130742007329</v>
      </c>
      <c r="F33" s="331">
        <v>0.30035820765828208</v>
      </c>
      <c r="G33" s="331">
        <v>0.32661514865760399</v>
      </c>
      <c r="H33" s="331">
        <v>0.29070688120020788</v>
      </c>
      <c r="I33" s="331">
        <v>0.28776517438526927</v>
      </c>
      <c r="J33" s="331">
        <v>0.33332834990705318</v>
      </c>
      <c r="K33" s="331">
        <v>0.29344997820185298</v>
      </c>
      <c r="L33" s="331">
        <v>0.28761187722134929</v>
      </c>
      <c r="M33" s="331">
        <v>0.28919148992076898</v>
      </c>
      <c r="N33" s="331">
        <v>0.28145003442914851</v>
      </c>
      <c r="O33" s="331">
        <v>0.29154242624667859</v>
      </c>
      <c r="P33" s="331">
        <v>0.29452203290496859</v>
      </c>
      <c r="Q33" s="331">
        <v>0.30219980271222918</v>
      </c>
      <c r="R33" s="331">
        <v>0.30231266714175048</v>
      </c>
      <c r="S33" s="331">
        <v>0.30981733972318098</v>
      </c>
      <c r="T33" s="331">
        <v>0.32760999236581062</v>
      </c>
      <c r="U33" s="331">
        <v>0.32866383493740969</v>
      </c>
      <c r="V33" s="331">
        <v>0.31053372593154988</v>
      </c>
      <c r="W33" s="331">
        <v>0.31570613486626892</v>
      </c>
      <c r="DA33" s="72" t="s">
        <v>2172</v>
      </c>
    </row>
    <row r="34" spans="1:105" ht="12" customHeight="1" x14ac:dyDescent="0.25">
      <c r="A34" s="57" t="s">
        <v>2173</v>
      </c>
      <c r="B34" s="263">
        <v>174.2309543154968</v>
      </c>
      <c r="C34" s="263">
        <v>158.41494368586109</v>
      </c>
      <c r="D34" s="263">
        <v>160.94403755992471</v>
      </c>
      <c r="E34" s="263">
        <v>141.4229325868757</v>
      </c>
      <c r="F34" s="263">
        <v>142.56102277864389</v>
      </c>
      <c r="G34" s="263">
        <v>141.87365117895411</v>
      </c>
      <c r="H34" s="263">
        <v>144.90438242800249</v>
      </c>
      <c r="I34" s="263">
        <v>138.20681246314709</v>
      </c>
      <c r="J34" s="263">
        <v>130.66348520760289</v>
      </c>
      <c r="K34" s="263">
        <v>124.5005548884639</v>
      </c>
      <c r="L34" s="263">
        <v>117.0493349390414</v>
      </c>
      <c r="M34" s="263">
        <v>104.15680749575669</v>
      </c>
      <c r="N34" s="263">
        <v>104.3975502769385</v>
      </c>
      <c r="O34" s="263">
        <v>107.3694362640624</v>
      </c>
      <c r="P34" s="263">
        <v>101.6763061139807</v>
      </c>
      <c r="Q34" s="263">
        <v>111.3250599470428</v>
      </c>
      <c r="R34" s="263">
        <v>102.2619007094016</v>
      </c>
      <c r="S34" s="263">
        <v>92.668378619013737</v>
      </c>
      <c r="T34" s="263">
        <v>105.72416998986139</v>
      </c>
      <c r="U34" s="263">
        <v>98.051841540923647</v>
      </c>
      <c r="V34" s="263">
        <v>109.7453137674805</v>
      </c>
      <c r="W34" s="263">
        <v>130.101529425888</v>
      </c>
      <c r="DA34" s="70" t="s">
        <v>2174</v>
      </c>
    </row>
    <row r="35" spans="1:105" ht="12" customHeight="1" x14ac:dyDescent="0.25">
      <c r="A35" s="64" t="s">
        <v>30</v>
      </c>
      <c r="B35" s="231">
        <v>19.537890921415929</v>
      </c>
      <c r="C35" s="231">
        <v>17.002694192670301</v>
      </c>
      <c r="D35" s="231">
        <v>22.45592099587061</v>
      </c>
      <c r="E35" s="231">
        <v>15.454053903008329</v>
      </c>
      <c r="F35" s="231">
        <v>18.15775299912216</v>
      </c>
      <c r="G35" s="231">
        <v>16.597514417527119</v>
      </c>
      <c r="H35" s="231">
        <v>18.081290681071049</v>
      </c>
      <c r="I35" s="231">
        <v>8.8658373709671192</v>
      </c>
      <c r="J35" s="231">
        <v>10.26117730995975</v>
      </c>
      <c r="K35" s="231">
        <v>7.652312439890542</v>
      </c>
      <c r="L35" s="231">
        <v>7.5845781210153671</v>
      </c>
      <c r="M35" s="231">
        <v>1.6373176403378471</v>
      </c>
      <c r="N35" s="231">
        <v>0.8049948447223596</v>
      </c>
      <c r="O35" s="231">
        <v>1.8789633225745199</v>
      </c>
      <c r="P35" s="231">
        <v>0.76479841146507299</v>
      </c>
      <c r="Q35" s="231">
        <v>1.31376222922276</v>
      </c>
      <c r="R35" s="231">
        <v>0.4881070160879562</v>
      </c>
      <c r="S35" s="231">
        <v>0.63080043231628213</v>
      </c>
      <c r="T35" s="231">
        <v>0.57639136319630002</v>
      </c>
      <c r="U35" s="231">
        <v>1.1229621360243189</v>
      </c>
      <c r="V35" s="231">
        <v>0.73645920361794259</v>
      </c>
      <c r="W35" s="231">
        <v>0.812414573963256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0.81225766372450525</v>
      </c>
      <c r="C37" s="231">
        <v>0.81348782307603673</v>
      </c>
      <c r="D37" s="231">
        <v>1.6078666068933141</v>
      </c>
      <c r="E37" s="231">
        <v>0.82286095197650577</v>
      </c>
      <c r="F37" s="231">
        <v>1.8574770285714419</v>
      </c>
      <c r="G37" s="231">
        <v>1.8719699443295199</v>
      </c>
      <c r="H37" s="231">
        <v>1.850731337633307</v>
      </c>
      <c r="I37" s="231">
        <v>1.6495001445285069</v>
      </c>
      <c r="J37" s="231">
        <v>3.3601937050829869</v>
      </c>
      <c r="K37" s="231">
        <v>4.1130229794236106</v>
      </c>
      <c r="L37" s="231">
        <v>3.3277995737249229</v>
      </c>
      <c r="M37" s="231">
        <v>4.2543755784750568</v>
      </c>
      <c r="N37" s="231">
        <v>2.5169549251828882</v>
      </c>
      <c r="O37" s="231">
        <v>1.6751713473474421</v>
      </c>
      <c r="P37" s="231">
        <v>1.677266644074608</v>
      </c>
      <c r="Q37" s="231">
        <v>1.64323157449182</v>
      </c>
      <c r="R37" s="231">
        <v>3.335691629799642</v>
      </c>
      <c r="S37" s="231">
        <v>3.540715232338163</v>
      </c>
      <c r="T37" s="231">
        <v>2.3802353796401441</v>
      </c>
      <c r="U37" s="231">
        <v>2.360983778188575</v>
      </c>
      <c r="V37" s="231">
        <v>2.515470857217359</v>
      </c>
      <c r="W37" s="231">
        <v>1.9989943139048749</v>
      </c>
      <c r="DA37" s="73" t="s">
        <v>2177</v>
      </c>
    </row>
    <row r="38" spans="1:105" ht="12" customHeight="1" x14ac:dyDescent="0.25">
      <c r="A38" s="64" t="s">
        <v>160</v>
      </c>
      <c r="B38" s="231">
        <v>25.908329240534371</v>
      </c>
      <c r="C38" s="231">
        <v>24.081636125087609</v>
      </c>
      <c r="D38" s="231">
        <v>19.58792260194004</v>
      </c>
      <c r="E38" s="231">
        <v>17.324079451532509</v>
      </c>
      <c r="F38" s="231">
        <v>15.577768813917221</v>
      </c>
      <c r="G38" s="231">
        <v>9.7509972250361425</v>
      </c>
      <c r="H38" s="231">
        <v>6.4680665652321414</v>
      </c>
      <c r="I38" s="231">
        <v>6.6332144923183032</v>
      </c>
      <c r="J38" s="231">
        <v>3.023747120408153</v>
      </c>
      <c r="K38" s="231">
        <v>2.954509568434307</v>
      </c>
      <c r="L38" s="231">
        <v>2.9966912921011031</v>
      </c>
      <c r="M38" s="231">
        <v>3.0771994849743778</v>
      </c>
      <c r="N38" s="231">
        <v>3.0315781775577428</v>
      </c>
      <c r="O38" s="231">
        <v>2.2707076101732411</v>
      </c>
      <c r="P38" s="231">
        <v>3.793846463001691</v>
      </c>
      <c r="Q38" s="231">
        <v>4.4521494086164752</v>
      </c>
      <c r="R38" s="231">
        <v>3.7732652958994808</v>
      </c>
      <c r="S38" s="231">
        <v>3.4471040867904268</v>
      </c>
      <c r="T38" s="231">
        <v>2.972916368265373</v>
      </c>
      <c r="U38" s="231">
        <v>3.1338063422525551</v>
      </c>
      <c r="V38" s="231">
        <v>2.4625119738246979</v>
      </c>
      <c r="W38" s="231">
        <v>2.2831099550287508</v>
      </c>
      <c r="DA38" s="73" t="s">
        <v>2178</v>
      </c>
    </row>
    <row r="39" spans="1:105" ht="12" customHeight="1" x14ac:dyDescent="0.25">
      <c r="A39" s="64" t="s">
        <v>70</v>
      </c>
      <c r="B39" s="231">
        <v>73.538775966928029</v>
      </c>
      <c r="C39" s="231">
        <v>53.500553792987091</v>
      </c>
      <c r="D39" s="231">
        <v>40.512450222876147</v>
      </c>
      <c r="E39" s="231">
        <v>37.249379046706899</v>
      </c>
      <c r="F39" s="231">
        <v>38.059338297494321</v>
      </c>
      <c r="G39" s="231">
        <v>36.185163546668072</v>
      </c>
      <c r="H39" s="231">
        <v>38.735485562575903</v>
      </c>
      <c r="I39" s="231">
        <v>44.464020389110132</v>
      </c>
      <c r="J39" s="231">
        <v>29.21910999710245</v>
      </c>
      <c r="K39" s="231">
        <v>21.459191547844078</v>
      </c>
      <c r="L39" s="231">
        <v>10.851565642503809</v>
      </c>
      <c r="M39" s="231">
        <v>5.9783269527513916</v>
      </c>
      <c r="N39" s="231">
        <v>5.8364752652957428</v>
      </c>
      <c r="O39" s="231">
        <v>2.1849462561094191</v>
      </c>
      <c r="P39" s="231">
        <v>2.187679176981487</v>
      </c>
      <c r="Q39" s="231">
        <v>2.143286823937073</v>
      </c>
      <c r="R39" s="231">
        <v>1.450289358404407</v>
      </c>
      <c r="S39" s="231">
        <v>1.059216532828857</v>
      </c>
      <c r="T39" s="231">
        <v>1.207996404700832</v>
      </c>
      <c r="U39" s="231">
        <v>1.4397087047208921</v>
      </c>
      <c r="V39" s="231">
        <v>1.3404245785476101</v>
      </c>
      <c r="W39" s="231">
        <v>1.373024033667787</v>
      </c>
      <c r="DA39" s="73" t="s">
        <v>2179</v>
      </c>
    </row>
    <row r="40" spans="1:105" ht="12" customHeight="1" x14ac:dyDescent="0.25">
      <c r="A40" s="64" t="s">
        <v>34</v>
      </c>
      <c r="B40" s="231">
        <v>0.93041060355733074</v>
      </c>
      <c r="C40" s="231">
        <v>1.930265470887877</v>
      </c>
      <c r="D40" s="231">
        <v>2.8552123866435322</v>
      </c>
      <c r="E40" s="231">
        <v>0.93041060355719207</v>
      </c>
      <c r="F40" s="231">
        <v>0.93563673972159178</v>
      </c>
      <c r="G40" s="231">
        <v>0.9356367397192189</v>
      </c>
      <c r="H40" s="231">
        <v>0.93563673972138495</v>
      </c>
      <c r="I40" s="231">
        <v>0.93563673972045736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27.658542133424</v>
      </c>
      <c r="C41" s="231">
        <v>31.722310081219319</v>
      </c>
      <c r="D41" s="231">
        <v>38.819837162145767</v>
      </c>
      <c r="E41" s="231">
        <v>46.854769679414922</v>
      </c>
      <c r="F41" s="231">
        <v>47.319279626645049</v>
      </c>
      <c r="G41" s="231">
        <v>54.096962706582502</v>
      </c>
      <c r="H41" s="231">
        <v>59.147187664071268</v>
      </c>
      <c r="I41" s="231">
        <v>65.540645360354972</v>
      </c>
      <c r="J41" s="231">
        <v>71.403957451785431</v>
      </c>
      <c r="K41" s="231">
        <v>64.060448189873057</v>
      </c>
      <c r="L41" s="231">
        <v>75.264165861497148</v>
      </c>
      <c r="M41" s="231">
        <v>82.083038535291976</v>
      </c>
      <c r="N41" s="231">
        <v>75.051013086034459</v>
      </c>
      <c r="O41" s="231">
        <v>79.519651201343692</v>
      </c>
      <c r="P41" s="231">
        <v>69.123565601389529</v>
      </c>
      <c r="Q41" s="231">
        <v>66.007883861380193</v>
      </c>
      <c r="R41" s="231">
        <v>62.860752694512477</v>
      </c>
      <c r="S41" s="231">
        <v>69.508839862021489</v>
      </c>
      <c r="T41" s="231">
        <v>68.150167787538606</v>
      </c>
      <c r="U41" s="231">
        <v>64.436278443299301</v>
      </c>
      <c r="V41" s="231">
        <v>58.209852122373249</v>
      </c>
      <c r="W41" s="231">
        <v>88.055956091709021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7.236535714766033</v>
      </c>
      <c r="C43" s="231">
        <v>4.3331003445020446</v>
      </c>
      <c r="D43" s="231">
        <v>4.8610192801503072</v>
      </c>
      <c r="E43" s="231">
        <v>4.4871129933425884</v>
      </c>
      <c r="F43" s="231">
        <v>5.0369658641190052</v>
      </c>
      <c r="G43" s="231">
        <v>3.8271945278308239</v>
      </c>
      <c r="H43" s="231">
        <v>4.8830323991535751</v>
      </c>
      <c r="I43" s="231">
        <v>1.2317844552379349</v>
      </c>
      <c r="J43" s="231">
        <v>1.891623736899962</v>
      </c>
      <c r="K43" s="231">
        <v>8.8861735109028039</v>
      </c>
      <c r="L43" s="231">
        <v>6.4886439573173256</v>
      </c>
      <c r="M43" s="231">
        <v>4.8610192802079579</v>
      </c>
      <c r="N43" s="231">
        <v>11.96555546516784</v>
      </c>
      <c r="O43" s="231">
        <v>12.383487989850639</v>
      </c>
      <c r="P43" s="231">
        <v>18.542251898325471</v>
      </c>
      <c r="Q43" s="231">
        <v>25.470841499313799</v>
      </c>
      <c r="R43" s="231">
        <v>22.43540659922159</v>
      </c>
      <c r="S43" s="231">
        <v>5.0393413805589207</v>
      </c>
      <c r="T43" s="231">
        <v>22.691962374086199</v>
      </c>
      <c r="U43" s="231">
        <v>11.698784969565301</v>
      </c>
      <c r="V43" s="231">
        <v>34.124056031837007</v>
      </c>
      <c r="W43" s="231">
        <v>29.309834425429891</v>
      </c>
      <c r="DA43" s="73" t="s">
        <v>2183</v>
      </c>
    </row>
    <row r="44" spans="1:105" ht="12" customHeight="1" x14ac:dyDescent="0.25">
      <c r="A44" s="64" t="s">
        <v>79</v>
      </c>
      <c r="B44" s="231">
        <v>18.60821207114661</v>
      </c>
      <c r="C44" s="231">
        <v>25.030895855430831</v>
      </c>
      <c r="D44" s="231">
        <v>30.24380830340499</v>
      </c>
      <c r="E44" s="231">
        <v>18.300265957336709</v>
      </c>
      <c r="F44" s="231">
        <v>15.61680340905313</v>
      </c>
      <c r="G44" s="231">
        <v>18.608212071260709</v>
      </c>
      <c r="H44" s="231">
        <v>14.80295147854388</v>
      </c>
      <c r="I44" s="231">
        <v>8.8861735109097157</v>
      </c>
      <c r="J44" s="231">
        <v>11.503675886364141</v>
      </c>
      <c r="K44" s="231">
        <v>15.374896652095529</v>
      </c>
      <c r="L44" s="231">
        <v>10.53589049088175</v>
      </c>
      <c r="M44" s="231">
        <v>2.2655300237180911</v>
      </c>
      <c r="N44" s="231">
        <v>5.190978512977499</v>
      </c>
      <c r="O44" s="231">
        <v>7.4565085366634776</v>
      </c>
      <c r="P44" s="231">
        <v>5.586897918742828</v>
      </c>
      <c r="Q44" s="231">
        <v>10.29390455008066</v>
      </c>
      <c r="R44" s="231">
        <v>7.9183881154759863</v>
      </c>
      <c r="S44" s="231">
        <v>9.4423610921596044</v>
      </c>
      <c r="T44" s="231">
        <v>7.7445003124339218</v>
      </c>
      <c r="U44" s="231">
        <v>13.8593171668727</v>
      </c>
      <c r="V44" s="231">
        <v>10.356539000062631</v>
      </c>
      <c r="W44" s="231">
        <v>6.2681960321844157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31.043319318837071</v>
      </c>
      <c r="C45" s="263">
        <f t="shared" si="2"/>
        <v>28.742085629757174</v>
      </c>
      <c r="D45" s="263">
        <f t="shared" si="2"/>
        <v>28.899716398714464</v>
      </c>
      <c r="E45" s="263">
        <f t="shared" si="2"/>
        <v>26.009055583952915</v>
      </c>
      <c r="F45" s="263">
        <f t="shared" si="2"/>
        <v>27.143700289334131</v>
      </c>
      <c r="G45" s="263">
        <f t="shared" si="2"/>
        <v>27.448150110682491</v>
      </c>
      <c r="H45" s="263">
        <f t="shared" si="2"/>
        <v>27.364282957377689</v>
      </c>
      <c r="I45" s="263">
        <f t="shared" si="2"/>
        <v>26.359912968907093</v>
      </c>
      <c r="J45" s="263">
        <f t="shared" si="2"/>
        <v>25.891757659191363</v>
      </c>
      <c r="K45" s="263">
        <f t="shared" si="2"/>
        <v>24.157569424436293</v>
      </c>
      <c r="L45" s="263">
        <f t="shared" si="2"/>
        <v>22.964436036312708</v>
      </c>
      <c r="M45" s="263">
        <f t="shared" si="2"/>
        <v>21.052735689457108</v>
      </c>
      <c r="N45" s="263">
        <f t="shared" si="2"/>
        <v>20.871077515610228</v>
      </c>
      <c r="O45" s="263">
        <f t="shared" si="2"/>
        <v>21.47708612547309</v>
      </c>
      <c r="P45" s="263">
        <f t="shared" si="2"/>
        <v>20.587247007141727</v>
      </c>
      <c r="Q45" s="263">
        <f t="shared" si="2"/>
        <v>22.096372680376557</v>
      </c>
      <c r="R45" s="263">
        <f t="shared" si="2"/>
        <v>20.740117857408968</v>
      </c>
      <c r="S45" s="263">
        <f t="shared" si="2"/>
        <v>19.516301190555286</v>
      </c>
      <c r="T45" s="263">
        <f t="shared" si="2"/>
        <v>21.703032319658494</v>
      </c>
      <c r="U45" s="263">
        <f t="shared" si="2"/>
        <v>20.567317921877809</v>
      </c>
      <c r="V45" s="263">
        <f t="shared" si="2"/>
        <v>21.873387874097627</v>
      </c>
      <c r="W45" s="263">
        <f t="shared" si="2"/>
        <v>25.272425328368779</v>
      </c>
      <c r="DA45" s="70"/>
    </row>
    <row r="46" spans="1:105" ht="12" customHeight="1" x14ac:dyDescent="0.25">
      <c r="A46" s="165" t="s">
        <v>2186</v>
      </c>
      <c r="B46" s="348">
        <v>14.617374546023751</v>
      </c>
      <c r="C46" s="348">
        <v>13.21336576564717</v>
      </c>
      <c r="D46" s="348">
        <v>13.33711576651484</v>
      </c>
      <c r="E46" s="348">
        <v>11.8515583993179</v>
      </c>
      <c r="F46" s="348">
        <v>11.98991244830318</v>
      </c>
      <c r="G46" s="348">
        <v>11.91998958538472</v>
      </c>
      <c r="H46" s="348">
        <v>12.19700750255558</v>
      </c>
      <c r="I46" s="348">
        <v>11.7241849887402</v>
      </c>
      <c r="J46" s="348">
        <v>11.0653468814353</v>
      </c>
      <c r="K46" s="348">
        <v>10.420594410820931</v>
      </c>
      <c r="L46" s="348">
        <v>9.8602521695805105</v>
      </c>
      <c r="M46" s="348">
        <v>8.8547946775623707</v>
      </c>
      <c r="N46" s="348">
        <v>8.7807623303979216</v>
      </c>
      <c r="O46" s="348">
        <v>9.0089981590970822</v>
      </c>
      <c r="P46" s="348">
        <v>8.4824856083410438</v>
      </c>
      <c r="Q46" s="348">
        <v>9.1702918955059225</v>
      </c>
      <c r="R46" s="348">
        <v>8.4672163109181966</v>
      </c>
      <c r="S46" s="348">
        <v>7.8155309419252603</v>
      </c>
      <c r="T46" s="348">
        <v>8.7713579121124408</v>
      </c>
      <c r="U46" s="348">
        <v>8.1731094666133473</v>
      </c>
      <c r="V46" s="348">
        <v>8.9268837895684854</v>
      </c>
      <c r="W46" s="348">
        <v>10.771226331709229</v>
      </c>
      <c r="DA46" s="167" t="s">
        <v>2187</v>
      </c>
    </row>
    <row r="47" spans="1:105" ht="12" customHeight="1" x14ac:dyDescent="0.25">
      <c r="A47" s="59" t="s">
        <v>30</v>
      </c>
      <c r="B47" s="232">
        <v>1.9368019252424979</v>
      </c>
      <c r="C47" s="232">
        <v>1.767319163239043</v>
      </c>
      <c r="D47" s="232">
        <v>2.4352535600994121</v>
      </c>
      <c r="E47" s="232">
        <v>1.5560460453875149</v>
      </c>
      <c r="F47" s="232">
        <v>1.7996772675937971</v>
      </c>
      <c r="G47" s="232">
        <v>1.6695176807170311</v>
      </c>
      <c r="H47" s="232">
        <v>1.7744829200772669</v>
      </c>
      <c r="I47" s="232">
        <v>0.81747610678420435</v>
      </c>
      <c r="J47" s="232">
        <v>0.96823776867390654</v>
      </c>
      <c r="K47" s="232">
        <v>0.79551131432263544</v>
      </c>
      <c r="L47" s="232">
        <v>0.74767310213172167</v>
      </c>
      <c r="M47" s="232">
        <v>0.14941845767821729</v>
      </c>
      <c r="N47" s="232">
        <v>8.1022307036104538E-2</v>
      </c>
      <c r="O47" s="232">
        <v>0.19339295629951581</v>
      </c>
      <c r="P47" s="232">
        <v>8.3657374793933925E-2</v>
      </c>
      <c r="Q47" s="232">
        <v>0.15944326461616559</v>
      </c>
      <c r="R47" s="232">
        <v>5.7474851144013468E-2</v>
      </c>
      <c r="S47" s="232">
        <v>6.3054736944222159E-2</v>
      </c>
      <c r="T47" s="232">
        <v>6.7152196887535848E-2</v>
      </c>
      <c r="U47" s="232">
        <v>0.12660531157564769</v>
      </c>
      <c r="V47" s="232">
        <v>0.10073261409569791</v>
      </c>
      <c r="W47" s="232">
        <v>9.2576992460620663E-2</v>
      </c>
      <c r="DA47" s="71" t="s">
        <v>2188</v>
      </c>
    </row>
    <row r="48" spans="1:105" ht="12" customHeight="1" x14ac:dyDescent="0.25">
      <c r="A48" s="59" t="s">
        <v>33</v>
      </c>
      <c r="B48" s="232">
        <v>8.0519551123616681E-2</v>
      </c>
      <c r="C48" s="232">
        <v>8.455675332934405E-2</v>
      </c>
      <c r="D48" s="232">
        <v>0.17436661267742851</v>
      </c>
      <c r="E48" s="232">
        <v>8.2852663661125134E-2</v>
      </c>
      <c r="F48" s="232">
        <v>0.18410092832297639</v>
      </c>
      <c r="G48" s="232">
        <v>0.18829849103963889</v>
      </c>
      <c r="H48" s="232">
        <v>0.1816292435207684</v>
      </c>
      <c r="I48" s="232">
        <v>0.15209245329773671</v>
      </c>
      <c r="J48" s="232">
        <v>0.31706561119100468</v>
      </c>
      <c r="K48" s="232">
        <v>0.4275774600033555</v>
      </c>
      <c r="L48" s="232">
        <v>0.32804807213541443</v>
      </c>
      <c r="M48" s="232">
        <v>0.38824612992531432</v>
      </c>
      <c r="N48" s="232">
        <v>0.2533301872442898</v>
      </c>
      <c r="O48" s="232">
        <v>0.17241759606455351</v>
      </c>
      <c r="P48" s="232">
        <v>0.1834675937727431</v>
      </c>
      <c r="Q48" s="232">
        <v>0.19942893845588919</v>
      </c>
      <c r="R48" s="232">
        <v>0.3927793978903158</v>
      </c>
      <c r="S48" s="232">
        <v>0.35392947774256078</v>
      </c>
      <c r="T48" s="232">
        <v>0.27730817125002272</v>
      </c>
      <c r="U48" s="232">
        <v>0.26618269420986151</v>
      </c>
      <c r="V48" s="232">
        <v>0.34406516190474978</v>
      </c>
      <c r="W48" s="232">
        <v>0.22779118870849441</v>
      </c>
      <c r="DA48" s="71" t="s">
        <v>2189</v>
      </c>
    </row>
    <row r="49" spans="1:105" ht="12" customHeight="1" x14ac:dyDescent="0.25">
      <c r="A49" s="59" t="s">
        <v>160</v>
      </c>
      <c r="B49" s="232">
        <v>2.568306996630882</v>
      </c>
      <c r="C49" s="232">
        <v>2.5031290055410249</v>
      </c>
      <c r="D49" s="232">
        <v>2.1242307656897261</v>
      </c>
      <c r="E49" s="232">
        <v>1.7443361780489659</v>
      </c>
      <c r="F49" s="232">
        <v>1.543966173325177</v>
      </c>
      <c r="G49" s="232">
        <v>0.98083736289027024</v>
      </c>
      <c r="H49" s="232">
        <v>0.63477070571863548</v>
      </c>
      <c r="I49" s="232">
        <v>0.61161671839390208</v>
      </c>
      <c r="J49" s="232">
        <v>0.28531873843135291</v>
      </c>
      <c r="K49" s="232">
        <v>0.30714190101699462</v>
      </c>
      <c r="L49" s="232">
        <v>0.29540805549727811</v>
      </c>
      <c r="M49" s="232">
        <v>0.28081930450477649</v>
      </c>
      <c r="N49" s="232">
        <v>0.30512674648339289</v>
      </c>
      <c r="O49" s="232">
        <v>0.23371337393723679</v>
      </c>
      <c r="P49" s="232">
        <v>0.41498940205430518</v>
      </c>
      <c r="Q49" s="232">
        <v>0.54033006923079807</v>
      </c>
      <c r="R49" s="232">
        <v>0.44430392119095319</v>
      </c>
      <c r="S49" s="232">
        <v>0.34457211865533649</v>
      </c>
      <c r="T49" s="232">
        <v>0.34635818306657079</v>
      </c>
      <c r="U49" s="232">
        <v>0.35331247212242001</v>
      </c>
      <c r="V49" s="232">
        <v>0.33682146566533189</v>
      </c>
      <c r="W49" s="232">
        <v>0.26016698846545339</v>
      </c>
      <c r="DA49" s="71" t="s">
        <v>2190</v>
      </c>
    </row>
    <row r="50" spans="1:105" ht="12" customHeight="1" x14ac:dyDescent="0.25">
      <c r="A50" s="59" t="s">
        <v>70</v>
      </c>
      <c r="B50" s="232">
        <v>7.2899395050159761</v>
      </c>
      <c r="C50" s="232">
        <v>5.5610336156612226</v>
      </c>
      <c r="D50" s="232">
        <v>4.3934109249739288</v>
      </c>
      <c r="E50" s="232">
        <v>3.7505854012509809</v>
      </c>
      <c r="F50" s="232">
        <v>3.7721917440431039</v>
      </c>
      <c r="G50" s="232">
        <v>3.6398082749670282</v>
      </c>
      <c r="H50" s="232">
        <v>3.8014685314278069</v>
      </c>
      <c r="I50" s="232">
        <v>4.0998128838560257</v>
      </c>
      <c r="J50" s="232">
        <v>2.757095507819745</v>
      </c>
      <c r="K50" s="232">
        <v>2.230832811208479</v>
      </c>
      <c r="L50" s="232">
        <v>1.069726439290821</v>
      </c>
      <c r="M50" s="232">
        <v>0.54557061548051866</v>
      </c>
      <c r="N50" s="232">
        <v>0.58743816069594568</v>
      </c>
      <c r="O50" s="232">
        <v>0.22488635661370179</v>
      </c>
      <c r="P50" s="232">
        <v>0.2392990023175319</v>
      </c>
      <c r="Q50" s="232">
        <v>0.26011757730279222</v>
      </c>
      <c r="R50" s="232">
        <v>0.1707723147643091</v>
      </c>
      <c r="S50" s="232">
        <v>0.10587915990997129</v>
      </c>
      <c r="T50" s="232">
        <v>0.14073703665174289</v>
      </c>
      <c r="U50" s="232">
        <v>0.16231604191453619</v>
      </c>
      <c r="V50" s="232">
        <v>0.18334277191716969</v>
      </c>
      <c r="W50" s="232">
        <v>0.15646006323227629</v>
      </c>
      <c r="DA50" s="71" t="s">
        <v>2191</v>
      </c>
    </row>
    <row r="51" spans="1:105" ht="12" customHeight="1" x14ac:dyDescent="0.25">
      <c r="A51" s="59" t="s">
        <v>162</v>
      </c>
      <c r="B51" s="232">
        <v>2.7418065680107802</v>
      </c>
      <c r="C51" s="232">
        <v>3.297327227876536</v>
      </c>
      <c r="D51" s="232">
        <v>4.2098539030743414</v>
      </c>
      <c r="E51" s="232">
        <v>4.7177381109693108</v>
      </c>
      <c r="F51" s="232">
        <v>4.6899763350181276</v>
      </c>
      <c r="G51" s="232">
        <v>5.4415277757707514</v>
      </c>
      <c r="H51" s="232">
        <v>5.8046561018110987</v>
      </c>
      <c r="I51" s="232">
        <v>6.0431868264083342</v>
      </c>
      <c r="J51" s="232">
        <v>6.7376292553192867</v>
      </c>
      <c r="K51" s="232">
        <v>6.6595309242694682</v>
      </c>
      <c r="L51" s="232">
        <v>7.4193965005252753</v>
      </c>
      <c r="M51" s="232">
        <v>7.4907401699735434</v>
      </c>
      <c r="N51" s="232">
        <v>7.5538449289381893</v>
      </c>
      <c r="O51" s="232">
        <v>8.184587876182075</v>
      </c>
      <c r="P51" s="232">
        <v>7.5610722354025306</v>
      </c>
      <c r="Q51" s="232">
        <v>8.010972045900278</v>
      </c>
      <c r="R51" s="232">
        <v>7.4018858259286064</v>
      </c>
      <c r="S51" s="232">
        <v>6.9480954486731692</v>
      </c>
      <c r="T51" s="232">
        <v>7.9398023242565694</v>
      </c>
      <c r="U51" s="232">
        <v>7.2646929467908823</v>
      </c>
      <c r="V51" s="232">
        <v>7.9619217759855374</v>
      </c>
      <c r="W51" s="232">
        <v>10.03423109884239</v>
      </c>
      <c r="DA51" s="71" t="s">
        <v>2192</v>
      </c>
    </row>
    <row r="52" spans="1:105" ht="12" customHeight="1" x14ac:dyDescent="0.25">
      <c r="A52" s="165" t="s">
        <v>2193</v>
      </c>
      <c r="B52" s="348">
        <v>12.591814880161429</v>
      </c>
      <c r="C52" s="348">
        <v>11.4487787372817</v>
      </c>
      <c r="D52" s="348">
        <v>11.63155843909688</v>
      </c>
      <c r="E52" s="348">
        <v>10.220752069800829</v>
      </c>
      <c r="F52" s="348">
        <v>10.303002787349691</v>
      </c>
      <c r="G52" s="348">
        <v>10.25332587447747</v>
      </c>
      <c r="H52" s="348">
        <v>10.47235932343875</v>
      </c>
      <c r="I52" s="348">
        <v>9.988320413844793</v>
      </c>
      <c r="J52" s="348">
        <v>9.4431579267571504</v>
      </c>
      <c r="K52" s="348">
        <v>8.9977578656554371</v>
      </c>
      <c r="L52" s="348">
        <v>8.4592520496074055</v>
      </c>
      <c r="M52" s="348">
        <v>7.5274984496743151</v>
      </c>
      <c r="N52" s="348">
        <v>7.5448971291815576</v>
      </c>
      <c r="O52" s="348">
        <v>7.7596777824921483</v>
      </c>
      <c r="P52" s="348">
        <v>7.3482305673854418</v>
      </c>
      <c r="Q52" s="348">
        <v>8.0455539710681343</v>
      </c>
      <c r="R52" s="348">
        <v>7.3905519721515009</v>
      </c>
      <c r="S52" s="348">
        <v>6.6972202121006479</v>
      </c>
      <c r="T52" s="348">
        <v>7.640773030838214</v>
      </c>
      <c r="U52" s="348">
        <v>7.0862875210252936</v>
      </c>
      <c r="V52" s="348">
        <v>7.931384410734613</v>
      </c>
      <c r="W52" s="348">
        <v>9.4025449185693084</v>
      </c>
      <c r="DA52" s="167" t="s">
        <v>2194</v>
      </c>
    </row>
    <row r="53" spans="1:105" ht="12" customHeight="1" x14ac:dyDescent="0.25">
      <c r="A53" s="64" t="s">
        <v>30</v>
      </c>
      <c r="B53" s="231">
        <v>1.4120195036397969</v>
      </c>
      <c r="C53" s="231">
        <v>1.228798743479405</v>
      </c>
      <c r="D53" s="231">
        <v>1.6229079456886331</v>
      </c>
      <c r="E53" s="231">
        <v>1.116877231484056</v>
      </c>
      <c r="F53" s="231">
        <v>1.312275796817501</v>
      </c>
      <c r="G53" s="231">
        <v>1.1995160666908149</v>
      </c>
      <c r="H53" s="231">
        <v>1.30674980197927</v>
      </c>
      <c r="I53" s="231">
        <v>0.64074138474087217</v>
      </c>
      <c r="J53" s="231">
        <v>0.74158375385787489</v>
      </c>
      <c r="K53" s="231">
        <v>0.55303893631768841</v>
      </c>
      <c r="L53" s="231">
        <v>0.54814372118406995</v>
      </c>
      <c r="M53" s="231">
        <v>0.1183302973237698</v>
      </c>
      <c r="N53" s="231">
        <v>5.817764187799479E-2</v>
      </c>
      <c r="O53" s="231">
        <v>0.1357942302355111</v>
      </c>
      <c r="P53" s="231">
        <v>5.5272612467996883E-2</v>
      </c>
      <c r="Q53" s="231">
        <v>9.4946680696966324E-2</v>
      </c>
      <c r="R53" s="231">
        <v>3.5275896940552179E-2</v>
      </c>
      <c r="S53" s="231">
        <v>4.5588467911789117E-2</v>
      </c>
      <c r="T53" s="231">
        <v>4.1656279576758083E-2</v>
      </c>
      <c r="U53" s="231">
        <v>8.1157400473419836E-2</v>
      </c>
      <c r="V53" s="231">
        <v>5.3224514525450399E-2</v>
      </c>
      <c r="W53" s="231">
        <v>5.8713871834544913E-2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5.8702531802075332E-2</v>
      </c>
      <c r="C55" s="231">
        <v>5.8791436433794947E-2</v>
      </c>
      <c r="D55" s="231">
        <v>0.1162018468275883</v>
      </c>
      <c r="E55" s="231">
        <v>5.9468840196095878E-2</v>
      </c>
      <c r="F55" s="231">
        <v>0.13424139803293039</v>
      </c>
      <c r="G55" s="231">
        <v>0.1352888130173483</v>
      </c>
      <c r="H55" s="231">
        <v>0.13375388138087799</v>
      </c>
      <c r="I55" s="231">
        <v>0.1192107369571762</v>
      </c>
      <c r="J55" s="231">
        <v>0.24284397260013979</v>
      </c>
      <c r="K55" s="231">
        <v>0.29725156564872041</v>
      </c>
      <c r="L55" s="231">
        <v>0.24050282198848821</v>
      </c>
      <c r="M55" s="231">
        <v>0.3074672346558619</v>
      </c>
      <c r="N55" s="231">
        <v>0.18190240995996529</v>
      </c>
      <c r="O55" s="231">
        <v>0.12106601597414</v>
      </c>
      <c r="P55" s="231">
        <v>0.1212174447980888</v>
      </c>
      <c r="Q55" s="231">
        <v>0.1187577022264914</v>
      </c>
      <c r="R55" s="231">
        <v>0.24107318739518141</v>
      </c>
      <c r="S55" s="231">
        <v>0.25589041237894672</v>
      </c>
      <c r="T55" s="231">
        <v>0.17202157555406139</v>
      </c>
      <c r="U55" s="231">
        <v>0.17063024642671329</v>
      </c>
      <c r="V55" s="231">
        <v>0.1817951551431336</v>
      </c>
      <c r="W55" s="231">
        <v>0.14446896905360451</v>
      </c>
      <c r="DA55" s="73" t="s">
        <v>2197</v>
      </c>
    </row>
    <row r="56" spans="1:105" ht="12" customHeight="1" x14ac:dyDescent="0.25">
      <c r="A56" s="64" t="s">
        <v>160</v>
      </c>
      <c r="B56" s="231">
        <v>1.872416339178977</v>
      </c>
      <c r="C56" s="231">
        <v>1.740399719956883</v>
      </c>
      <c r="D56" s="231">
        <v>1.415635334487868</v>
      </c>
      <c r="E56" s="231">
        <v>1.25202552141163</v>
      </c>
      <c r="F56" s="231">
        <v>1.125818210210829</v>
      </c>
      <c r="G56" s="231">
        <v>0.70471261801326246</v>
      </c>
      <c r="H56" s="231">
        <v>0.46745250946904021</v>
      </c>
      <c r="I56" s="231">
        <v>0.47938788647412622</v>
      </c>
      <c r="J56" s="231">
        <v>0.21852870021968401</v>
      </c>
      <c r="K56" s="231">
        <v>0.21352484518924239</v>
      </c>
      <c r="L56" s="231">
        <v>0.21657335317581189</v>
      </c>
      <c r="M56" s="231">
        <v>0.22239174672694251</v>
      </c>
      <c r="N56" s="231">
        <v>0.21909465718370899</v>
      </c>
      <c r="O56" s="231">
        <v>0.1641059132494925</v>
      </c>
      <c r="P56" s="231">
        <v>0.27418441535577059</v>
      </c>
      <c r="Q56" s="231">
        <v>0.32176051260446192</v>
      </c>
      <c r="R56" s="231">
        <v>0.27269699742141562</v>
      </c>
      <c r="S56" s="231">
        <v>0.24912505762273901</v>
      </c>
      <c r="T56" s="231">
        <v>0.21485511980617</v>
      </c>
      <c r="U56" s="231">
        <v>0.22648277102624029</v>
      </c>
      <c r="V56" s="231">
        <v>0.17796777292761221</v>
      </c>
      <c r="W56" s="231">
        <v>0.16500224094920601</v>
      </c>
      <c r="DA56" s="73" t="s">
        <v>2198</v>
      </c>
    </row>
    <row r="57" spans="1:105" ht="12" customHeight="1" x14ac:dyDescent="0.25">
      <c r="A57" s="64" t="s">
        <v>70</v>
      </c>
      <c r="B57" s="231">
        <v>5.3147080386901209</v>
      </c>
      <c r="C57" s="231">
        <v>3.866529182452469</v>
      </c>
      <c r="D57" s="231">
        <v>2.9278682169442631</v>
      </c>
      <c r="E57" s="231">
        <v>2.692043369674519</v>
      </c>
      <c r="F57" s="231">
        <v>2.750579793276501</v>
      </c>
      <c r="G57" s="231">
        <v>2.6151316370737669</v>
      </c>
      <c r="H57" s="231">
        <v>2.799445514221917</v>
      </c>
      <c r="I57" s="231">
        <v>3.213451454519181</v>
      </c>
      <c r="J57" s="231">
        <v>2.1116891972040581</v>
      </c>
      <c r="K57" s="231">
        <v>1.550873485770397</v>
      </c>
      <c r="L57" s="231">
        <v>0.78425160596261834</v>
      </c>
      <c r="M57" s="231">
        <v>0.43205862343962131</v>
      </c>
      <c r="N57" s="231">
        <v>0.42180688490155621</v>
      </c>
      <c r="O57" s="231">
        <v>0.15790786940311499</v>
      </c>
      <c r="P57" s="231">
        <v>0.15810537985031661</v>
      </c>
      <c r="Q57" s="231">
        <v>0.15489710785395361</v>
      </c>
      <c r="R57" s="231">
        <v>0.1048136090136316</v>
      </c>
      <c r="S57" s="231">
        <v>7.6550453114295453E-2</v>
      </c>
      <c r="T57" s="231">
        <v>8.7302897258713638E-2</v>
      </c>
      <c r="U57" s="231">
        <v>0.1040489364385582</v>
      </c>
      <c r="V57" s="231">
        <v>9.6873590690013667E-2</v>
      </c>
      <c r="W57" s="231">
        <v>9.9229580219429292E-2</v>
      </c>
      <c r="DA57" s="73" t="s">
        <v>2199</v>
      </c>
    </row>
    <row r="58" spans="1:105" ht="12" customHeight="1" x14ac:dyDescent="0.25">
      <c r="A58" s="64" t="s">
        <v>34</v>
      </c>
      <c r="B58" s="231">
        <v>6.7241542288281803E-2</v>
      </c>
      <c r="C58" s="231">
        <v>0.13950187883936721</v>
      </c>
      <c r="D58" s="231">
        <v>0.2063485559004454</v>
      </c>
      <c r="E58" s="231">
        <v>6.7241542288271783E-2</v>
      </c>
      <c r="F58" s="231">
        <v>6.7619239462572256E-2</v>
      </c>
      <c r="G58" s="231">
        <v>6.7619239462400768E-2</v>
      </c>
      <c r="H58" s="231">
        <v>6.7619239462557296E-2</v>
      </c>
      <c r="I58" s="231">
        <v>6.761923946249028E-2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1.998905669589411</v>
      </c>
      <c r="C59" s="231">
        <v>2.2925975334468118</v>
      </c>
      <c r="D59" s="231">
        <v>2.805541673947392</v>
      </c>
      <c r="E59" s="231">
        <v>3.3862328790752509</v>
      </c>
      <c r="F59" s="231">
        <v>3.4198033963722172</v>
      </c>
      <c r="G59" s="231">
        <v>3.909632146919237</v>
      </c>
      <c r="H59" s="231">
        <v>4.2746160730975813</v>
      </c>
      <c r="I59" s="231">
        <v>4.7366765380248932</v>
      </c>
      <c r="J59" s="231">
        <v>5.160422942502561</v>
      </c>
      <c r="K59" s="231">
        <v>4.6297014667462451</v>
      </c>
      <c r="L59" s="231">
        <v>5.4394033905228074</v>
      </c>
      <c r="M59" s="231">
        <v>5.9322089470161563</v>
      </c>
      <c r="N59" s="231">
        <v>5.4239986635019184</v>
      </c>
      <c r="O59" s="231">
        <v>5.7469508285489921</v>
      </c>
      <c r="P59" s="231">
        <v>4.9956171412187178</v>
      </c>
      <c r="Q59" s="231">
        <v>4.7704442501568032</v>
      </c>
      <c r="R59" s="231">
        <v>4.5429984830571977</v>
      </c>
      <c r="S59" s="231">
        <v>5.0234612300433916</v>
      </c>
      <c r="T59" s="231">
        <v>4.9252688777604927</v>
      </c>
      <c r="U59" s="231">
        <v>4.656863029374998</v>
      </c>
      <c r="V59" s="231">
        <v>4.2068740598139671</v>
      </c>
      <c r="W59" s="231">
        <v>6.3638766289177298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0.52299040920713058</v>
      </c>
      <c r="C61" s="231">
        <v>0.31315673847675468</v>
      </c>
      <c r="D61" s="231">
        <v>0.35130987570504307</v>
      </c>
      <c r="E61" s="231">
        <v>0.324287359731872</v>
      </c>
      <c r="F61" s="231">
        <v>0.36402568055633749</v>
      </c>
      <c r="G61" s="231">
        <v>0.27659450752676168</v>
      </c>
      <c r="H61" s="231">
        <v>0.35290078198523361</v>
      </c>
      <c r="I61" s="231">
        <v>8.9022079305898713E-2</v>
      </c>
      <c r="J61" s="231">
        <v>0.13670920882882959</v>
      </c>
      <c r="K61" s="231">
        <v>0.64221109435965484</v>
      </c>
      <c r="L61" s="231">
        <v>0.46893965457979919</v>
      </c>
      <c r="M61" s="231">
        <v>0.35130987570920957</v>
      </c>
      <c r="N61" s="231">
        <v>0.86476056994366279</v>
      </c>
      <c r="O61" s="231">
        <v>0.89496489846771432</v>
      </c>
      <c r="P61" s="231">
        <v>1.340063849631737</v>
      </c>
      <c r="Q61" s="231">
        <v>1.8407987390146909</v>
      </c>
      <c r="R61" s="231">
        <v>1.621425353310042</v>
      </c>
      <c r="S61" s="231">
        <v>0.36419736109022238</v>
      </c>
      <c r="T61" s="231">
        <v>1.639966850922929</v>
      </c>
      <c r="U61" s="231">
        <v>0.84548084603172635</v>
      </c>
      <c r="V61" s="231">
        <v>2.466173695720439</v>
      </c>
      <c r="W61" s="231">
        <v>2.1182459265240312</v>
      </c>
      <c r="DA61" s="73" t="s">
        <v>2203</v>
      </c>
    </row>
    <row r="62" spans="1:105" ht="12" customHeight="1" x14ac:dyDescent="0.25">
      <c r="A62" s="64" t="s">
        <v>79</v>
      </c>
      <c r="B62" s="231">
        <v>1.3448308457656359</v>
      </c>
      <c r="C62" s="231">
        <v>1.809003504196218</v>
      </c>
      <c r="D62" s="231">
        <v>2.1857449895956451</v>
      </c>
      <c r="E62" s="231">
        <v>1.32257532593913</v>
      </c>
      <c r="F62" s="231">
        <v>1.1286392726208041</v>
      </c>
      <c r="G62" s="231">
        <v>1.3448308457738809</v>
      </c>
      <c r="H62" s="231">
        <v>1.069821521842274</v>
      </c>
      <c r="I62" s="231">
        <v>0.64221109436015433</v>
      </c>
      <c r="J62" s="231">
        <v>0.83138015154400402</v>
      </c>
      <c r="K62" s="231">
        <v>1.1111564716234881</v>
      </c>
      <c r="L62" s="231">
        <v>0.76143750219381257</v>
      </c>
      <c r="M62" s="231">
        <v>0.16373172480275289</v>
      </c>
      <c r="N62" s="231">
        <v>0.37515630181275189</v>
      </c>
      <c r="O62" s="231">
        <v>0.53888802661318402</v>
      </c>
      <c r="P62" s="231">
        <v>0.40376972406281358</v>
      </c>
      <c r="Q62" s="231">
        <v>0.74394897851476793</v>
      </c>
      <c r="R62" s="231">
        <v>0.57226844501347962</v>
      </c>
      <c r="S62" s="231">
        <v>0.68240722993926384</v>
      </c>
      <c r="T62" s="231">
        <v>0.55970142995908923</v>
      </c>
      <c r="U62" s="231">
        <v>1.0016242912536371</v>
      </c>
      <c r="V62" s="231">
        <v>0.74847562191399797</v>
      </c>
      <c r="W62" s="231">
        <v>0.4530077010707641</v>
      </c>
      <c r="DA62" s="73" t="s">
        <v>2204</v>
      </c>
    </row>
    <row r="63" spans="1:105" ht="12" customHeight="1" x14ac:dyDescent="0.25">
      <c r="A63" s="166" t="s">
        <v>2205</v>
      </c>
      <c r="B63" s="349">
        <v>1.127685262544674</v>
      </c>
      <c r="C63" s="349">
        <v>1.1999826843612671</v>
      </c>
      <c r="D63" s="349">
        <v>1.1561888803243361</v>
      </c>
      <c r="E63" s="349">
        <v>1.1578662102453481</v>
      </c>
      <c r="F63" s="349">
        <v>1.426701486376841</v>
      </c>
      <c r="G63" s="349">
        <v>1.5514219561236191</v>
      </c>
      <c r="H63" s="349">
        <v>1.380857685700988</v>
      </c>
      <c r="I63" s="349">
        <v>1.366884578330029</v>
      </c>
      <c r="J63" s="349">
        <v>1.583309662058503</v>
      </c>
      <c r="K63" s="349">
        <v>1.3938873964588021</v>
      </c>
      <c r="L63" s="349">
        <v>1.3661564168014091</v>
      </c>
      <c r="M63" s="349">
        <v>1.3736595771236531</v>
      </c>
      <c r="N63" s="349">
        <v>1.336887663538455</v>
      </c>
      <c r="O63" s="349">
        <v>1.384826524671724</v>
      </c>
      <c r="P63" s="349">
        <v>1.398979656298601</v>
      </c>
      <c r="Q63" s="349">
        <v>1.435449062883088</v>
      </c>
      <c r="R63" s="349">
        <v>1.435985168923315</v>
      </c>
      <c r="S63" s="349">
        <v>1.4716323636851101</v>
      </c>
      <c r="T63" s="349">
        <v>1.5561474637376</v>
      </c>
      <c r="U63" s="349">
        <v>1.561153215952696</v>
      </c>
      <c r="V63" s="349">
        <v>1.475035198174862</v>
      </c>
      <c r="W63" s="349">
        <v>1.4996041406147771</v>
      </c>
      <c r="DA63" s="168" t="s">
        <v>2206</v>
      </c>
    </row>
    <row r="64" spans="1:105" ht="12" customHeight="1" x14ac:dyDescent="0.25">
      <c r="A64" s="60" t="s">
        <v>2207</v>
      </c>
      <c r="B64" s="264">
        <v>2.2553705250893472</v>
      </c>
      <c r="C64" s="264">
        <v>2.3999653687225342</v>
      </c>
      <c r="D64" s="264">
        <v>2.3123777606486722</v>
      </c>
      <c r="E64" s="264">
        <v>2.3157324204906971</v>
      </c>
      <c r="F64" s="264">
        <v>2.8534029727536812</v>
      </c>
      <c r="G64" s="264">
        <v>3.1028439122472382</v>
      </c>
      <c r="H64" s="264">
        <v>2.7617153714019751</v>
      </c>
      <c r="I64" s="264">
        <v>2.733769156660057</v>
      </c>
      <c r="J64" s="264">
        <v>3.166619324117006</v>
      </c>
      <c r="K64" s="264">
        <v>2.7877747929176029</v>
      </c>
      <c r="L64" s="264">
        <v>2.7323128336028182</v>
      </c>
      <c r="M64" s="264">
        <v>2.7473191542473061</v>
      </c>
      <c r="N64" s="264">
        <v>2.67377532707691</v>
      </c>
      <c r="O64" s="264">
        <v>2.769653049343447</v>
      </c>
      <c r="P64" s="264">
        <v>2.797959312597202</v>
      </c>
      <c r="Q64" s="264">
        <v>2.870898125766177</v>
      </c>
      <c r="R64" s="264">
        <v>2.871970337846629</v>
      </c>
      <c r="S64" s="264">
        <v>2.943264727370221</v>
      </c>
      <c r="T64" s="264">
        <v>3.112294927475201</v>
      </c>
      <c r="U64" s="264">
        <v>3.1223064319053919</v>
      </c>
      <c r="V64" s="264">
        <v>2.950070396349723</v>
      </c>
      <c r="W64" s="264">
        <v>2.9992082812295542</v>
      </c>
      <c r="DA64" s="72" t="s">
        <v>2208</v>
      </c>
    </row>
    <row r="65" spans="1:105" ht="12" customHeight="1" x14ac:dyDescent="0.25">
      <c r="A65" s="101" t="s">
        <v>2209</v>
      </c>
      <c r="B65" s="280">
        <v>0.45107410501786938</v>
      </c>
      <c r="C65" s="280">
        <v>0.47999307374450678</v>
      </c>
      <c r="D65" s="280">
        <v>0.46247555212973429</v>
      </c>
      <c r="E65" s="280">
        <v>0.46314648409813941</v>
      </c>
      <c r="F65" s="280">
        <v>0.57068059455073616</v>
      </c>
      <c r="G65" s="280">
        <v>0.62056878244944758</v>
      </c>
      <c r="H65" s="280">
        <v>0.55234307428039509</v>
      </c>
      <c r="I65" s="280">
        <v>0.54675383133201161</v>
      </c>
      <c r="J65" s="280">
        <v>0.63332386482340131</v>
      </c>
      <c r="K65" s="280">
        <v>0.55755495858352078</v>
      </c>
      <c r="L65" s="280">
        <v>0.54646256672056381</v>
      </c>
      <c r="M65" s="280">
        <v>0.54946383084946115</v>
      </c>
      <c r="N65" s="280">
        <v>0.53475506541538198</v>
      </c>
      <c r="O65" s="280">
        <v>0.55393060986868936</v>
      </c>
      <c r="P65" s="280">
        <v>0.55959186251944038</v>
      </c>
      <c r="Q65" s="280">
        <v>0.5741796251532354</v>
      </c>
      <c r="R65" s="280">
        <v>0.57439406756932621</v>
      </c>
      <c r="S65" s="280">
        <v>0.58865294547404401</v>
      </c>
      <c r="T65" s="280">
        <v>0.62245898549504042</v>
      </c>
      <c r="U65" s="280">
        <v>0.62446128638107834</v>
      </c>
      <c r="V65" s="280">
        <v>0.59001407926994465</v>
      </c>
      <c r="W65" s="280">
        <v>0.59984165624591068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22.570403709630217</v>
      </c>
      <c r="C66" s="263">
        <f t="shared" si="3"/>
        <v>22.854843005664613</v>
      </c>
      <c r="D66" s="263">
        <f t="shared" si="3"/>
        <v>22.417118233783775</v>
      </c>
      <c r="E66" s="263">
        <f t="shared" si="3"/>
        <v>21.65663148432396</v>
      </c>
      <c r="F66" s="263">
        <f t="shared" si="3"/>
        <v>25.231144939270585</v>
      </c>
      <c r="G66" s="263">
        <f t="shared" si="3"/>
        <v>26.84520861736646</v>
      </c>
      <c r="H66" s="263">
        <f t="shared" si="3"/>
        <v>24.774831949862509</v>
      </c>
      <c r="I66" s="263">
        <f t="shared" si="3"/>
        <v>24.332849346515111</v>
      </c>
      <c r="J66" s="263">
        <f t="shared" si="3"/>
        <v>26.815143933965309</v>
      </c>
      <c r="K66" s="263">
        <f t="shared" si="3"/>
        <v>24.007829728000953</v>
      </c>
      <c r="L66" s="263">
        <f t="shared" si="3"/>
        <v>23.342470924554217</v>
      </c>
      <c r="M66" s="263">
        <f t="shared" si="3"/>
        <v>22.874978208022391</v>
      </c>
      <c r="N66" s="263">
        <f t="shared" si="3"/>
        <v>22.36985884216223</v>
      </c>
      <c r="O66" s="263">
        <f t="shared" si="3"/>
        <v>23.131179340518543</v>
      </c>
      <c r="P66" s="263">
        <f t="shared" si="3"/>
        <v>23.025593785361213</v>
      </c>
      <c r="Q66" s="263">
        <f t="shared" si="3"/>
        <v>23.905962384756748</v>
      </c>
      <c r="R66" s="263">
        <f t="shared" si="3"/>
        <v>23.507780482840658</v>
      </c>
      <c r="S66" s="263">
        <f t="shared" si="3"/>
        <v>23.582692298127903</v>
      </c>
      <c r="T66" s="263">
        <f t="shared" si="3"/>
        <v>25.246268430606278</v>
      </c>
      <c r="U66" s="263">
        <f t="shared" si="3"/>
        <v>24.965770407204339</v>
      </c>
      <c r="V66" s="263">
        <f t="shared" si="3"/>
        <v>24.303462852548236</v>
      </c>
      <c r="W66" s="263">
        <f t="shared" si="3"/>
        <v>25.646359610717628</v>
      </c>
      <c r="DA66" s="70"/>
    </row>
    <row r="67" spans="1:105" ht="12" customHeight="1" x14ac:dyDescent="0.25">
      <c r="A67" s="165" t="s">
        <v>2212</v>
      </c>
      <c r="B67" s="348">
        <v>5.4982706277321363</v>
      </c>
      <c r="C67" s="348">
        <v>5.0555647006105104</v>
      </c>
      <c r="D67" s="348">
        <v>5.1542973208904623</v>
      </c>
      <c r="E67" s="348">
        <v>4.6376927118468254</v>
      </c>
      <c r="F67" s="348">
        <v>4.6922328940897584</v>
      </c>
      <c r="G67" s="348">
        <v>4.6898242095389433</v>
      </c>
      <c r="H67" s="348">
        <v>4.8016290847992806</v>
      </c>
      <c r="I67" s="348">
        <v>4.6329732717331318</v>
      </c>
      <c r="J67" s="348">
        <v>4.3966859176388908</v>
      </c>
      <c r="K67" s="348">
        <v>4.1425385601118272</v>
      </c>
      <c r="L67" s="348">
        <v>3.9401109679686441</v>
      </c>
      <c r="M67" s="348">
        <v>3.5503190064833481</v>
      </c>
      <c r="N67" s="348">
        <v>3.521273251072945</v>
      </c>
      <c r="O67" s="348">
        <v>3.61721555051128</v>
      </c>
      <c r="P67" s="348">
        <v>3.4046352735858019</v>
      </c>
      <c r="Q67" s="348">
        <v>3.6782445896447928</v>
      </c>
      <c r="R67" s="348">
        <v>3.3964540001650052</v>
      </c>
      <c r="S67" s="348">
        <v>3.1372763775299082</v>
      </c>
      <c r="T67" s="348">
        <v>3.5213985174510261</v>
      </c>
      <c r="U67" s="348">
        <v>3.2800925860247472</v>
      </c>
      <c r="V67" s="348">
        <v>3.5812141552490648</v>
      </c>
      <c r="W67" s="348">
        <v>4.3267192454417103</v>
      </c>
      <c r="DA67" s="167" t="s">
        <v>2213</v>
      </c>
    </row>
    <row r="68" spans="1:105" ht="12" customHeight="1" x14ac:dyDescent="0.25">
      <c r="A68" s="165" t="s">
        <v>2214</v>
      </c>
      <c r="B68" s="348">
        <v>2.3718654067894098</v>
      </c>
      <c r="C68" s="348">
        <v>2.156556659654171</v>
      </c>
      <c r="D68" s="348">
        <v>2.1909860771706029</v>
      </c>
      <c r="E68" s="348">
        <v>1.9252386170261939</v>
      </c>
      <c r="F68" s="348">
        <v>1.940731826979998</v>
      </c>
      <c r="G68" s="348">
        <v>1.931374402948665</v>
      </c>
      <c r="H68" s="348">
        <v>1.972632781146358</v>
      </c>
      <c r="I68" s="348">
        <v>1.8814564768461099</v>
      </c>
      <c r="J68" s="348">
        <v>1.7787665900816789</v>
      </c>
      <c r="K68" s="348">
        <v>1.694868517630387</v>
      </c>
      <c r="L68" s="348">
        <v>1.5934325190396219</v>
      </c>
      <c r="M68" s="348">
        <v>1.4179221456450231</v>
      </c>
      <c r="N68" s="348">
        <v>1.421199459236415</v>
      </c>
      <c r="O68" s="348">
        <v>1.4616567568129251</v>
      </c>
      <c r="P68" s="348">
        <v>1.384154234299751</v>
      </c>
      <c r="Q68" s="348">
        <v>1.515506011170729</v>
      </c>
      <c r="R68" s="348">
        <v>1.392126133258454</v>
      </c>
      <c r="S68" s="348">
        <v>1.261526244938626</v>
      </c>
      <c r="T68" s="348">
        <v>1.4392591858642609</v>
      </c>
      <c r="U68" s="348">
        <v>1.33481316185518</v>
      </c>
      <c r="V68" s="348">
        <v>1.4940003876176</v>
      </c>
      <c r="W68" s="348">
        <v>1.7711164943565461</v>
      </c>
      <c r="DA68" s="167" t="s">
        <v>2215</v>
      </c>
    </row>
    <row r="69" spans="1:105" ht="12" customHeight="1" x14ac:dyDescent="0.25">
      <c r="A69" s="64" t="s">
        <v>30</v>
      </c>
      <c r="B69" s="231">
        <v>0.26597597298478159</v>
      </c>
      <c r="C69" s="231">
        <v>0.2314634752260375</v>
      </c>
      <c r="D69" s="231">
        <v>0.30570011165326039</v>
      </c>
      <c r="E69" s="231">
        <v>0.21038130676153949</v>
      </c>
      <c r="F69" s="231">
        <v>0.24718768471908609</v>
      </c>
      <c r="G69" s="231">
        <v>0.22594762475062441</v>
      </c>
      <c r="H69" s="231">
        <v>0.24614677710412841</v>
      </c>
      <c r="I69" s="231">
        <v>0.12069366803983179</v>
      </c>
      <c r="J69" s="231">
        <v>0.13968890654386559</v>
      </c>
      <c r="K69" s="231">
        <v>0.1041735392509773</v>
      </c>
      <c r="L69" s="231">
        <v>0.1032514488656974</v>
      </c>
      <c r="M69" s="231">
        <v>2.228936348480982E-2</v>
      </c>
      <c r="N69" s="231">
        <v>1.095866938422063E-2</v>
      </c>
      <c r="O69" s="231">
        <v>2.5578968576218161E-2</v>
      </c>
      <c r="P69" s="231">
        <v>1.041146162832074E-2</v>
      </c>
      <c r="Q69" s="231">
        <v>1.7884693316880081E-2</v>
      </c>
      <c r="R69" s="231">
        <v>6.6447672907411302E-3</v>
      </c>
      <c r="S69" s="231">
        <v>8.5873014349076432E-3</v>
      </c>
      <c r="T69" s="231">
        <v>7.8466122194447343E-3</v>
      </c>
      <c r="U69" s="231">
        <v>1.528726657117049E-2</v>
      </c>
      <c r="V69" s="231">
        <v>1.002567032612362E-2</v>
      </c>
      <c r="W69" s="231">
        <v>1.105967668905555E-2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1.10575406164574E-2</v>
      </c>
      <c r="C71" s="231">
        <v>1.1074287195285481E-2</v>
      </c>
      <c r="D71" s="231">
        <v>2.188843652154018E-2</v>
      </c>
      <c r="E71" s="231">
        <v>1.12018867959405E-2</v>
      </c>
      <c r="F71" s="231">
        <v>2.5286468327532591E-2</v>
      </c>
      <c r="G71" s="231">
        <v>2.548376533290771E-2</v>
      </c>
      <c r="H71" s="231">
        <v>2.5194636936010269E-2</v>
      </c>
      <c r="I71" s="231">
        <v>2.2455208069495799E-2</v>
      </c>
      <c r="J71" s="231">
        <v>4.5743462982851819E-2</v>
      </c>
      <c r="K71" s="231">
        <v>5.5991984665132923E-2</v>
      </c>
      <c r="L71" s="231">
        <v>4.5302470623870342E-2</v>
      </c>
      <c r="M71" s="231">
        <v>5.7916265807752353E-2</v>
      </c>
      <c r="N71" s="231">
        <v>3.4264165865035001E-2</v>
      </c>
      <c r="O71" s="231">
        <v>2.280467890925628E-2</v>
      </c>
      <c r="P71" s="231">
        <v>2.283320289825495E-2</v>
      </c>
      <c r="Q71" s="231">
        <v>2.2369871887538539E-2</v>
      </c>
      <c r="R71" s="231">
        <v>4.5409907874992612E-2</v>
      </c>
      <c r="S71" s="231">
        <v>4.8200964104621519E-2</v>
      </c>
      <c r="T71" s="231">
        <v>3.2402956060044792E-2</v>
      </c>
      <c r="U71" s="231">
        <v>3.2140877443259018E-2</v>
      </c>
      <c r="V71" s="231">
        <v>3.4243962741642889E-2</v>
      </c>
      <c r="W71" s="231">
        <v>2.7212991400678961E-2</v>
      </c>
      <c r="DA71" s="73" t="s">
        <v>2218</v>
      </c>
    </row>
    <row r="72" spans="1:105" ht="12" customHeight="1" x14ac:dyDescent="0.25">
      <c r="A72" s="64" t="s">
        <v>160</v>
      </c>
      <c r="B72" s="231">
        <v>0.3526989226154304</v>
      </c>
      <c r="C72" s="231">
        <v>0.32783152619686418</v>
      </c>
      <c r="D72" s="231">
        <v>0.26665707131627442</v>
      </c>
      <c r="E72" s="231">
        <v>0.2358386023711658</v>
      </c>
      <c r="F72" s="231">
        <v>0.21206548003971301</v>
      </c>
      <c r="G72" s="231">
        <v>0.13274365103850919</v>
      </c>
      <c r="H72" s="231">
        <v>8.8051996243475705E-2</v>
      </c>
      <c r="I72" s="231">
        <v>9.0300211302605474E-2</v>
      </c>
      <c r="J72" s="231">
        <v>4.1163300872405828E-2</v>
      </c>
      <c r="K72" s="231">
        <v>4.0220746462239561E-2</v>
      </c>
      <c r="L72" s="231">
        <v>4.0794980653615531E-2</v>
      </c>
      <c r="M72" s="231">
        <v>4.1890966142471148E-2</v>
      </c>
      <c r="N72" s="231">
        <v>4.1269907724355168E-2</v>
      </c>
      <c r="O72" s="231">
        <v>3.0911917177189711E-2</v>
      </c>
      <c r="P72" s="231">
        <v>5.1646925884189503E-2</v>
      </c>
      <c r="Q72" s="231">
        <v>6.0608628413028831E-2</v>
      </c>
      <c r="R72" s="231">
        <v>5.1366747436720928E-2</v>
      </c>
      <c r="S72" s="231">
        <v>4.6926603651928668E-2</v>
      </c>
      <c r="T72" s="231">
        <v>4.0471324506425363E-2</v>
      </c>
      <c r="U72" s="231">
        <v>4.2661574597740538E-2</v>
      </c>
      <c r="V72" s="231">
        <v>3.3523015399107001E-2</v>
      </c>
      <c r="W72" s="231">
        <v>3.108075452782828E-2</v>
      </c>
      <c r="DA72" s="73" t="s">
        <v>2219</v>
      </c>
    </row>
    <row r="73" spans="1:105" ht="12" customHeight="1" x14ac:dyDescent="0.25">
      <c r="A73" s="64" t="s">
        <v>70</v>
      </c>
      <c r="B73" s="231">
        <v>1.0011084394208529</v>
      </c>
      <c r="C73" s="231">
        <v>0.72832128644534044</v>
      </c>
      <c r="D73" s="231">
        <v>0.55150980263770055</v>
      </c>
      <c r="E73" s="231">
        <v>0.50708850176694531</v>
      </c>
      <c r="F73" s="231">
        <v>0.5181147533041609</v>
      </c>
      <c r="G73" s="231">
        <v>0.4926009731884104</v>
      </c>
      <c r="H73" s="231">
        <v>0.52731937664013961</v>
      </c>
      <c r="I73" s="231">
        <v>0.60530387508948547</v>
      </c>
      <c r="J73" s="231">
        <v>0.39776971027666452</v>
      </c>
      <c r="K73" s="231">
        <v>0.29213129371852359</v>
      </c>
      <c r="L73" s="231">
        <v>0.1477260642810472</v>
      </c>
      <c r="M73" s="231">
        <v>8.1385003861202884E-2</v>
      </c>
      <c r="N73" s="231">
        <v>7.9453928457910841E-2</v>
      </c>
      <c r="O73" s="231">
        <v>2.974441861332915E-2</v>
      </c>
      <c r="P73" s="231">
        <v>2.9781622797289568E-2</v>
      </c>
      <c r="Q73" s="231">
        <v>2.9177294554207318E-2</v>
      </c>
      <c r="R73" s="231">
        <v>1.9743283692318401E-2</v>
      </c>
      <c r="S73" s="231">
        <v>1.441947593288668E-2</v>
      </c>
      <c r="T73" s="231">
        <v>1.6444867073663501E-2</v>
      </c>
      <c r="U73" s="231">
        <v>1.9599245644936172E-2</v>
      </c>
      <c r="V73" s="231">
        <v>1.8247656972080129E-2</v>
      </c>
      <c r="W73" s="231">
        <v>1.869144447346591E-2</v>
      </c>
      <c r="DA73" s="73" t="s">
        <v>2220</v>
      </c>
    </row>
    <row r="74" spans="1:105" ht="12" customHeight="1" x14ac:dyDescent="0.25">
      <c r="A74" s="64" t="s">
        <v>34</v>
      </c>
      <c r="B74" s="231">
        <v>1.266599688532731E-2</v>
      </c>
      <c r="C74" s="231">
        <v>2.627736221904978E-2</v>
      </c>
      <c r="D74" s="231">
        <v>3.8868980058809663E-2</v>
      </c>
      <c r="E74" s="231">
        <v>1.266599688532543E-2</v>
      </c>
      <c r="F74" s="231">
        <v>1.27371420594319E-2</v>
      </c>
      <c r="G74" s="231">
        <v>1.2737142059399589E-2</v>
      </c>
      <c r="H74" s="231">
        <v>1.2737142059429069E-2</v>
      </c>
      <c r="I74" s="231">
        <v>1.2737142059416451E-2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0.37652516767889171</v>
      </c>
      <c r="C75" s="231">
        <v>0.43184662679884539</v>
      </c>
      <c r="D75" s="231">
        <v>0.52846768373524278</v>
      </c>
      <c r="E75" s="231">
        <v>0.63784996060143218</v>
      </c>
      <c r="F75" s="231">
        <v>0.64417349294545923</v>
      </c>
      <c r="G75" s="231">
        <v>0.7364404044058398</v>
      </c>
      <c r="H75" s="231">
        <v>0.80519083925383805</v>
      </c>
      <c r="I75" s="231">
        <v>0.89222715951715414</v>
      </c>
      <c r="J75" s="231">
        <v>0.97204642684258746</v>
      </c>
      <c r="K75" s="231">
        <v>0.8720767305782402</v>
      </c>
      <c r="L75" s="231">
        <v>1.0245967605416919</v>
      </c>
      <c r="M75" s="231">
        <v>1.1174243999919631</v>
      </c>
      <c r="N75" s="231">
        <v>1.021695039108395</v>
      </c>
      <c r="O75" s="231">
        <v>1.082528133909505</v>
      </c>
      <c r="P75" s="231">
        <v>0.94100267480020172</v>
      </c>
      <c r="Q75" s="231">
        <v>0.89858783659463315</v>
      </c>
      <c r="R75" s="231">
        <v>0.8557448666146521</v>
      </c>
      <c r="S75" s="231">
        <v>0.94624754471731454</v>
      </c>
      <c r="T75" s="231">
        <v>0.92775147835931682</v>
      </c>
      <c r="U75" s="231">
        <v>0.87719303600415477</v>
      </c>
      <c r="V75" s="231">
        <v>0.79243057082368318</v>
      </c>
      <c r="W75" s="231">
        <v>1.1987357638958609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9.8513428881121523E-2</v>
      </c>
      <c r="C77" s="231">
        <v>5.8987972898668473E-2</v>
      </c>
      <c r="D77" s="231">
        <v>6.6174713429204793E-2</v>
      </c>
      <c r="E77" s="231">
        <v>6.1084599617083922E-2</v>
      </c>
      <c r="F77" s="231">
        <v>6.8569934287620357E-2</v>
      </c>
      <c r="G77" s="231">
        <v>5.2100904464874788E-2</v>
      </c>
      <c r="H77" s="231">
        <v>6.6474385526304386E-2</v>
      </c>
      <c r="I77" s="231">
        <v>1.6768701919116651E-2</v>
      </c>
      <c r="J77" s="231">
        <v>2.575131911457177E-2</v>
      </c>
      <c r="K77" s="231">
        <v>0.1209705108489101</v>
      </c>
      <c r="L77" s="231">
        <v>8.8332123300349952E-2</v>
      </c>
      <c r="M77" s="231">
        <v>6.6174713429989596E-2</v>
      </c>
      <c r="N77" s="231">
        <v>0.16289118769021901</v>
      </c>
      <c r="O77" s="231">
        <v>0.16858064569474951</v>
      </c>
      <c r="P77" s="231">
        <v>0.25242199937661541</v>
      </c>
      <c r="Q77" s="231">
        <v>0.34674325277839052</v>
      </c>
      <c r="R77" s="231">
        <v>0.30542084217474469</v>
      </c>
      <c r="S77" s="231">
        <v>6.8602273003144365E-2</v>
      </c>
      <c r="T77" s="231">
        <v>0.30891342344254602</v>
      </c>
      <c r="U77" s="231">
        <v>0.1592595499450343</v>
      </c>
      <c r="V77" s="231">
        <v>0.46454241359830961</v>
      </c>
      <c r="W77" s="231">
        <v>0.39900477286325248</v>
      </c>
      <c r="DA77" s="73" t="s">
        <v>2224</v>
      </c>
    </row>
    <row r="78" spans="1:105" ht="12" customHeight="1" x14ac:dyDescent="0.25">
      <c r="A78" s="64" t="s">
        <v>79</v>
      </c>
      <c r="B78" s="231">
        <v>0.25331993770654632</v>
      </c>
      <c r="C78" s="231">
        <v>0.34075412267407978</v>
      </c>
      <c r="D78" s="231">
        <v>0.4117192778185701</v>
      </c>
      <c r="E78" s="231">
        <v>0.24912776222676131</v>
      </c>
      <c r="F78" s="231">
        <v>0.21259687129699359</v>
      </c>
      <c r="G78" s="231">
        <v>0.25331993770809952</v>
      </c>
      <c r="H78" s="231">
        <v>0.20151762738303211</v>
      </c>
      <c r="I78" s="231">
        <v>0.12097051084900411</v>
      </c>
      <c r="J78" s="231">
        <v>0.15660346344873199</v>
      </c>
      <c r="K78" s="231">
        <v>0.20930371210636339</v>
      </c>
      <c r="L78" s="231">
        <v>0.1434286707733497</v>
      </c>
      <c r="M78" s="231">
        <v>3.084143292683432E-2</v>
      </c>
      <c r="N78" s="231">
        <v>7.0666561006280146E-2</v>
      </c>
      <c r="O78" s="231">
        <v>0.1015079939326773</v>
      </c>
      <c r="P78" s="231">
        <v>7.6056346914879031E-2</v>
      </c>
      <c r="Q78" s="231">
        <v>0.14013443362605049</v>
      </c>
      <c r="R78" s="231">
        <v>0.1077957181742842</v>
      </c>
      <c r="S78" s="231">
        <v>0.12854208209382251</v>
      </c>
      <c r="T78" s="231">
        <v>0.1054285242028201</v>
      </c>
      <c r="U78" s="231">
        <v>0.1886716116488846</v>
      </c>
      <c r="V78" s="231">
        <v>0.1409870977566533</v>
      </c>
      <c r="W78" s="231">
        <v>8.5331090506404333E-2</v>
      </c>
      <c r="DA78" s="73" t="s">
        <v>2225</v>
      </c>
    </row>
    <row r="79" spans="1:105" ht="12" customHeight="1" x14ac:dyDescent="0.25">
      <c r="A79" s="165" t="s">
        <v>2226</v>
      </c>
      <c r="B79" s="348">
        <v>14.70026767510867</v>
      </c>
      <c r="C79" s="348">
        <v>15.642721645399931</v>
      </c>
      <c r="D79" s="348">
        <v>15.07183483572271</v>
      </c>
      <c r="E79" s="348">
        <v>15.093700155450939</v>
      </c>
      <c r="F79" s="348">
        <v>18.598180218200831</v>
      </c>
      <c r="G79" s="348">
        <v>20.224010004878849</v>
      </c>
      <c r="H79" s="348">
        <v>18.00057008391687</v>
      </c>
      <c r="I79" s="348">
        <v>17.818419597935868</v>
      </c>
      <c r="J79" s="348">
        <v>20.639691426244742</v>
      </c>
      <c r="K79" s="348">
        <v>18.17042265025874</v>
      </c>
      <c r="L79" s="348">
        <v>17.80892743754595</v>
      </c>
      <c r="M79" s="348">
        <v>17.90673705589402</v>
      </c>
      <c r="N79" s="348">
        <v>17.42738613185287</v>
      </c>
      <c r="O79" s="348">
        <v>18.052307033194339</v>
      </c>
      <c r="P79" s="348">
        <v>18.23680427747566</v>
      </c>
      <c r="Q79" s="348">
        <v>18.712211783941228</v>
      </c>
      <c r="R79" s="348">
        <v>18.7192003494172</v>
      </c>
      <c r="S79" s="348">
        <v>19.183889675659369</v>
      </c>
      <c r="T79" s="348">
        <v>20.28561072729099</v>
      </c>
      <c r="U79" s="348">
        <v>20.350864659324412</v>
      </c>
      <c r="V79" s="348">
        <v>19.228248309681572</v>
      </c>
      <c r="W79" s="348">
        <v>19.548523870919372</v>
      </c>
      <c r="DA79" s="167" t="s">
        <v>2227</v>
      </c>
    </row>
    <row r="80" spans="1:105" ht="12" customHeight="1" x14ac:dyDescent="0.25">
      <c r="A80" s="132" t="s">
        <v>2228</v>
      </c>
      <c r="B80" s="318">
        <v>20.148768048877152</v>
      </c>
      <c r="C80" s="318">
        <v>21.44053272036647</v>
      </c>
      <c r="D80" s="318">
        <v>20.658052689079231</v>
      </c>
      <c r="E80" s="318">
        <v>20.688022160741621</v>
      </c>
      <c r="F80" s="318">
        <v>25.491401083958401</v>
      </c>
      <c r="G80" s="318">
        <v>27.719827666570851</v>
      </c>
      <c r="H80" s="318">
        <v>24.672293007461651</v>
      </c>
      <c r="I80" s="318">
        <v>24.422630350077789</v>
      </c>
      <c r="J80" s="318">
        <v>28.28957705661162</v>
      </c>
      <c r="K80" s="318">
        <v>24.905099649991271</v>
      </c>
      <c r="L80" s="318">
        <v>24.409620019775911</v>
      </c>
      <c r="M80" s="318">
        <v>24.543681749575669</v>
      </c>
      <c r="N80" s="318">
        <v>23.886664422001829</v>
      </c>
      <c r="O80" s="318">
        <v>24.743205715555611</v>
      </c>
      <c r="P80" s="318">
        <v>24.996084932644688</v>
      </c>
      <c r="Q80" s="318">
        <v>25.647697256186891</v>
      </c>
      <c r="R80" s="318">
        <v>25.65727606032037</v>
      </c>
      <c r="S80" s="318">
        <v>26.294197622306381</v>
      </c>
      <c r="T80" s="318">
        <v>27.804260052086349</v>
      </c>
      <c r="U80" s="318">
        <v>27.89369967113797</v>
      </c>
      <c r="V80" s="318">
        <v>26.354997319810629</v>
      </c>
      <c r="W80" s="318">
        <v>26.793979666100238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</v>
      </c>
      <c r="D84" s="234">
        <f t="shared" si="4"/>
        <v>1</v>
      </c>
      <c r="E84" s="234">
        <f t="shared" si="4"/>
        <v>1.0000000000000004</v>
      </c>
      <c r="F84" s="234">
        <f t="shared" si="4"/>
        <v>0.99999999999999989</v>
      </c>
      <c r="G84" s="234">
        <f t="shared" si="4"/>
        <v>0.99999999999999989</v>
      </c>
      <c r="H84" s="234">
        <f t="shared" si="4"/>
        <v>0.99999999999999989</v>
      </c>
      <c r="I84" s="234">
        <f t="shared" si="4"/>
        <v>0.99999999999999978</v>
      </c>
      <c r="J84" s="234">
        <f t="shared" si="4"/>
        <v>1</v>
      </c>
      <c r="K84" s="234">
        <f t="shared" si="4"/>
        <v>0.99999999999999989</v>
      </c>
      <c r="L84" s="234">
        <f t="shared" si="4"/>
        <v>1</v>
      </c>
      <c r="M84" s="234">
        <f t="shared" si="4"/>
        <v>0.99999999999999967</v>
      </c>
      <c r="N84" s="234">
        <f t="shared" si="4"/>
        <v>1</v>
      </c>
      <c r="O84" s="234">
        <f t="shared" si="4"/>
        <v>0.99999999999999978</v>
      </c>
      <c r="P84" s="234">
        <f t="shared" si="4"/>
        <v>1</v>
      </c>
      <c r="Q84" s="234">
        <f t="shared" si="4"/>
        <v>1.0000000000000002</v>
      </c>
      <c r="R84" s="234">
        <f t="shared" si="4"/>
        <v>1.0000000000000002</v>
      </c>
      <c r="S84" s="234">
        <f t="shared" si="4"/>
        <v>1</v>
      </c>
      <c r="T84" s="234">
        <f t="shared" si="4"/>
        <v>1.0000000000000002</v>
      </c>
      <c r="U84" s="234">
        <f t="shared" si="4"/>
        <v>1</v>
      </c>
      <c r="V84" s="234">
        <f t="shared" si="4"/>
        <v>1.0000000000000004</v>
      </c>
      <c r="W84" s="234">
        <f t="shared" si="4"/>
        <v>1.0000000000000004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1.1348126437904577E-2</v>
      </c>
      <c r="C85" s="301">
        <f t="shared" si="5"/>
        <v>1.2811514304213964E-2</v>
      </c>
      <c r="D85" s="301">
        <f t="shared" si="5"/>
        <v>1.2322331714560934E-2</v>
      </c>
      <c r="E85" s="301">
        <f t="shared" si="5"/>
        <v>1.3546475148514602E-2</v>
      </c>
      <c r="F85" s="301">
        <f t="shared" si="5"/>
        <v>1.5573374117115997E-2</v>
      </c>
      <c r="G85" s="301">
        <f t="shared" si="5"/>
        <v>1.6496536036060588E-2</v>
      </c>
      <c r="H85" s="301">
        <f t="shared" si="5"/>
        <v>1.5065280075601834E-2</v>
      </c>
      <c r="I85" s="301">
        <f t="shared" si="5"/>
        <v>1.5432521590350497E-2</v>
      </c>
      <c r="J85" s="301">
        <f t="shared" si="5"/>
        <v>1.7568711045003599E-2</v>
      </c>
      <c r="K85" s="301">
        <f t="shared" si="5"/>
        <v>1.6747471783428468E-2</v>
      </c>
      <c r="L85" s="301">
        <f t="shared" si="5"/>
        <v>1.7179709717703627E-2</v>
      </c>
      <c r="M85" s="301">
        <f t="shared" si="5"/>
        <v>1.8471189728325284E-2</v>
      </c>
      <c r="N85" s="301">
        <f t="shared" si="5"/>
        <v>1.816022932904663E-2</v>
      </c>
      <c r="O85" s="301">
        <f t="shared" si="5"/>
        <v>1.823659226703709E-2</v>
      </c>
      <c r="P85" s="301">
        <f t="shared" si="5"/>
        <v>1.8910114989586703E-2</v>
      </c>
      <c r="Q85" s="301">
        <f t="shared" si="5"/>
        <v>1.8232295574603527E-2</v>
      </c>
      <c r="R85" s="301">
        <f t="shared" si="5"/>
        <v>1.9114074151630609E-2</v>
      </c>
      <c r="S85" s="301">
        <f t="shared" si="5"/>
        <v>2.0405459658173374E-2</v>
      </c>
      <c r="T85" s="301">
        <f t="shared" si="5"/>
        <v>1.959957707506027E-2</v>
      </c>
      <c r="U85" s="301">
        <f t="shared" si="5"/>
        <v>2.0406186838994634E-2</v>
      </c>
      <c r="V85" s="301">
        <f t="shared" si="5"/>
        <v>1.8653798617804893E-2</v>
      </c>
      <c r="W85" s="301">
        <f t="shared" si="5"/>
        <v>1.7065244068885911E-2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1.3239480844222006E-2</v>
      </c>
      <c r="C86" s="235">
        <f t="shared" si="6"/>
        <v>1.4946766688249622E-2</v>
      </c>
      <c r="D86" s="235">
        <f t="shared" si="6"/>
        <v>1.4376053666987756E-2</v>
      </c>
      <c r="E86" s="235">
        <f t="shared" si="6"/>
        <v>1.580422100660037E-2</v>
      </c>
      <c r="F86" s="235">
        <f t="shared" si="6"/>
        <v>1.8168936469968665E-2</v>
      </c>
      <c r="G86" s="235">
        <f t="shared" si="6"/>
        <v>1.9245958708737354E-2</v>
      </c>
      <c r="H86" s="235">
        <f t="shared" si="6"/>
        <v>1.757616008820214E-2</v>
      </c>
      <c r="I86" s="235">
        <f t="shared" si="6"/>
        <v>1.8004608522075576E-2</v>
      </c>
      <c r="J86" s="235">
        <f t="shared" si="6"/>
        <v>2.0496829552504207E-2</v>
      </c>
      <c r="K86" s="235">
        <f t="shared" si="6"/>
        <v>1.9538717080666547E-2</v>
      </c>
      <c r="L86" s="235">
        <f t="shared" si="6"/>
        <v>2.0042994670654228E-2</v>
      </c>
      <c r="M86" s="235">
        <f t="shared" si="6"/>
        <v>2.1549721349712836E-2</v>
      </c>
      <c r="N86" s="235">
        <f t="shared" si="6"/>
        <v>2.1186934217221086E-2</v>
      </c>
      <c r="O86" s="235">
        <f t="shared" si="6"/>
        <v>2.1276024311543278E-2</v>
      </c>
      <c r="P86" s="235">
        <f t="shared" si="6"/>
        <v>2.2061800821184502E-2</v>
      </c>
      <c r="Q86" s="235">
        <f t="shared" si="6"/>
        <v>2.1271011503704113E-2</v>
      </c>
      <c r="R86" s="235">
        <f t="shared" si="6"/>
        <v>2.229975317690237E-2</v>
      </c>
      <c r="S86" s="235">
        <f t="shared" si="6"/>
        <v>2.3806369601202269E-2</v>
      </c>
      <c r="T86" s="235">
        <f t="shared" si="6"/>
        <v>2.2866173254236982E-2</v>
      </c>
      <c r="U86" s="235">
        <f t="shared" si="6"/>
        <v>2.380721797882708E-2</v>
      </c>
      <c r="V86" s="235">
        <f t="shared" si="6"/>
        <v>2.1762765054105709E-2</v>
      </c>
      <c r="W86" s="235">
        <f t="shared" si="6"/>
        <v>1.9909451413700232E-2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3.0261670501078881E-2</v>
      </c>
      <c r="C87" s="235">
        <f t="shared" si="7"/>
        <v>3.4164038144570585E-2</v>
      </c>
      <c r="D87" s="235">
        <f t="shared" si="7"/>
        <v>3.2859551238829166E-2</v>
      </c>
      <c r="E87" s="235">
        <f t="shared" si="7"/>
        <v>3.6123933729372268E-2</v>
      </c>
      <c r="F87" s="235">
        <f t="shared" si="7"/>
        <v>4.1528997645642669E-2</v>
      </c>
      <c r="G87" s="235">
        <f t="shared" si="7"/>
        <v>4.3990762762828227E-2</v>
      </c>
      <c r="H87" s="235">
        <f t="shared" si="7"/>
        <v>4.01740802016049E-2</v>
      </c>
      <c r="I87" s="235">
        <f t="shared" si="7"/>
        <v>4.1153390907601332E-2</v>
      </c>
      <c r="J87" s="235">
        <f t="shared" si="7"/>
        <v>4.6849896120009608E-2</v>
      </c>
      <c r="K87" s="235">
        <f t="shared" si="7"/>
        <v>4.4659924755809252E-2</v>
      </c>
      <c r="L87" s="235">
        <f t="shared" si="7"/>
        <v>4.5812559247209651E-2</v>
      </c>
      <c r="M87" s="235">
        <f t="shared" si="7"/>
        <v>4.925650594220074E-2</v>
      </c>
      <c r="N87" s="235">
        <f t="shared" si="7"/>
        <v>4.8427278210791048E-2</v>
      </c>
      <c r="O87" s="235">
        <f t="shared" si="7"/>
        <v>4.8630912712098899E-2</v>
      </c>
      <c r="P87" s="235">
        <f t="shared" si="7"/>
        <v>5.0426973305564587E-2</v>
      </c>
      <c r="Q87" s="235">
        <f t="shared" si="7"/>
        <v>4.861945486560941E-2</v>
      </c>
      <c r="R87" s="235">
        <f t="shared" si="7"/>
        <v>5.0970864404348282E-2</v>
      </c>
      <c r="S87" s="235">
        <f t="shared" si="7"/>
        <v>5.4414559088462329E-2</v>
      </c>
      <c r="T87" s="235">
        <f t="shared" si="7"/>
        <v>5.2265538866827409E-2</v>
      </c>
      <c r="U87" s="235">
        <f t="shared" si="7"/>
        <v>5.4416498237319047E-2</v>
      </c>
      <c r="V87" s="235">
        <f t="shared" si="7"/>
        <v>4.9743462980813086E-2</v>
      </c>
      <c r="W87" s="235">
        <f t="shared" si="7"/>
        <v>4.5507317517029085E-2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2.2696252875809154E-2</v>
      </c>
      <c r="C88" s="235">
        <f t="shared" si="8"/>
        <v>2.5623028608427925E-2</v>
      </c>
      <c r="D88" s="235">
        <f t="shared" si="8"/>
        <v>2.4644663429121867E-2</v>
      </c>
      <c r="E88" s="235">
        <f t="shared" si="8"/>
        <v>2.7092950297029201E-2</v>
      </c>
      <c r="F88" s="235">
        <f t="shared" si="8"/>
        <v>3.1146748234231993E-2</v>
      </c>
      <c r="G88" s="235">
        <f t="shared" si="8"/>
        <v>3.2993072072121175E-2</v>
      </c>
      <c r="H88" s="235">
        <f t="shared" si="8"/>
        <v>3.0130560151203668E-2</v>
      </c>
      <c r="I88" s="235">
        <f t="shared" si="8"/>
        <v>3.0865043180700994E-2</v>
      </c>
      <c r="J88" s="235">
        <f t="shared" si="8"/>
        <v>3.5137422090007198E-2</v>
      </c>
      <c r="K88" s="235">
        <f t="shared" si="8"/>
        <v>3.3494943566856936E-2</v>
      </c>
      <c r="L88" s="235">
        <f t="shared" si="8"/>
        <v>3.4359419435407247E-2</v>
      </c>
      <c r="M88" s="235">
        <f t="shared" si="8"/>
        <v>3.6942379456650569E-2</v>
      </c>
      <c r="N88" s="235">
        <f t="shared" si="8"/>
        <v>3.632045865809326E-2</v>
      </c>
      <c r="O88" s="235">
        <f t="shared" si="8"/>
        <v>3.6473184534074179E-2</v>
      </c>
      <c r="P88" s="235">
        <f t="shared" si="8"/>
        <v>3.7820229979173406E-2</v>
      </c>
      <c r="Q88" s="235">
        <f t="shared" si="8"/>
        <v>3.6464591149207054E-2</v>
      </c>
      <c r="R88" s="235">
        <f t="shared" si="8"/>
        <v>3.8228148303261218E-2</v>
      </c>
      <c r="S88" s="235">
        <f t="shared" si="8"/>
        <v>4.0810919316346748E-2</v>
      </c>
      <c r="T88" s="235">
        <f t="shared" si="8"/>
        <v>3.9199154150120541E-2</v>
      </c>
      <c r="U88" s="235">
        <f t="shared" si="8"/>
        <v>4.0812373677989268E-2</v>
      </c>
      <c r="V88" s="235">
        <f t="shared" si="8"/>
        <v>3.7307597235609787E-2</v>
      </c>
      <c r="W88" s="235">
        <f t="shared" si="8"/>
        <v>3.4130488137771822E-2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1.8556037116350819E-2</v>
      </c>
      <c r="C89" s="302">
        <f t="shared" si="9"/>
        <v>1.8858044866629172E-2</v>
      </c>
      <c r="D89" s="302">
        <f t="shared" si="9"/>
        <v>1.8799348706874199E-2</v>
      </c>
      <c r="E89" s="302">
        <f t="shared" si="9"/>
        <v>1.9267690865321607E-2</v>
      </c>
      <c r="F89" s="302">
        <f t="shared" si="9"/>
        <v>1.9930084831713796E-2</v>
      </c>
      <c r="G89" s="302">
        <f t="shared" si="9"/>
        <v>2.0427153122802869E-2</v>
      </c>
      <c r="H89" s="302">
        <f t="shared" si="9"/>
        <v>1.9709632847467511E-2</v>
      </c>
      <c r="I89" s="302">
        <f t="shared" si="9"/>
        <v>1.9909022424419522E-2</v>
      </c>
      <c r="J89" s="302">
        <f t="shared" si="9"/>
        <v>2.095976568786298E-2</v>
      </c>
      <c r="K89" s="302">
        <f t="shared" si="9"/>
        <v>2.0440089256066062E-2</v>
      </c>
      <c r="L89" s="302">
        <f t="shared" si="9"/>
        <v>2.0541248617208092E-2</v>
      </c>
      <c r="M89" s="302">
        <f t="shared" si="9"/>
        <v>2.1086170063524579E-2</v>
      </c>
      <c r="N89" s="302">
        <f t="shared" si="9"/>
        <v>2.0960223375083176E-2</v>
      </c>
      <c r="O89" s="302">
        <f t="shared" si="9"/>
        <v>2.0966623638482673E-2</v>
      </c>
      <c r="P89" s="302">
        <f t="shared" si="9"/>
        <v>2.1494614167850763E-2</v>
      </c>
      <c r="Q89" s="302">
        <f t="shared" si="9"/>
        <v>2.113120919061191E-2</v>
      </c>
      <c r="R89" s="302">
        <f t="shared" si="9"/>
        <v>2.1795388168866729E-2</v>
      </c>
      <c r="S89" s="302">
        <f t="shared" si="9"/>
        <v>2.260159537721932E-2</v>
      </c>
      <c r="T89" s="302">
        <f t="shared" si="9"/>
        <v>2.2158699168195569E-2</v>
      </c>
      <c r="U89" s="302">
        <f t="shared" si="9"/>
        <v>2.287895883780339E-2</v>
      </c>
      <c r="V89" s="302">
        <f t="shared" si="9"/>
        <v>2.1616829494637498E-2</v>
      </c>
      <c r="W89" s="302">
        <f t="shared" si="9"/>
        <v>2.0340636680690777E-2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6.1975851201666911E-2</v>
      </c>
      <c r="C90" s="303">
        <f t="shared" si="10"/>
        <v>6.059304994088812E-2</v>
      </c>
      <c r="D90" s="303">
        <f t="shared" si="10"/>
        <v>6.0496324192004743E-2</v>
      </c>
      <c r="E90" s="303">
        <f t="shared" si="10"/>
        <v>6.0531475305158011E-2</v>
      </c>
      <c r="F90" s="303">
        <f t="shared" si="10"/>
        <v>6.0937090319948727E-2</v>
      </c>
      <c r="G90" s="303">
        <f t="shared" si="10"/>
        <v>6.1626132039426719E-2</v>
      </c>
      <c r="H90" s="303">
        <f t="shared" si="10"/>
        <v>6.0734696550121085E-2</v>
      </c>
      <c r="I90" s="303">
        <f t="shared" si="10"/>
        <v>6.1065529114587576E-2</v>
      </c>
      <c r="J90" s="303">
        <f t="shared" si="10"/>
        <v>6.2867840496809033E-2</v>
      </c>
      <c r="K90" s="303">
        <f t="shared" si="10"/>
        <v>6.1862299099838536E-2</v>
      </c>
      <c r="L90" s="303">
        <f t="shared" si="10"/>
        <v>6.2373827177362347E-2</v>
      </c>
      <c r="M90" s="303">
        <f t="shared" si="10"/>
        <v>6.4157499261752016E-2</v>
      </c>
      <c r="N90" s="303">
        <f t="shared" si="10"/>
        <v>6.3880596688242863E-2</v>
      </c>
      <c r="O90" s="303">
        <f t="shared" si="10"/>
        <v>6.4072192578097514E-2</v>
      </c>
      <c r="P90" s="303">
        <f t="shared" si="10"/>
        <v>6.5670586414895454E-2</v>
      </c>
      <c r="Q90" s="303">
        <f t="shared" si="10"/>
        <v>6.4544806477798977E-2</v>
      </c>
      <c r="R90" s="303">
        <f t="shared" si="10"/>
        <v>6.6487659678592881E-2</v>
      </c>
      <c r="S90" s="303">
        <f t="shared" si="10"/>
        <v>6.8930039995045239E-2</v>
      </c>
      <c r="T90" s="303">
        <f t="shared" si="10"/>
        <v>6.768771770097573E-2</v>
      </c>
      <c r="U90" s="303">
        <f t="shared" si="10"/>
        <v>6.975856976692156E-2</v>
      </c>
      <c r="V90" s="303">
        <f t="shared" si="10"/>
        <v>6.5975343974303838E-2</v>
      </c>
      <c r="W90" s="303">
        <f t="shared" si="10"/>
        <v>6.2271509963097021E-2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5.2763813247493421E-2</v>
      </c>
      <c r="C91" s="304">
        <f t="shared" si="11"/>
        <v>4.6637832173146231E-2</v>
      </c>
      <c r="D91" s="304">
        <f t="shared" si="11"/>
        <v>4.775853710195125E-2</v>
      </c>
      <c r="E91" s="304">
        <f t="shared" si="11"/>
        <v>4.4333066510748066E-2</v>
      </c>
      <c r="F91" s="304">
        <f t="shared" si="11"/>
        <v>3.6205617755742291E-2</v>
      </c>
      <c r="G91" s="304">
        <f t="shared" si="11"/>
        <v>3.196358638912887E-2</v>
      </c>
      <c r="H91" s="304">
        <f t="shared" si="11"/>
        <v>3.8552928528030765E-2</v>
      </c>
      <c r="I91" s="304">
        <f t="shared" si="11"/>
        <v>3.8207748595111515E-2</v>
      </c>
      <c r="J91" s="304">
        <f t="shared" si="11"/>
        <v>2.8688985235134992E-2</v>
      </c>
      <c r="K91" s="304">
        <f t="shared" si="11"/>
        <v>3.0327536802293158E-2</v>
      </c>
      <c r="L91" s="304">
        <f t="shared" si="11"/>
        <v>2.9581679500998083E-2</v>
      </c>
      <c r="M91" s="304">
        <f t="shared" si="11"/>
        <v>2.5715883467693556E-2</v>
      </c>
      <c r="N91" s="304">
        <f t="shared" si="11"/>
        <v>2.5178147448768853E-2</v>
      </c>
      <c r="O91" s="304">
        <f t="shared" si="11"/>
        <v>2.447872358163625E-2</v>
      </c>
      <c r="P91" s="304">
        <f t="shared" si="11"/>
        <v>2.0794283224919764E-2</v>
      </c>
      <c r="Q91" s="304">
        <f t="shared" si="11"/>
        <v>2.155145212352045E-2</v>
      </c>
      <c r="R91" s="304">
        <f t="shared" si="11"/>
        <v>1.8824007272477003E-2</v>
      </c>
      <c r="S91" s="304">
        <f t="shared" si="11"/>
        <v>1.6933417236168428E-2</v>
      </c>
      <c r="T91" s="304">
        <f t="shared" si="11"/>
        <v>1.732009270380248E-2</v>
      </c>
      <c r="U91" s="304">
        <f t="shared" si="11"/>
        <v>1.5175174955285439E-2</v>
      </c>
      <c r="V91" s="304">
        <f t="shared" si="11"/>
        <v>1.8040512482412868E-2</v>
      </c>
      <c r="W91" s="304">
        <f t="shared" si="11"/>
        <v>2.7362555863661209E-2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8.304187839141117E-3</v>
      </c>
      <c r="C92" s="304">
        <f t="shared" si="12"/>
        <v>1.2930296623404782E-2</v>
      </c>
      <c r="D92" s="304">
        <f t="shared" si="12"/>
        <v>1.1752000552888615E-2</v>
      </c>
      <c r="E92" s="304">
        <f t="shared" si="12"/>
        <v>1.5114690782528783E-2</v>
      </c>
      <c r="F92" s="304">
        <f t="shared" si="12"/>
        <v>2.3485602634837156E-2</v>
      </c>
      <c r="G92" s="304">
        <f t="shared" si="12"/>
        <v>2.8342822767412998E-2</v>
      </c>
      <c r="H92" s="304">
        <f t="shared" si="12"/>
        <v>2.0976545616042171E-2</v>
      </c>
      <c r="I92" s="304">
        <f t="shared" si="12"/>
        <v>2.1623178792248014E-2</v>
      </c>
      <c r="J92" s="304">
        <f t="shared" si="12"/>
        <v>3.2773358378073755E-2</v>
      </c>
      <c r="K92" s="304">
        <f t="shared" si="12"/>
        <v>3.0194964554871098E-2</v>
      </c>
      <c r="L92" s="304">
        <f t="shared" si="12"/>
        <v>3.1417770898947976E-2</v>
      </c>
      <c r="M92" s="304">
        <f t="shared" si="12"/>
        <v>3.6963920615792435E-2</v>
      </c>
      <c r="N92" s="304">
        <f t="shared" si="12"/>
        <v>3.7249630893150282E-2</v>
      </c>
      <c r="O92" s="304">
        <f t="shared" si="12"/>
        <v>3.8134541615098307E-2</v>
      </c>
      <c r="P92" s="304">
        <f t="shared" si="12"/>
        <v>4.3363493990808751E-2</v>
      </c>
      <c r="Q92" s="304">
        <f t="shared" si="12"/>
        <v>4.1534770708310242E-2</v>
      </c>
      <c r="R92" s="304">
        <f t="shared" si="12"/>
        <v>4.6134526473985422E-2</v>
      </c>
      <c r="S92" s="304">
        <f t="shared" si="12"/>
        <v>5.0364185986222942E-2</v>
      </c>
      <c r="T92" s="304">
        <f t="shared" si="12"/>
        <v>4.8799658831168435E-2</v>
      </c>
      <c r="U92" s="304">
        <f t="shared" si="12"/>
        <v>5.2950899864516537E-2</v>
      </c>
      <c r="V92" s="304">
        <f t="shared" si="12"/>
        <v>4.6442527602466581E-2</v>
      </c>
      <c r="W92" s="304">
        <f t="shared" si="12"/>
        <v>3.3543734573924941E-2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9.0785011503236631E-4</v>
      </c>
      <c r="C93" s="304">
        <f t="shared" si="13"/>
        <v>1.0249211443371167E-3</v>
      </c>
      <c r="D93" s="304">
        <f t="shared" si="13"/>
        <v>9.8578653716487464E-4</v>
      </c>
      <c r="E93" s="304">
        <f t="shared" si="13"/>
        <v>1.0837180118811677E-3</v>
      </c>
      <c r="F93" s="304">
        <f t="shared" si="13"/>
        <v>1.2458699293692796E-3</v>
      </c>
      <c r="G93" s="304">
        <f t="shared" si="13"/>
        <v>1.3197228828848468E-3</v>
      </c>
      <c r="H93" s="304">
        <f t="shared" si="13"/>
        <v>1.2052224060481466E-3</v>
      </c>
      <c r="I93" s="304">
        <f t="shared" si="13"/>
        <v>1.234601727228039E-3</v>
      </c>
      <c r="J93" s="304">
        <f t="shared" si="13"/>
        <v>1.4054968836002878E-3</v>
      </c>
      <c r="K93" s="304">
        <f t="shared" si="13"/>
        <v>1.3397977426742775E-3</v>
      </c>
      <c r="L93" s="304">
        <f t="shared" si="13"/>
        <v>1.3743767774162898E-3</v>
      </c>
      <c r="M93" s="304">
        <f t="shared" si="13"/>
        <v>1.4776951782660222E-3</v>
      </c>
      <c r="N93" s="304">
        <f t="shared" si="13"/>
        <v>1.4528183463237306E-3</v>
      </c>
      <c r="O93" s="304">
        <f t="shared" si="13"/>
        <v>1.4589273813629675E-3</v>
      </c>
      <c r="P93" s="304">
        <f t="shared" si="13"/>
        <v>1.5128091991669368E-3</v>
      </c>
      <c r="Q93" s="304">
        <f t="shared" si="13"/>
        <v>1.4585836459682811E-3</v>
      </c>
      <c r="R93" s="304">
        <f t="shared" si="13"/>
        <v>1.5291259321304478E-3</v>
      </c>
      <c r="S93" s="304">
        <f t="shared" si="13"/>
        <v>1.6324367726538696E-3</v>
      </c>
      <c r="T93" s="304">
        <f t="shared" si="13"/>
        <v>1.5679661660048219E-3</v>
      </c>
      <c r="U93" s="304">
        <f t="shared" si="13"/>
        <v>1.6324949471195704E-3</v>
      </c>
      <c r="V93" s="304">
        <f t="shared" si="13"/>
        <v>1.4923038894243917E-3</v>
      </c>
      <c r="W93" s="304">
        <f t="shared" si="13"/>
        <v>1.3652195255108726E-3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5.1646542668055788E-2</v>
      </c>
      <c r="C94" s="303">
        <f t="shared" si="14"/>
        <v>5.0494208284073444E-2</v>
      </c>
      <c r="D94" s="303">
        <f t="shared" si="14"/>
        <v>5.0413603493337289E-2</v>
      </c>
      <c r="E94" s="303">
        <f t="shared" si="14"/>
        <v>5.0442896087631701E-2</v>
      </c>
      <c r="F94" s="303">
        <f t="shared" si="14"/>
        <v>5.0780908599957292E-2</v>
      </c>
      <c r="G94" s="303">
        <f t="shared" si="14"/>
        <v>5.1355110032855596E-2</v>
      </c>
      <c r="H94" s="303">
        <f t="shared" si="14"/>
        <v>5.0612247125100901E-2</v>
      </c>
      <c r="I94" s="303">
        <f t="shared" si="14"/>
        <v>5.0887940928822942E-2</v>
      </c>
      <c r="J94" s="303">
        <f t="shared" si="14"/>
        <v>5.2389867080674196E-2</v>
      </c>
      <c r="K94" s="303">
        <f t="shared" si="14"/>
        <v>5.1551915916532132E-2</v>
      </c>
      <c r="L94" s="303">
        <f t="shared" si="14"/>
        <v>5.1978189314468619E-2</v>
      </c>
      <c r="M94" s="303">
        <f t="shared" si="14"/>
        <v>5.3464582718126701E-2</v>
      </c>
      <c r="N94" s="303">
        <f t="shared" si="14"/>
        <v>5.3233830573535736E-2</v>
      </c>
      <c r="O94" s="303">
        <f t="shared" si="14"/>
        <v>5.3393493815081294E-2</v>
      </c>
      <c r="P94" s="303">
        <f t="shared" si="14"/>
        <v>5.4725488679079545E-2</v>
      </c>
      <c r="Q94" s="303">
        <f t="shared" si="14"/>
        <v>5.3787338731499164E-2</v>
      </c>
      <c r="R94" s="303">
        <f t="shared" si="14"/>
        <v>5.5406383065494058E-2</v>
      </c>
      <c r="S94" s="303">
        <f t="shared" si="14"/>
        <v>5.7441699995871058E-2</v>
      </c>
      <c r="T94" s="303">
        <f t="shared" si="14"/>
        <v>5.6406431417479821E-2</v>
      </c>
      <c r="U94" s="303">
        <f t="shared" si="14"/>
        <v>5.8132141472434631E-2</v>
      </c>
      <c r="V94" s="303">
        <f t="shared" si="14"/>
        <v>5.4979453311919856E-2</v>
      </c>
      <c r="W94" s="303">
        <f t="shared" si="14"/>
        <v>5.1892924969247523E-2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4.3969844372911217E-2</v>
      </c>
      <c r="C95" s="304">
        <f t="shared" si="15"/>
        <v>3.8864860144288527E-2</v>
      </c>
      <c r="D95" s="304">
        <f t="shared" si="15"/>
        <v>3.9798780918292705E-2</v>
      </c>
      <c r="E95" s="304">
        <f t="shared" si="15"/>
        <v>3.694422209229007E-2</v>
      </c>
      <c r="F95" s="304">
        <f t="shared" si="15"/>
        <v>3.0171348129785256E-2</v>
      </c>
      <c r="G95" s="304">
        <f t="shared" si="15"/>
        <v>2.6636321990940723E-2</v>
      </c>
      <c r="H95" s="304">
        <f t="shared" si="15"/>
        <v>3.2127440440025634E-2</v>
      </c>
      <c r="I95" s="304">
        <f t="shared" si="15"/>
        <v>3.1839790495926244E-2</v>
      </c>
      <c r="J95" s="304">
        <f t="shared" si="15"/>
        <v>2.390748769594583E-2</v>
      </c>
      <c r="K95" s="304">
        <f t="shared" si="15"/>
        <v>2.5272947335244308E-2</v>
      </c>
      <c r="L95" s="304">
        <f t="shared" si="15"/>
        <v>2.4651399584165068E-2</v>
      </c>
      <c r="M95" s="304">
        <f t="shared" si="15"/>
        <v>2.142990288974464E-2</v>
      </c>
      <c r="N95" s="304">
        <f t="shared" si="15"/>
        <v>2.0981789540640713E-2</v>
      </c>
      <c r="O95" s="304">
        <f t="shared" si="15"/>
        <v>2.039893631803022E-2</v>
      </c>
      <c r="P95" s="304">
        <f t="shared" si="15"/>
        <v>1.7328569354099811E-2</v>
      </c>
      <c r="Q95" s="304">
        <f t="shared" si="15"/>
        <v>1.7959543436267045E-2</v>
      </c>
      <c r="R95" s="304">
        <f t="shared" si="15"/>
        <v>1.5686672727064165E-2</v>
      </c>
      <c r="S95" s="304">
        <f t="shared" si="15"/>
        <v>1.4111181030140359E-2</v>
      </c>
      <c r="T95" s="304">
        <f t="shared" si="15"/>
        <v>1.4433410586502066E-2</v>
      </c>
      <c r="U95" s="304">
        <f t="shared" si="15"/>
        <v>1.2645979129404532E-2</v>
      </c>
      <c r="V95" s="304">
        <f t="shared" si="15"/>
        <v>1.503376040201072E-2</v>
      </c>
      <c r="W95" s="304">
        <f t="shared" si="15"/>
        <v>2.2802129886384335E-2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6.9201565326175996E-3</v>
      </c>
      <c r="C96" s="304">
        <f t="shared" si="16"/>
        <v>1.0775247186170652E-2</v>
      </c>
      <c r="D96" s="304">
        <f t="shared" si="16"/>
        <v>9.7933337940738479E-3</v>
      </c>
      <c r="E96" s="304">
        <f t="shared" si="16"/>
        <v>1.2595575652107324E-2</v>
      </c>
      <c r="F96" s="304">
        <f t="shared" si="16"/>
        <v>1.9571335529030971E-2</v>
      </c>
      <c r="G96" s="304">
        <f t="shared" si="16"/>
        <v>2.3619018972844168E-2</v>
      </c>
      <c r="H96" s="304">
        <f t="shared" si="16"/>
        <v>1.7480454680035139E-2</v>
      </c>
      <c r="I96" s="304">
        <f t="shared" si="16"/>
        <v>1.8019315660206672E-2</v>
      </c>
      <c r="J96" s="304">
        <f t="shared" si="16"/>
        <v>2.7311131981728135E-2</v>
      </c>
      <c r="K96" s="304">
        <f t="shared" si="16"/>
        <v>2.5162470462392592E-2</v>
      </c>
      <c r="L96" s="304">
        <f t="shared" si="16"/>
        <v>2.6181475749123308E-2</v>
      </c>
      <c r="M96" s="304">
        <f t="shared" si="16"/>
        <v>3.0803267179827037E-2</v>
      </c>
      <c r="N96" s="304">
        <f t="shared" si="16"/>
        <v>3.1041359077625244E-2</v>
      </c>
      <c r="O96" s="304">
        <f t="shared" si="16"/>
        <v>3.1778784679248599E-2</v>
      </c>
      <c r="P96" s="304">
        <f t="shared" si="16"/>
        <v>3.6136244992340617E-2</v>
      </c>
      <c r="Q96" s="304">
        <f t="shared" si="16"/>
        <v>3.4612308923591885E-2</v>
      </c>
      <c r="R96" s="304">
        <f t="shared" si="16"/>
        <v>3.8445438728321187E-2</v>
      </c>
      <c r="S96" s="304">
        <f t="shared" si="16"/>
        <v>4.1970154988519137E-2</v>
      </c>
      <c r="T96" s="304">
        <f t="shared" si="16"/>
        <v>4.0666382359307071E-2</v>
      </c>
      <c r="U96" s="304">
        <f t="shared" si="16"/>
        <v>4.4125749887097117E-2</v>
      </c>
      <c r="V96" s="304">
        <f t="shared" si="16"/>
        <v>3.8702106335388814E-2</v>
      </c>
      <c r="W96" s="304">
        <f t="shared" si="16"/>
        <v>2.7953112144937457E-2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7.5654176252697191E-4</v>
      </c>
      <c r="C97" s="304">
        <f t="shared" si="17"/>
        <v>8.5410095361426416E-4</v>
      </c>
      <c r="D97" s="304">
        <f t="shared" si="17"/>
        <v>8.2148878097072894E-4</v>
      </c>
      <c r="E97" s="304">
        <f t="shared" si="17"/>
        <v>9.0309834323430661E-4</v>
      </c>
      <c r="F97" s="304">
        <f t="shared" si="17"/>
        <v>1.038224941141066E-3</v>
      </c>
      <c r="G97" s="304">
        <f t="shared" si="17"/>
        <v>1.0997690690707055E-3</v>
      </c>
      <c r="H97" s="304">
        <f t="shared" si="17"/>
        <v>1.0043520050401222E-3</v>
      </c>
      <c r="I97" s="304">
        <f t="shared" si="17"/>
        <v>1.0288347726900332E-3</v>
      </c>
      <c r="J97" s="304">
        <f t="shared" si="17"/>
        <v>1.1712474030002398E-3</v>
      </c>
      <c r="K97" s="304">
        <f t="shared" si="17"/>
        <v>1.1164981188952312E-3</v>
      </c>
      <c r="L97" s="304">
        <f t="shared" si="17"/>
        <v>1.1453139811802412E-3</v>
      </c>
      <c r="M97" s="304">
        <f t="shared" si="17"/>
        <v>1.2314126485550186E-3</v>
      </c>
      <c r="N97" s="304">
        <f t="shared" si="17"/>
        <v>1.2106819552697764E-3</v>
      </c>
      <c r="O97" s="304">
        <f t="shared" si="17"/>
        <v>1.2157728178024728E-3</v>
      </c>
      <c r="P97" s="304">
        <f t="shared" si="17"/>
        <v>1.260674332639114E-3</v>
      </c>
      <c r="Q97" s="304">
        <f t="shared" si="17"/>
        <v>1.2154863716402351E-3</v>
      </c>
      <c r="R97" s="304">
        <f t="shared" si="17"/>
        <v>1.2742716101087068E-3</v>
      </c>
      <c r="S97" s="304">
        <f t="shared" si="17"/>
        <v>1.3603639772115581E-3</v>
      </c>
      <c r="T97" s="304">
        <f t="shared" si="17"/>
        <v>1.3066384716706847E-3</v>
      </c>
      <c r="U97" s="304">
        <f t="shared" si="17"/>
        <v>1.3604124559329759E-3</v>
      </c>
      <c r="V97" s="304">
        <f t="shared" si="17"/>
        <v>1.2435865745203266E-3</v>
      </c>
      <c r="W97" s="304">
        <f t="shared" si="17"/>
        <v>1.1376829379257279E-3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0.55521849828383052</v>
      </c>
      <c r="C98" s="303">
        <f t="shared" si="18"/>
        <v>0.53557954802414587</v>
      </c>
      <c r="D98" s="303">
        <f t="shared" si="18"/>
        <v>0.54317697262144116</v>
      </c>
      <c r="E98" s="303">
        <f t="shared" si="18"/>
        <v>0.52395032446411582</v>
      </c>
      <c r="F98" s="303">
        <f t="shared" si="18"/>
        <v>0.49277964014141201</v>
      </c>
      <c r="G98" s="303">
        <f t="shared" si="18"/>
        <v>0.47771284927848628</v>
      </c>
      <c r="H98" s="303">
        <f t="shared" si="18"/>
        <v>0.500624568740208</v>
      </c>
      <c r="I98" s="303">
        <f t="shared" si="18"/>
        <v>0.49412502672878966</v>
      </c>
      <c r="J98" s="303">
        <f t="shared" si="18"/>
        <v>0.45912466719089245</v>
      </c>
      <c r="K98" s="303">
        <f t="shared" si="18"/>
        <v>0.47369107398183707</v>
      </c>
      <c r="L98" s="303">
        <f t="shared" si="18"/>
        <v>0.46610814924851074</v>
      </c>
      <c r="M98" s="303">
        <f t="shared" si="18"/>
        <v>0.44351239456778241</v>
      </c>
      <c r="N98" s="303">
        <f t="shared" si="18"/>
        <v>0.44907519926588013</v>
      </c>
      <c r="O98" s="303">
        <f t="shared" si="18"/>
        <v>0.44774561203031532</v>
      </c>
      <c r="P98" s="303">
        <f t="shared" si="18"/>
        <v>0.43521602812245996</v>
      </c>
      <c r="Q98" s="303">
        <f t="shared" si="18"/>
        <v>0.44776367149556356</v>
      </c>
      <c r="R98" s="303">
        <f t="shared" si="18"/>
        <v>0.43104193450367556</v>
      </c>
      <c r="S98" s="303">
        <f t="shared" si="18"/>
        <v>0.40689370134203579</v>
      </c>
      <c r="T98" s="303">
        <f t="shared" si="18"/>
        <v>0.42166988527002203</v>
      </c>
      <c r="U98" s="303">
        <f t="shared" si="18"/>
        <v>0.40585830377364673</v>
      </c>
      <c r="V98" s="303">
        <f t="shared" si="18"/>
        <v>0.4394942881271548</v>
      </c>
      <c r="W98" s="303">
        <f t="shared" si="18"/>
        <v>0.46883564770945196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9.892516058162415E-2</v>
      </c>
      <c r="C99" s="303">
        <f t="shared" si="19"/>
        <v>9.7173113045335546E-2</v>
      </c>
      <c r="D99" s="303">
        <f t="shared" si="19"/>
        <v>9.7534899093277616E-2</v>
      </c>
      <c r="E99" s="303">
        <f t="shared" si="19"/>
        <v>9.6359570989988111E-2</v>
      </c>
      <c r="F99" s="303">
        <f t="shared" si="19"/>
        <v>9.3825525378372646E-2</v>
      </c>
      <c r="G99" s="303">
        <f t="shared" si="19"/>
        <v>9.2422616094219812E-2</v>
      </c>
      <c r="H99" s="303">
        <f t="shared" si="19"/>
        <v>9.4539807042957169E-2</v>
      </c>
      <c r="I99" s="303">
        <f t="shared" si="19"/>
        <v>9.4243492547105331E-2</v>
      </c>
      <c r="J99" s="303">
        <f t="shared" si="19"/>
        <v>9.0978321903599252E-2</v>
      </c>
      <c r="K99" s="303">
        <f t="shared" si="19"/>
        <v>9.1913044208547026E-2</v>
      </c>
      <c r="L99" s="303">
        <f t="shared" si="19"/>
        <v>9.1447856452973916E-2</v>
      </c>
      <c r="M99" s="303">
        <f t="shared" si="19"/>
        <v>8.9645117225910814E-2</v>
      </c>
      <c r="N99" s="303">
        <f t="shared" si="19"/>
        <v>8.9778766545317357E-2</v>
      </c>
      <c r="O99" s="303">
        <f t="shared" si="19"/>
        <v>8.9562462153826183E-2</v>
      </c>
      <c r="P99" s="303">
        <f t="shared" si="19"/>
        <v>8.8121807477742536E-2</v>
      </c>
      <c r="Q99" s="303">
        <f t="shared" si="19"/>
        <v>8.8874445365726432E-2</v>
      </c>
      <c r="R99" s="303">
        <f t="shared" si="19"/>
        <v>8.7421223946308774E-2</v>
      </c>
      <c r="S99" s="303">
        <f t="shared" si="19"/>
        <v>8.5693309263335585E-2</v>
      </c>
      <c r="T99" s="303">
        <f t="shared" si="19"/>
        <v>8.6560293158315427E-2</v>
      </c>
      <c r="U99" s="303">
        <f t="shared" si="19"/>
        <v>8.5132687298511506E-2</v>
      </c>
      <c r="V99" s="303">
        <f t="shared" si="19"/>
        <v>8.7595804345900447E-2</v>
      </c>
      <c r="W99" s="303">
        <f t="shared" si="19"/>
        <v>9.1072056956594566E-2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4.6580911963550783E-2</v>
      </c>
      <c r="C100" s="304">
        <f t="shared" si="20"/>
        <v>4.4672606636634214E-2</v>
      </c>
      <c r="D100" s="304">
        <f t="shared" si="20"/>
        <v>4.5012007126140917E-2</v>
      </c>
      <c r="E100" s="304">
        <f t="shared" si="20"/>
        <v>4.3908210324471064E-2</v>
      </c>
      <c r="F100" s="304">
        <f t="shared" si="20"/>
        <v>4.1444601241223504E-2</v>
      </c>
      <c r="G100" s="304">
        <f t="shared" si="20"/>
        <v>4.0136643702933954E-2</v>
      </c>
      <c r="H100" s="304">
        <f t="shared" si="20"/>
        <v>4.2138971358729398E-2</v>
      </c>
      <c r="I100" s="304">
        <f t="shared" si="20"/>
        <v>4.191698743127651E-2</v>
      </c>
      <c r="J100" s="304">
        <f t="shared" si="20"/>
        <v>3.888135768167273E-2</v>
      </c>
      <c r="K100" s="304">
        <f t="shared" si="20"/>
        <v>3.9647554682893014E-2</v>
      </c>
      <c r="L100" s="304">
        <f t="shared" si="20"/>
        <v>3.926501498090805E-2</v>
      </c>
      <c r="M100" s="304">
        <f t="shared" si="20"/>
        <v>3.7704796117255558E-2</v>
      </c>
      <c r="N100" s="304">
        <f t="shared" si="20"/>
        <v>3.7771217646098747E-2</v>
      </c>
      <c r="O100" s="304">
        <f t="shared" si="20"/>
        <v>3.7568786191671928E-2</v>
      </c>
      <c r="P100" s="304">
        <f t="shared" si="20"/>
        <v>3.6308495422027326E-2</v>
      </c>
      <c r="Q100" s="304">
        <f t="shared" si="20"/>
        <v>3.688409033663239E-2</v>
      </c>
      <c r="R100" s="304">
        <f t="shared" si="20"/>
        <v>3.5689981050623203E-2</v>
      </c>
      <c r="S100" s="304">
        <f t="shared" si="20"/>
        <v>3.4316887381697254E-2</v>
      </c>
      <c r="T100" s="304">
        <f t="shared" si="20"/>
        <v>3.4983651182292921E-2</v>
      </c>
      <c r="U100" s="304">
        <f t="shared" si="20"/>
        <v>3.3830311522416112E-2</v>
      </c>
      <c r="V100" s="304">
        <f t="shared" si="20"/>
        <v>3.5749266201950465E-2</v>
      </c>
      <c r="W100" s="304">
        <f t="shared" si="20"/>
        <v>3.8815338268015392E-2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4.0126099153262762E-2</v>
      </c>
      <c r="C101" s="304">
        <f t="shared" si="21"/>
        <v>3.8706776007830984E-2</v>
      </c>
      <c r="D101" s="304">
        <f t="shared" si="21"/>
        <v>3.925584815445942E-2</v>
      </c>
      <c r="E101" s="304">
        <f t="shared" si="21"/>
        <v>3.7866322422282994E-2</v>
      </c>
      <c r="F101" s="304">
        <f t="shared" si="21"/>
        <v>3.5613591337720907E-2</v>
      </c>
      <c r="G101" s="304">
        <f t="shared" si="21"/>
        <v>3.4524701925793974E-2</v>
      </c>
      <c r="H101" s="304">
        <f t="shared" si="21"/>
        <v>3.6180550802829795E-2</v>
      </c>
      <c r="I101" s="304">
        <f t="shared" si="21"/>
        <v>3.5710823536884782E-2</v>
      </c>
      <c r="J101" s="304">
        <f t="shared" si="21"/>
        <v>3.3181318663472639E-2</v>
      </c>
      <c r="K101" s="304">
        <f t="shared" si="21"/>
        <v>3.4234044905496031E-2</v>
      </c>
      <c r="L101" s="304">
        <f t="shared" si="21"/>
        <v>3.3686020676004964E-2</v>
      </c>
      <c r="M101" s="304">
        <f t="shared" si="21"/>
        <v>3.2053006834491693E-2</v>
      </c>
      <c r="N101" s="304">
        <f t="shared" si="21"/>
        <v>3.2455035321611723E-2</v>
      </c>
      <c r="O101" s="304">
        <f t="shared" si="21"/>
        <v>3.2358944954644323E-2</v>
      </c>
      <c r="P101" s="304">
        <f t="shared" si="21"/>
        <v>3.1453421583593523E-2</v>
      </c>
      <c r="Q101" s="304">
        <f t="shared" si="21"/>
        <v>3.2360250127104244E-2</v>
      </c>
      <c r="R101" s="304">
        <f t="shared" si="21"/>
        <v>3.1151756392429945E-2</v>
      </c>
      <c r="S101" s="304">
        <f t="shared" si="21"/>
        <v>2.940654364967165E-2</v>
      </c>
      <c r="T101" s="304">
        <f t="shared" si="21"/>
        <v>3.0474430658540958E-2</v>
      </c>
      <c r="U101" s="304">
        <f t="shared" si="21"/>
        <v>2.9331714612777823E-2</v>
      </c>
      <c r="V101" s="304">
        <f t="shared" si="21"/>
        <v>3.1762614965446717E-2</v>
      </c>
      <c r="W101" s="304">
        <f t="shared" si="21"/>
        <v>3.3883139241078677E-2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3.5935733720031181E-3</v>
      </c>
      <c r="C102" s="304">
        <f t="shared" si="22"/>
        <v>4.0569795296677555E-3</v>
      </c>
      <c r="D102" s="304">
        <f t="shared" si="22"/>
        <v>3.9020717096109638E-3</v>
      </c>
      <c r="E102" s="304">
        <f t="shared" si="22"/>
        <v>4.2897171303629559E-3</v>
      </c>
      <c r="F102" s="304">
        <f t="shared" si="22"/>
        <v>4.9315684704200682E-3</v>
      </c>
      <c r="G102" s="304">
        <f t="shared" si="22"/>
        <v>5.2239030780858514E-3</v>
      </c>
      <c r="H102" s="304">
        <f t="shared" si="22"/>
        <v>4.7706720239405823E-3</v>
      </c>
      <c r="I102" s="304">
        <f t="shared" si="22"/>
        <v>4.8869651702776584E-3</v>
      </c>
      <c r="J102" s="304">
        <f t="shared" si="22"/>
        <v>5.5634251642511408E-3</v>
      </c>
      <c r="K102" s="304">
        <f t="shared" si="22"/>
        <v>5.3033660647523496E-3</v>
      </c>
      <c r="L102" s="304">
        <f t="shared" si="22"/>
        <v>5.4402414106061465E-3</v>
      </c>
      <c r="M102" s="304">
        <f t="shared" si="22"/>
        <v>5.8492100806363393E-3</v>
      </c>
      <c r="N102" s="304">
        <f t="shared" si="22"/>
        <v>5.7507392875314357E-3</v>
      </c>
      <c r="O102" s="304">
        <f t="shared" si="22"/>
        <v>5.7749208845617487E-3</v>
      </c>
      <c r="P102" s="304">
        <f t="shared" si="22"/>
        <v>5.9882030800357923E-3</v>
      </c>
      <c r="Q102" s="304">
        <f t="shared" si="22"/>
        <v>5.7735602652911142E-3</v>
      </c>
      <c r="R102" s="304">
        <f t="shared" si="22"/>
        <v>6.0527901480163585E-3</v>
      </c>
      <c r="S102" s="304">
        <f t="shared" si="22"/>
        <v>6.4617288917549025E-3</v>
      </c>
      <c r="T102" s="304">
        <f t="shared" si="22"/>
        <v>6.2065327404357499E-3</v>
      </c>
      <c r="U102" s="304">
        <f t="shared" si="22"/>
        <v>6.4619591656816348E-3</v>
      </c>
      <c r="V102" s="304">
        <f t="shared" si="22"/>
        <v>5.907036228971551E-3</v>
      </c>
      <c r="W102" s="304">
        <f t="shared" si="22"/>
        <v>5.4039939551472063E-3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7.1871467440062327E-3</v>
      </c>
      <c r="C103" s="304">
        <f t="shared" si="23"/>
        <v>8.1139590593355109E-3</v>
      </c>
      <c r="D103" s="304">
        <f t="shared" si="23"/>
        <v>7.8041434192219275E-3</v>
      </c>
      <c r="E103" s="304">
        <f t="shared" si="23"/>
        <v>8.5794342607259152E-3</v>
      </c>
      <c r="F103" s="304">
        <f t="shared" si="23"/>
        <v>9.863136940840133E-3</v>
      </c>
      <c r="G103" s="304">
        <f t="shared" si="23"/>
        <v>1.0447806156171703E-2</v>
      </c>
      <c r="H103" s="304">
        <f t="shared" si="23"/>
        <v>9.5413440478811611E-3</v>
      </c>
      <c r="I103" s="304">
        <f t="shared" si="23"/>
        <v>9.7739303405553132E-3</v>
      </c>
      <c r="J103" s="304">
        <f t="shared" si="23"/>
        <v>1.1126850328502282E-2</v>
      </c>
      <c r="K103" s="304">
        <f t="shared" si="23"/>
        <v>1.0606732129504694E-2</v>
      </c>
      <c r="L103" s="304">
        <f t="shared" si="23"/>
        <v>1.0880482821212293E-2</v>
      </c>
      <c r="M103" s="304">
        <f t="shared" si="23"/>
        <v>1.1698420161272679E-2</v>
      </c>
      <c r="N103" s="304">
        <f t="shared" si="23"/>
        <v>1.1501478575062871E-2</v>
      </c>
      <c r="O103" s="304">
        <f t="shared" si="23"/>
        <v>1.1549841769123494E-2</v>
      </c>
      <c r="P103" s="304">
        <f t="shared" si="23"/>
        <v>1.1976406160071585E-2</v>
      </c>
      <c r="Q103" s="304">
        <f t="shared" si="23"/>
        <v>1.1547120530582232E-2</v>
      </c>
      <c r="R103" s="304">
        <f t="shared" si="23"/>
        <v>1.2105580296032712E-2</v>
      </c>
      <c r="S103" s="304">
        <f t="shared" si="23"/>
        <v>1.2923457783509808E-2</v>
      </c>
      <c r="T103" s="304">
        <f t="shared" si="23"/>
        <v>1.2413065480871505E-2</v>
      </c>
      <c r="U103" s="304">
        <f t="shared" si="23"/>
        <v>1.292391833136327E-2</v>
      </c>
      <c r="V103" s="304">
        <f t="shared" si="23"/>
        <v>1.1814072457943098E-2</v>
      </c>
      <c r="W103" s="304">
        <f t="shared" si="23"/>
        <v>1.0807987910294413E-2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1.4374293488012464E-3</v>
      </c>
      <c r="C104" s="304">
        <f t="shared" si="24"/>
        <v>1.6227918118671021E-3</v>
      </c>
      <c r="D104" s="304">
        <f t="shared" si="24"/>
        <v>1.560828683844385E-3</v>
      </c>
      <c r="E104" s="304">
        <f t="shared" si="24"/>
        <v>1.7158868521451832E-3</v>
      </c>
      <c r="F104" s="304">
        <f t="shared" si="24"/>
        <v>1.9726273881680262E-3</v>
      </c>
      <c r="G104" s="304">
        <f t="shared" si="24"/>
        <v>2.0895612312343405E-3</v>
      </c>
      <c r="H104" s="304">
        <f t="shared" si="24"/>
        <v>1.9082688095762325E-3</v>
      </c>
      <c r="I104" s="304">
        <f t="shared" si="24"/>
        <v>1.9547860681110633E-3</v>
      </c>
      <c r="J104" s="304">
        <f t="shared" si="24"/>
        <v>2.2253700657004567E-3</v>
      </c>
      <c r="K104" s="304">
        <f t="shared" si="24"/>
        <v>2.1213464259009396E-3</v>
      </c>
      <c r="L104" s="304">
        <f t="shared" si="24"/>
        <v>2.1760965642424589E-3</v>
      </c>
      <c r="M104" s="304">
        <f t="shared" si="24"/>
        <v>2.3396840322545357E-3</v>
      </c>
      <c r="N104" s="304">
        <f t="shared" si="24"/>
        <v>2.3002957150125743E-3</v>
      </c>
      <c r="O104" s="304">
        <f t="shared" si="24"/>
        <v>2.3099683538246986E-3</v>
      </c>
      <c r="P104" s="304">
        <f t="shared" si="24"/>
        <v>2.395281232014317E-3</v>
      </c>
      <c r="Q104" s="304">
        <f t="shared" si="24"/>
        <v>2.3094241061164464E-3</v>
      </c>
      <c r="R104" s="304">
        <f t="shared" si="24"/>
        <v>2.4211160592065442E-3</v>
      </c>
      <c r="S104" s="304">
        <f t="shared" si="24"/>
        <v>2.5846915567019611E-3</v>
      </c>
      <c r="T104" s="304">
        <f t="shared" si="24"/>
        <v>2.4826130961743019E-3</v>
      </c>
      <c r="U104" s="304">
        <f t="shared" si="24"/>
        <v>2.5847836662726536E-3</v>
      </c>
      <c r="V104" s="304">
        <f t="shared" si="24"/>
        <v>2.36281449158862E-3</v>
      </c>
      <c r="W104" s="304">
        <f t="shared" si="24"/>
        <v>2.1615975820588819E-3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7.1924680103793034E-2</v>
      </c>
      <c r="C105" s="303">
        <f t="shared" si="25"/>
        <v>7.7269140160223196E-2</v>
      </c>
      <c r="D105" s="303">
        <f t="shared" si="25"/>
        <v>7.5656499002579605E-2</v>
      </c>
      <c r="E105" s="303">
        <f t="shared" si="25"/>
        <v>8.0234505715972876E-2</v>
      </c>
      <c r="F105" s="303">
        <f t="shared" si="25"/>
        <v>8.7214543506993772E-2</v>
      </c>
      <c r="G105" s="303">
        <f t="shared" si="25"/>
        <v>9.0392408960430659E-2</v>
      </c>
      <c r="H105" s="303">
        <f t="shared" si="25"/>
        <v>8.5593612509777414E-2</v>
      </c>
      <c r="I105" s="303">
        <f t="shared" si="25"/>
        <v>8.6996216897343284E-2</v>
      </c>
      <c r="J105" s="303">
        <f t="shared" si="25"/>
        <v>9.4222911740007187E-2</v>
      </c>
      <c r="K105" s="303">
        <f t="shared" si="25"/>
        <v>9.1343324999779527E-2</v>
      </c>
      <c r="L105" s="303">
        <f t="shared" si="25"/>
        <v>9.2953248535734431E-2</v>
      </c>
      <c r="M105" s="303">
        <f t="shared" si="25"/>
        <v>9.7404448203149543E-2</v>
      </c>
      <c r="N105" s="303">
        <f t="shared" si="25"/>
        <v>9.6225905593042699E-2</v>
      </c>
      <c r="O105" s="303">
        <f t="shared" si="25"/>
        <v>9.6460262912547404E-2</v>
      </c>
      <c r="P105" s="303">
        <f t="shared" si="25"/>
        <v>9.8558925431381131E-2</v>
      </c>
      <c r="Q105" s="303">
        <f t="shared" si="25"/>
        <v>9.6152847284569215E-2</v>
      </c>
      <c r="R105" s="303">
        <f t="shared" si="25"/>
        <v>9.9087139050993686E-2</v>
      </c>
      <c r="S105" s="303">
        <f t="shared" si="25"/>
        <v>0.10354825561636342</v>
      </c>
      <c r="T105" s="303">
        <f t="shared" si="25"/>
        <v>0.10069212284807538</v>
      </c>
      <c r="U105" s="303">
        <f t="shared" si="25"/>
        <v>0.10333885698252038</v>
      </c>
      <c r="V105" s="303">
        <f t="shared" si="25"/>
        <v>9.7327464278210291E-2</v>
      </c>
      <c r="W105" s="303">
        <f t="shared" si="25"/>
        <v>9.2419571641774792E-2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1.7521235380250726E-2</v>
      </c>
      <c r="C106" s="304">
        <f t="shared" si="26"/>
        <v>1.70921820527811E-2</v>
      </c>
      <c r="D106" s="304">
        <f t="shared" si="26"/>
        <v>1.739546029289633E-2</v>
      </c>
      <c r="E106" s="304">
        <f t="shared" si="26"/>
        <v>1.7181941830009189E-2</v>
      </c>
      <c r="F106" s="304">
        <f t="shared" si="26"/>
        <v>1.6219277835846362E-2</v>
      </c>
      <c r="G106" s="304">
        <f t="shared" si="26"/>
        <v>1.5791440250791391E-2</v>
      </c>
      <c r="H106" s="304">
        <f t="shared" si="26"/>
        <v>1.6588963353281902E-2</v>
      </c>
      <c r="I106" s="304">
        <f t="shared" si="26"/>
        <v>1.6564075250193155E-2</v>
      </c>
      <c r="J106" s="304">
        <f t="shared" si="26"/>
        <v>1.5449051856159902E-2</v>
      </c>
      <c r="K106" s="304">
        <f t="shared" si="26"/>
        <v>1.576124332384295E-2</v>
      </c>
      <c r="L106" s="304">
        <f t="shared" si="26"/>
        <v>1.5690117607845191E-2</v>
      </c>
      <c r="M106" s="304">
        <f t="shared" si="26"/>
        <v>1.511769150671298E-2</v>
      </c>
      <c r="N106" s="304">
        <f t="shared" si="26"/>
        <v>1.5147065067143728E-2</v>
      </c>
      <c r="O106" s="304">
        <f t="shared" si="26"/>
        <v>1.5084296303149542E-2</v>
      </c>
      <c r="P106" s="304">
        <f t="shared" si="26"/>
        <v>1.4573226522554536E-2</v>
      </c>
      <c r="Q106" s="304">
        <f t="shared" si="26"/>
        <v>1.4794371571877111E-2</v>
      </c>
      <c r="R106" s="304">
        <f t="shared" si="26"/>
        <v>1.4316320081358264E-2</v>
      </c>
      <c r="S106" s="304">
        <f t="shared" si="26"/>
        <v>1.3775335410089474E-2</v>
      </c>
      <c r="T106" s="304">
        <f t="shared" si="26"/>
        <v>1.4044732713304761E-2</v>
      </c>
      <c r="U106" s="304">
        <f t="shared" si="26"/>
        <v>1.3577030194062156E-2</v>
      </c>
      <c r="V106" s="304">
        <f t="shared" si="26"/>
        <v>1.434159793945078E-2</v>
      </c>
      <c r="W106" s="304">
        <f t="shared" si="26"/>
        <v>1.5591824545376746E-2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7.5583787878722086E-3</v>
      </c>
      <c r="C107" s="304">
        <f t="shared" si="27"/>
        <v>7.2910270596468346E-3</v>
      </c>
      <c r="D107" s="304">
        <f t="shared" si="27"/>
        <v>7.3944533919757345E-3</v>
      </c>
      <c r="E107" s="304">
        <f t="shared" si="27"/>
        <v>7.1327144728954078E-3</v>
      </c>
      <c r="F107" s="304">
        <f t="shared" si="27"/>
        <v>6.7083773156925847E-3</v>
      </c>
      <c r="G107" s="304">
        <f t="shared" si="27"/>
        <v>6.503267952781137E-3</v>
      </c>
      <c r="H107" s="304">
        <f t="shared" si="27"/>
        <v>6.8151730044111536E-3</v>
      </c>
      <c r="I107" s="304">
        <f t="shared" si="27"/>
        <v>6.7266925221832804E-3</v>
      </c>
      <c r="J107" s="304">
        <f t="shared" si="27"/>
        <v>6.2502206900724071E-3</v>
      </c>
      <c r="K107" s="304">
        <f t="shared" si="27"/>
        <v>6.4485181539438502E-3</v>
      </c>
      <c r="L107" s="304">
        <f t="shared" si="27"/>
        <v>6.3452892132086908E-3</v>
      </c>
      <c r="M107" s="304">
        <f t="shared" si="27"/>
        <v>6.0376854979097916E-3</v>
      </c>
      <c r="N107" s="304">
        <f t="shared" si="27"/>
        <v>6.1134138555944502E-3</v>
      </c>
      <c r="O107" s="304">
        <f t="shared" si="27"/>
        <v>6.0953137310687348E-3</v>
      </c>
      <c r="P107" s="304">
        <f t="shared" si="27"/>
        <v>5.9247442318126307E-3</v>
      </c>
      <c r="Q107" s="304">
        <f t="shared" si="27"/>
        <v>6.0955595807287771E-3</v>
      </c>
      <c r="R107" s="304">
        <f t="shared" si="27"/>
        <v>5.8679208717042535E-3</v>
      </c>
      <c r="S107" s="304">
        <f t="shared" si="27"/>
        <v>5.539182737334271E-3</v>
      </c>
      <c r="T107" s="304">
        <f t="shared" si="27"/>
        <v>5.7403359689218387E-3</v>
      </c>
      <c r="U107" s="304">
        <f t="shared" si="27"/>
        <v>5.5250875170883432E-3</v>
      </c>
      <c r="V107" s="304">
        <f t="shared" si="27"/>
        <v>5.9829856444608767E-3</v>
      </c>
      <c r="W107" s="304">
        <f t="shared" si="27"/>
        <v>6.3824195800369823E-3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4.6845065935670095E-2</v>
      </c>
      <c r="C108" s="304">
        <f t="shared" si="28"/>
        <v>5.2885931047795258E-2</v>
      </c>
      <c r="D108" s="304">
        <f t="shared" si="28"/>
        <v>5.086658531770754E-2</v>
      </c>
      <c r="E108" s="304">
        <f t="shared" si="28"/>
        <v>5.5919849413068268E-2</v>
      </c>
      <c r="F108" s="304">
        <f t="shared" si="28"/>
        <v>6.4286888355454833E-2</v>
      </c>
      <c r="G108" s="304">
        <f t="shared" si="28"/>
        <v>6.8097700756858115E-2</v>
      </c>
      <c r="H108" s="304">
        <f t="shared" si="28"/>
        <v>6.2189476152084353E-2</v>
      </c>
      <c r="I108" s="304">
        <f t="shared" si="28"/>
        <v>6.370544912496684E-2</v>
      </c>
      <c r="J108" s="304">
        <f t="shared" si="28"/>
        <v>7.2523639193774886E-2</v>
      </c>
      <c r="K108" s="304">
        <f t="shared" si="28"/>
        <v>6.9133563521992722E-2</v>
      </c>
      <c r="L108" s="304">
        <f t="shared" si="28"/>
        <v>7.0917841714680546E-2</v>
      </c>
      <c r="M108" s="304">
        <f t="shared" si="28"/>
        <v>7.6249071198526766E-2</v>
      </c>
      <c r="N108" s="304">
        <f t="shared" si="28"/>
        <v>7.4965426670304522E-2</v>
      </c>
      <c r="O108" s="304">
        <f t="shared" si="28"/>
        <v>7.5280652878329121E-2</v>
      </c>
      <c r="P108" s="304">
        <f t="shared" si="28"/>
        <v>7.8060954677013961E-2</v>
      </c>
      <c r="Q108" s="304">
        <f t="shared" si="28"/>
        <v>7.5262916131963342E-2</v>
      </c>
      <c r="R108" s="304">
        <f t="shared" si="28"/>
        <v>7.8902898097931162E-2</v>
      </c>
      <c r="S108" s="304">
        <f t="shared" si="28"/>
        <v>8.4233737468939682E-2</v>
      </c>
      <c r="T108" s="304">
        <f t="shared" si="28"/>
        <v>8.0907054165848771E-2</v>
      </c>
      <c r="U108" s="304">
        <f t="shared" si="28"/>
        <v>8.4236739271369876E-2</v>
      </c>
      <c r="V108" s="304">
        <f t="shared" si="28"/>
        <v>7.7002880694298628E-2</v>
      </c>
      <c r="W108" s="304">
        <f t="shared" si="28"/>
        <v>7.0445327516361067E-2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6.4207699385664119E-2</v>
      </c>
      <c r="C109" s="237">
        <f t="shared" si="29"/>
        <v>7.2487547933242608E-2</v>
      </c>
      <c r="D109" s="237">
        <f t="shared" si="29"/>
        <v>6.9719752840985749E-2</v>
      </c>
      <c r="E109" s="237">
        <f t="shared" si="29"/>
        <v>7.6645956390295603E-2</v>
      </c>
      <c r="F109" s="237">
        <f t="shared" si="29"/>
        <v>8.8114150754642281E-2</v>
      </c>
      <c r="G109" s="237">
        <f t="shared" si="29"/>
        <v>9.3337400892030783E-2</v>
      </c>
      <c r="H109" s="237">
        <f t="shared" si="29"/>
        <v>8.5239354667755188E-2</v>
      </c>
      <c r="I109" s="237">
        <f t="shared" si="29"/>
        <v>8.731720715820307E-2</v>
      </c>
      <c r="J109" s="237">
        <f t="shared" si="29"/>
        <v>9.9403767092630407E-2</v>
      </c>
      <c r="K109" s="237">
        <f t="shared" si="29"/>
        <v>9.4757195350638312E-2</v>
      </c>
      <c r="L109" s="237">
        <f t="shared" si="29"/>
        <v>9.7202797582767064E-2</v>
      </c>
      <c r="M109" s="237">
        <f t="shared" si="29"/>
        <v>0.10450999148286444</v>
      </c>
      <c r="N109" s="237">
        <f t="shared" si="29"/>
        <v>0.10275057754374589</v>
      </c>
      <c r="O109" s="237">
        <f t="shared" si="29"/>
        <v>0.10318263904689587</v>
      </c>
      <c r="P109" s="237">
        <f t="shared" si="29"/>
        <v>0.10699343061108162</v>
      </c>
      <c r="Q109" s="237">
        <f t="shared" si="29"/>
        <v>0.10315832836110675</v>
      </c>
      <c r="R109" s="237">
        <f t="shared" si="29"/>
        <v>0.10814743154992598</v>
      </c>
      <c r="S109" s="237">
        <f t="shared" si="29"/>
        <v>0.11545409074594498</v>
      </c>
      <c r="T109" s="237">
        <f t="shared" si="29"/>
        <v>0.11089440709069101</v>
      </c>
      <c r="U109" s="237">
        <f t="shared" si="29"/>
        <v>0.1154582051350317</v>
      </c>
      <c r="V109" s="237">
        <f t="shared" si="29"/>
        <v>0.10554319257954008</v>
      </c>
      <c r="W109" s="237">
        <f t="shared" si="29"/>
        <v>9.6555150941756498E-2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132.34820639613685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133.02735034434653</v>
      </c>
      <c r="G113" s="322">
        <f t="shared" si="30"/>
        <v>128.34525323083119</v>
      </c>
      <c r="H113" s="322">
        <f t="shared" si="30"/>
        <v>123.50731403339448</v>
      </c>
      <c r="I113" s="322">
        <f t="shared" si="30"/>
        <v>122.9690707193395</v>
      </c>
      <c r="J113" s="322">
        <f t="shared" si="30"/>
        <v>122.42142842531685</v>
      </c>
      <c r="K113" s="322">
        <f t="shared" si="30"/>
        <v>117.70082574774823</v>
      </c>
      <c r="L113" s="322">
        <f t="shared" si="30"/>
        <v>120.69507732794612</v>
      </c>
      <c r="M113" s="322">
        <f t="shared" si="30"/>
        <v>120.22046502565037</v>
      </c>
      <c r="N113" s="322">
        <f t="shared" si="30"/>
        <v>121.1244985586965</v>
      </c>
      <c r="O113" s="322">
        <f t="shared" si="30"/>
        <v>119.04107083791187</v>
      </c>
      <c r="P113" s="322">
        <f t="shared" si="30"/>
        <v>117.45295381773016</v>
      </c>
      <c r="Q113" s="322">
        <f t="shared" si="30"/>
        <v>115.43606639028957</v>
      </c>
      <c r="R113" s="322">
        <f t="shared" si="30"/>
        <v>116.98693683766257</v>
      </c>
      <c r="S113" s="322">
        <f t="shared" si="30"/>
        <v>117.23636786090438</v>
      </c>
      <c r="T113" s="322">
        <f t="shared" si="30"/>
        <v>118.42965025500141</v>
      </c>
      <c r="U113" s="322">
        <f t="shared" si="30"/>
        <v>115.6813854614053</v>
      </c>
      <c r="V113" s="322">
        <f t="shared" si="30"/>
        <v>117.22826197195214</v>
      </c>
      <c r="W113" s="322">
        <f t="shared" si="30"/>
        <v>125.739169703697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1.4947792413318817</v>
      </c>
      <c r="C114" s="332">
        <f>IF(C$6=0,0,C$6/FBT!C$5*1000)</f>
        <v>1.6955809393811689</v>
      </c>
      <c r="D114" s="332">
        <f>IF(D$6=0,0,D$6/FBT!D$5*1000)</f>
        <v>1.6602337452027236</v>
      </c>
      <c r="E114" s="332">
        <f>IF(E$6=0,0,E$6/FBT!E$5*1000)</f>
        <v>1.8365974762689656</v>
      </c>
      <c r="F114" s="332">
        <f>IF(F$6=0,0,F$6/FBT!F$5*1000)</f>
        <v>2.0716846947211685</v>
      </c>
      <c r="G114" s="332">
        <f>IF(G$6=0,0,G$6/FBT!G$5*1000)</f>
        <v>2.1172520949797282</v>
      </c>
      <c r="H114" s="332">
        <f>IF(H$6=0,0,H$6/FBT!H$5*1000)</f>
        <v>1.8606722772983972</v>
      </c>
      <c r="I114" s="332">
        <f>IF(I$6=0,0,I$6/FBT!I$5*1000)</f>
        <v>1.8977228388215446</v>
      </c>
      <c r="J114" s="332">
        <f>IF(J$6=0,0,J$6/FBT!J$5*1000)</f>
        <v>2.1507867017209819</v>
      </c>
      <c r="K114" s="332">
        <f>IF(K$6=0,0,K$6/FBT!K$5*1000)</f>
        <v>1.9711912580966444</v>
      </c>
      <c r="L114" s="332">
        <f>IF(L$6=0,0,L$6/FBT!L$5*1000)</f>
        <v>2.0735063928499069</v>
      </c>
      <c r="M114" s="332">
        <f>IF(M$6=0,0,M$6/FBT!M$5*1000)</f>
        <v>2.2206150187162819</v>
      </c>
      <c r="N114" s="332">
        <f>IF(N$6=0,0,N$6/FBT!N$5*1000)</f>
        <v>2.1996486711917069</v>
      </c>
      <c r="O114" s="332">
        <f>IF(O$6=0,0,O$6/FBT!O$5*1000)</f>
        <v>2.1709034719024789</v>
      </c>
      <c r="P114" s="332">
        <f>IF(P$6=0,0,P$6/FBT!P$5*1000)</f>
        <v>2.2210488625598934</v>
      </c>
      <c r="Q114" s="332">
        <f>IF(Q$6=0,0,Q$6/FBT!Q$5*1000)</f>
        <v>2.1046644823973151</v>
      </c>
      <c r="R114" s="332">
        <f>IF(R$6=0,0,R$6/FBT!R$5*1000)</f>
        <v>2.2360969854872086</v>
      </c>
      <c r="S114" s="332">
        <f>IF(S$6=0,0,S$6/FBT!S$5*1000)</f>
        <v>2.3922619748564578</v>
      </c>
      <c r="T114" s="332">
        <f>IF(T$6=0,0,T$6/FBT!T$5*1000)</f>
        <v>2.3211710581453309</v>
      </c>
      <c r="U114" s="332">
        <f>IF(U$6=0,0,U$6/FBT!U$5*1000)</f>
        <v>2.3606159655191945</v>
      </c>
      <c r="V114" s="332">
        <f>IF(V$6=0,0,V$6/FBT!V$5*1000)</f>
        <v>2.1867523911400699</v>
      </c>
      <c r="W114" s="332">
        <f>IF(W$6=0,0,W$6/FBT!W$5*1000)</f>
        <v>2.1457696200126541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1.7439091148871952</v>
      </c>
      <c r="C115" s="333">
        <f>IF(C$7=0,0,C$7/FBT!C$5*1000)</f>
        <v>1.9781777626113637</v>
      </c>
      <c r="D115" s="333">
        <f>IF(D$7=0,0,D$7/FBT!D$5*1000)</f>
        <v>1.936939369403178</v>
      </c>
      <c r="E115" s="333">
        <f>IF(E$7=0,0,E$7/FBT!E$5*1000)</f>
        <v>2.1426970556471265</v>
      </c>
      <c r="F115" s="333">
        <f>IF(F$7=0,0,F$7/FBT!F$5*1000)</f>
        <v>2.4169654771746965</v>
      </c>
      <c r="G115" s="333">
        <f>IF(G$7=0,0,G$7/FBT!G$5*1000)</f>
        <v>2.4701274441430163</v>
      </c>
      <c r="H115" s="333">
        <f>IF(H$7=0,0,H$7/FBT!H$5*1000)</f>
        <v>2.170784323514797</v>
      </c>
      <c r="I115" s="333">
        <f>IF(I$7=0,0,I$7/FBT!I$5*1000)</f>
        <v>2.2140099786251346</v>
      </c>
      <c r="J115" s="333">
        <f>IF(J$7=0,0,J$7/FBT!J$5*1000)</f>
        <v>2.5092511520078129</v>
      </c>
      <c r="K115" s="333">
        <f>IF(K$7=0,0,K$7/FBT!K$5*1000)</f>
        <v>2.2997231344460856</v>
      </c>
      <c r="L115" s="333">
        <f>IF(L$7=0,0,L$7/FBT!L$5*1000)</f>
        <v>2.419090791658224</v>
      </c>
      <c r="M115" s="333">
        <f>IF(M$7=0,0,M$7/FBT!M$5*1000)</f>
        <v>2.5907175218356628</v>
      </c>
      <c r="N115" s="333">
        <f>IF(N$7=0,0,N$7/FBT!N$5*1000)</f>
        <v>2.5662567830569936</v>
      </c>
      <c r="O115" s="333">
        <f>IF(O$7=0,0,O$7/FBT!O$5*1000)</f>
        <v>2.5327207172195592</v>
      </c>
      <c r="P115" s="333">
        <f>IF(P$7=0,0,P$7/FBT!P$5*1000)</f>
        <v>2.5912236729865437</v>
      </c>
      <c r="Q115" s="333">
        <f>IF(Q$7=0,0,Q$7/FBT!Q$5*1000)</f>
        <v>2.4554418961302007</v>
      </c>
      <c r="R115" s="333">
        <f>IF(R$7=0,0,R$7/FBT!R$5*1000)</f>
        <v>2.6087798164017424</v>
      </c>
      <c r="S115" s="333">
        <f>IF(S$7=0,0,S$7/FBT!S$5*1000)</f>
        <v>2.7909723039992</v>
      </c>
      <c r="T115" s="333">
        <f>IF(T$7=0,0,T$7/FBT!T$5*1000)</f>
        <v>2.708032901169553</v>
      </c>
      <c r="U115" s="333">
        <f>IF(U$7=0,0,U$7/FBT!U$5*1000)</f>
        <v>2.7540519597723945</v>
      </c>
      <c r="V115" s="333">
        <f>IF(V$7=0,0,V$7/FBT!V$5*1000)</f>
        <v>2.5512111229967487</v>
      </c>
      <c r="W115" s="333">
        <f>IF(W$7=0,0,W$7/FBT!W$5*1000)</f>
        <v>2.5033978900147633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3.9860779768850194</v>
      </c>
      <c r="C116" s="333">
        <f>IF(C$8=0,0,C$8/FBT!C$5*1000)</f>
        <v>4.5215491716831187</v>
      </c>
      <c r="D116" s="333">
        <f>IF(D$8=0,0,D$8/FBT!D$5*1000)</f>
        <v>4.4272899872072644</v>
      </c>
      <c r="E116" s="333">
        <f>IF(E$8=0,0,E$8/FBT!E$5*1000)</f>
        <v>4.8975932700505753</v>
      </c>
      <c r="F116" s="333">
        <f>IF(F$8=0,0,F$8/FBT!F$5*1000)</f>
        <v>5.5244925192564507</v>
      </c>
      <c r="G116" s="333">
        <f>IF(G$8=0,0,G$8/FBT!G$5*1000)</f>
        <v>5.6460055866126071</v>
      </c>
      <c r="H116" s="333">
        <f>IF(H$8=0,0,H$8/FBT!H$5*1000)</f>
        <v>4.9617927394623935</v>
      </c>
      <c r="I116" s="333">
        <f>IF(I$8=0,0,I$8/FBT!I$5*1000)</f>
        <v>5.0605942368574528</v>
      </c>
      <c r="J116" s="333">
        <f>IF(J$8=0,0,J$8/FBT!J$5*1000)</f>
        <v>5.7354312045892852</v>
      </c>
      <c r="K116" s="333">
        <f>IF(K$8=0,0,K$8/FBT!K$5*1000)</f>
        <v>5.256510021591053</v>
      </c>
      <c r="L116" s="333">
        <f>IF(L$8=0,0,L$8/FBT!L$5*1000)</f>
        <v>5.5293503809330815</v>
      </c>
      <c r="M116" s="333">
        <f>IF(M$8=0,0,M$8/FBT!M$5*1000)</f>
        <v>5.9216400499100841</v>
      </c>
      <c r="N116" s="333">
        <f>IF(N$8=0,0,N$8/FBT!N$5*1000)</f>
        <v>5.865729789844556</v>
      </c>
      <c r="O116" s="333">
        <f>IF(O$8=0,0,O$8/FBT!O$5*1000)</f>
        <v>5.7890759250732762</v>
      </c>
      <c r="P116" s="333">
        <f>IF(P$8=0,0,P$8/FBT!P$5*1000)</f>
        <v>5.9227969668263878</v>
      </c>
      <c r="Q116" s="333">
        <f>IF(Q$8=0,0,Q$8/FBT!Q$5*1000)</f>
        <v>5.6124386197261753</v>
      </c>
      <c r="R116" s="333">
        <f>IF(R$8=0,0,R$8/FBT!R$5*1000)</f>
        <v>5.9629252946325542</v>
      </c>
      <c r="S116" s="333">
        <f>IF(S$8=0,0,S$8/FBT!S$5*1000)</f>
        <v>6.3793652662838864</v>
      </c>
      <c r="T116" s="333">
        <f>IF(T$8=0,0,T$8/FBT!T$5*1000)</f>
        <v>6.1897894883875511</v>
      </c>
      <c r="U116" s="333">
        <f>IF(U$8=0,0,U$8/FBT!U$5*1000)</f>
        <v>6.2949759080511871</v>
      </c>
      <c r="V116" s="333">
        <f>IF(V$8=0,0,V$8/FBT!V$5*1000)</f>
        <v>5.8313397097068584</v>
      </c>
      <c r="W116" s="333">
        <f>IF(W$8=0,0,W$8/FBT!W$5*1000)</f>
        <v>5.7220523200337423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2.9895584826637633</v>
      </c>
      <c r="C117" s="333">
        <f>IF(C$9=0,0,C$9/FBT!C$5*1000)</f>
        <v>3.3911618787623374</v>
      </c>
      <c r="D117" s="333">
        <f>IF(D$9=0,0,D$9/FBT!D$5*1000)</f>
        <v>3.3204674904054476</v>
      </c>
      <c r="E117" s="333">
        <f>IF(E$9=0,0,E$9/FBT!E$5*1000)</f>
        <v>3.6731949525379308</v>
      </c>
      <c r="F117" s="333">
        <f>IF(F$9=0,0,F$9/FBT!F$5*1000)</f>
        <v>4.1433693894423369</v>
      </c>
      <c r="G117" s="333">
        <f>IF(G$9=0,0,G$9/FBT!G$5*1000)</f>
        <v>4.2345041899594564</v>
      </c>
      <c r="H117" s="333">
        <f>IF(H$9=0,0,H$9/FBT!H$5*1000)</f>
        <v>3.7213445545967945</v>
      </c>
      <c r="I117" s="333">
        <f>IF(I$9=0,0,I$9/FBT!I$5*1000)</f>
        <v>3.7954456776430892</v>
      </c>
      <c r="J117" s="333">
        <f>IF(J$9=0,0,J$9/FBT!J$5*1000)</f>
        <v>4.3015734034419637</v>
      </c>
      <c r="K117" s="333">
        <f>IF(K$9=0,0,K$9/FBT!K$5*1000)</f>
        <v>3.9423825161932888</v>
      </c>
      <c r="L117" s="333">
        <f>IF(L$9=0,0,L$9/FBT!L$5*1000)</f>
        <v>4.1470127856998129</v>
      </c>
      <c r="M117" s="333">
        <f>IF(M$9=0,0,M$9/FBT!M$5*1000)</f>
        <v>4.4412300374325637</v>
      </c>
      <c r="N117" s="333">
        <f>IF(N$9=0,0,N$9/FBT!N$5*1000)</f>
        <v>4.3992973423834139</v>
      </c>
      <c r="O117" s="333">
        <f>IF(O$9=0,0,O$9/FBT!O$5*1000)</f>
        <v>4.3418069438049578</v>
      </c>
      <c r="P117" s="333">
        <f>IF(P$9=0,0,P$9/FBT!P$5*1000)</f>
        <v>4.4420977251197868</v>
      </c>
      <c r="Q117" s="333">
        <f>IF(Q$9=0,0,Q$9/FBT!Q$5*1000)</f>
        <v>4.2093289647946301</v>
      </c>
      <c r="R117" s="333">
        <f>IF(R$9=0,0,R$9/FBT!R$5*1000)</f>
        <v>4.4721939709744172</v>
      </c>
      <c r="S117" s="333">
        <f>IF(S$9=0,0,S$9/FBT!S$5*1000)</f>
        <v>4.7845239497129155</v>
      </c>
      <c r="T117" s="333">
        <f>IF(T$9=0,0,T$9/FBT!T$5*1000)</f>
        <v>4.6423421162906617</v>
      </c>
      <c r="U117" s="333">
        <f>IF(U$9=0,0,U$9/FBT!U$5*1000)</f>
        <v>4.721231931038389</v>
      </c>
      <c r="V117" s="333">
        <f>IF(V$9=0,0,V$9/FBT!V$5*1000)</f>
        <v>4.3735047822801398</v>
      </c>
      <c r="W117" s="333">
        <f>IF(W$9=0,0,W$9/FBT!W$5*1000)</f>
        <v>4.2915392400253083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2.4442077936546824</v>
      </c>
      <c r="C118" s="334">
        <f>IF(C$10=0,0,C$10/FBT!C$5*1000)</f>
        <v>2.4958284142362461</v>
      </c>
      <c r="D118" s="334">
        <f>IF(D$10=0,0,D$10/FBT!D$5*1000)</f>
        <v>2.5329064201464604</v>
      </c>
      <c r="E118" s="334">
        <f>IF(E$10=0,0,E$10/FBT!E$5*1000)</f>
        <v>2.6122657022450984</v>
      </c>
      <c r="F118" s="334">
        <f>IF(F$10=0,0,F$10/FBT!F$5*1000)</f>
        <v>2.651246377300938</v>
      </c>
      <c r="G118" s="334">
        <f>IF(G$10=0,0,G$10/FBT!G$5*1000)</f>
        <v>2.6217281403310979</v>
      </c>
      <c r="H118" s="334">
        <f>IF(H$10=0,0,H$10/FBT!H$5*1000)</f>
        <v>2.4342838135750773</v>
      </c>
      <c r="I118" s="334">
        <f>IF(I$10=0,0,I$10/FBT!I$5*1000)</f>
        <v>2.4481939864613609</v>
      </c>
      <c r="J118" s="334">
        <f>IF(J$10=0,0,J$10/FBT!J$5*1000)</f>
        <v>2.5659244549681297</v>
      </c>
      <c r="K118" s="334">
        <f>IF(K$10=0,0,K$10/FBT!K$5*1000)</f>
        <v>2.4058153837966523</v>
      </c>
      <c r="L118" s="334">
        <f>IF(L$10=0,0,L$10/FBT!L$5*1000)</f>
        <v>2.4792275902664969</v>
      </c>
      <c r="M118" s="334">
        <f>IF(M$10=0,0,M$10/FBT!M$5*1000)</f>
        <v>2.5349891706468726</v>
      </c>
      <c r="N118" s="334">
        <f>IF(N$10=0,0,N$10/FBT!N$5*1000)</f>
        <v>2.5387965459852198</v>
      </c>
      <c r="O118" s="334">
        <f>IF(O$10=0,0,O$10/FBT!O$5*1000)</f>
        <v>2.4958893297804545</v>
      </c>
      <c r="P118" s="334">
        <f>IF(P$10=0,0,P$10/FBT!P$5*1000)</f>
        <v>2.5246059251865041</v>
      </c>
      <c r="Q118" s="334">
        <f>IF(Q$10=0,0,Q$10/FBT!Q$5*1000)</f>
        <v>2.4393036670345731</v>
      </c>
      <c r="R118" s="334">
        <f>IF(R$10=0,0,R$10/FBT!R$5*1000)</f>
        <v>2.5497756990635501</v>
      </c>
      <c r="S118" s="334">
        <f>IF(S$10=0,0,S$10/FBT!S$5*1000)</f>
        <v>2.6497289498869998</v>
      </c>
      <c r="T118" s="334">
        <f>IF(T$10=0,0,T$10/FBT!T$5*1000)</f>
        <v>2.6242469925951917</v>
      </c>
      <c r="U118" s="334">
        <f>IF(U$10=0,0,U$10/FBT!U$5*1000)</f>
        <v>2.6466696562715595</v>
      </c>
      <c r="V118" s="334">
        <f>IF(V$10=0,0,V$10/FBT!V$5*1000)</f>
        <v>2.5341033510003856</v>
      </c>
      <c r="W118" s="334">
        <f>IF(W$10=0,0,W$10/FBT!W$5*1000)</f>
        <v>2.5576147674746212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8.1634811126788254</v>
      </c>
      <c r="C119" s="350">
        <f>IF(C$16=0,0,C$16/FBT!C$5*1000)</f>
        <v>8.0193814797480876</v>
      </c>
      <c r="D119" s="350">
        <f>IF(D$16=0,0,D$16/FBT!D$5*1000)</f>
        <v>8.1508955618850543</v>
      </c>
      <c r="E119" s="350">
        <f>IF(E$16=0,0,E$16/FBT!E$5*1000)</f>
        <v>8.206707173746274</v>
      </c>
      <c r="F119" s="350">
        <f>IF(F$16=0,0,F$16/FBT!F$5*1000)</f>
        <v>8.1062996629569088</v>
      </c>
      <c r="G119" s="350">
        <f>IF(G$16=0,0,G$16/FBT!G$5*1000)</f>
        <v>7.9094215222368609</v>
      </c>
      <c r="H119" s="350">
        <f>IF(H$16=0,0,H$16/FBT!H$5*1000)</f>
        <v>7.5011792395387271</v>
      </c>
      <c r="I119" s="350">
        <f>IF(I$16=0,0,I$16/FBT!I$5*1000)</f>
        <v>7.5091713682056067</v>
      </c>
      <c r="J119" s="350">
        <f>IF(J$16=0,0,J$16/FBT!J$5*1000)</f>
        <v>7.696370835634343</v>
      </c>
      <c r="K119" s="350">
        <f>IF(K$16=0,0,K$16/FBT!K$5*1000)</f>
        <v>7.2812436867051771</v>
      </c>
      <c r="L119" s="350">
        <f>IF(L$16=0,0,L$16/FBT!L$5*1000)</f>
        <v>7.5282138944116959</v>
      </c>
      <c r="M119" s="350">
        <f>IF(M$16=0,0,M$16/FBT!M$5*1000)</f>
        <v>7.7130443961306474</v>
      </c>
      <c r="N119" s="350">
        <f>IF(N$16=0,0,N$16/FBT!N$5*1000)</f>
        <v>7.7375052414937473</v>
      </c>
      <c r="O119" s="350">
        <f>IF(O$16=0,0,O$16/FBT!O$5*1000)</f>
        <v>7.6272224154296406</v>
      </c>
      <c r="P119" s="350">
        <f>IF(P$16=0,0,P$16/FBT!P$5*1000)</f>
        <v>7.7132043533719727</v>
      </c>
      <c r="Q119" s="350">
        <f>IF(Q$16=0,0,Q$16/FBT!Q$5*1000)</f>
        <v>7.4507985657195936</v>
      </c>
      <c r="R119" s="350">
        <f>IF(R$16=0,0,R$16/FBT!R$5*1000)</f>
        <v>7.7781876433035482</v>
      </c>
      <c r="S119" s="350">
        <f>IF(S$16=0,0,S$16/FBT!S$5*1000)</f>
        <v>8.0811075255259741</v>
      </c>
      <c r="T119" s="350">
        <f>IF(T$16=0,0,T$16/FBT!T$5*1000)</f>
        <v>8.0162327338858219</v>
      </c>
      <c r="U119" s="350">
        <f>IF(U$16=0,0,U$16/FBT!U$5*1000)</f>
        <v>8.0697679984435879</v>
      </c>
      <c r="V119" s="350">
        <f>IF(V$16=0,0,V$16/FBT!V$5*1000)</f>
        <v>7.7341749071093417</v>
      </c>
      <c r="W119" s="350">
        <f>IF(W$16=0,0,W$16/FBT!W$5*1000)</f>
        <v>7.8299679589553133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6.8029009272323586</v>
      </c>
      <c r="C120" s="350">
        <f>IF(C$25=0,0,C$25/FBT!C$5*1000)</f>
        <v>6.6828178997900745</v>
      </c>
      <c r="D120" s="350">
        <f>IF(D$25=0,0,D$25/FBT!D$5*1000)</f>
        <v>6.7924129682375458</v>
      </c>
      <c r="E120" s="350">
        <f>IF(E$25=0,0,E$25/FBT!E$5*1000)</f>
        <v>6.8389226447885649</v>
      </c>
      <c r="F120" s="350">
        <f>IF(F$25=0,0,F$25/FBT!F$5*1000)</f>
        <v>6.7552497191307594</v>
      </c>
      <c r="G120" s="350">
        <f>IF(G$25=0,0,G$25/FBT!G$5*1000)</f>
        <v>6.5911846018640503</v>
      </c>
      <c r="H120" s="350">
        <f>IF(H$25=0,0,H$25/FBT!H$5*1000)</f>
        <v>6.250982699615605</v>
      </c>
      <c r="I120" s="350">
        <f>IF(I$25=0,0,I$25/FBT!I$5*1000)</f>
        <v>6.2576428068380014</v>
      </c>
      <c r="J120" s="350">
        <f>IF(J$25=0,0,J$25/FBT!J$5*1000)</f>
        <v>6.4136423630286199</v>
      </c>
      <c r="K120" s="350">
        <f>IF(K$25=0,0,K$25/FBT!K$5*1000)</f>
        <v>6.0677030722543162</v>
      </c>
      <c r="L120" s="350">
        <f>IF(L$25=0,0,L$25/FBT!L$5*1000)</f>
        <v>6.2735115786764126</v>
      </c>
      <c r="M120" s="350">
        <f>IF(M$25=0,0,M$25/FBT!M$5*1000)</f>
        <v>6.4275369967755429</v>
      </c>
      <c r="N120" s="350">
        <f>IF(N$25=0,0,N$25/FBT!N$5*1000)</f>
        <v>6.4479210345781235</v>
      </c>
      <c r="O120" s="350">
        <f>IF(O$25=0,0,O$25/FBT!O$5*1000)</f>
        <v>6.3560186795247038</v>
      </c>
      <c r="P120" s="350">
        <f>IF(P$25=0,0,P$25/FBT!P$5*1000)</f>
        <v>6.4276702944766431</v>
      </c>
      <c r="Q120" s="350">
        <f>IF(Q$25=0,0,Q$25/FBT!Q$5*1000)</f>
        <v>6.2089988047663303</v>
      </c>
      <c r="R120" s="350">
        <f>IF(R$25=0,0,R$25/FBT!R$5*1000)</f>
        <v>6.4818230360862898</v>
      </c>
      <c r="S120" s="350">
        <f>IF(S$25=0,0,S$25/FBT!S$5*1000)</f>
        <v>6.7342562712716472</v>
      </c>
      <c r="T120" s="350">
        <f>IF(T$25=0,0,T$25/FBT!T$5*1000)</f>
        <v>6.6801939449048575</v>
      </c>
      <c r="U120" s="350">
        <f>IF(U$25=0,0,U$25/FBT!U$5*1000)</f>
        <v>6.7248066653696572</v>
      </c>
      <c r="V120" s="350">
        <f>IF(V$25=0,0,V$25/FBT!V$5*1000)</f>
        <v>6.4451457559244512</v>
      </c>
      <c r="W120" s="350">
        <f>IF(W$25=0,0,W$25/FBT!W$5*1000)</f>
        <v>6.5249732991294289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73.133577615599478</v>
      </c>
      <c r="C121" s="350">
        <f>IF(C$34=0,0,C$34/FBT!C$5*1000)</f>
        <v>70.882992563449335</v>
      </c>
      <c r="D121" s="350">
        <f>IF(D$34=0,0,D$34/FBT!D$5*1000)</f>
        <v>73.184260938012358</v>
      </c>
      <c r="E121" s="350">
        <f>IF(E$34=0,0,E$34/FBT!E$5*1000)</f>
        <v>71.035884468190773</v>
      </c>
      <c r="F121" s="350">
        <f>IF(F$34=0,0,F$34/FBT!F$5*1000)</f>
        <v>65.553169831652625</v>
      </c>
      <c r="G121" s="350">
        <f>IF(G$34=0,0,G$34/FBT!G$5*1000)</f>
        <v>61.312176612269205</v>
      </c>
      <c r="H121" s="350">
        <f>IF(H$34=0,0,H$34/FBT!H$5*1000)</f>
        <v>61.830795824229561</v>
      </c>
      <c r="I121" s="350">
        <f>IF(I$34=0,0,I$34/FBT!I$5*1000)</f>
        <v>60.762095356008075</v>
      </c>
      <c r="J121" s="350">
        <f>IF(J$34=0,0,J$34/FBT!J$5*1000)</f>
        <v>56.206697582807259</v>
      </c>
      <c r="K121" s="350">
        <f>IF(K$34=0,0,K$34/FBT!K$5*1000)</f>
        <v>55.753830556999922</v>
      </c>
      <c r="L121" s="350">
        <f>IF(L$34=0,0,L$34/FBT!L$5*1000)</f>
        <v>56.256959116734855</v>
      </c>
      <c r="M121" s="350">
        <f>IF(M$34=0,0,M$34/FBT!M$5*1000)</f>
        <v>53.319266319578531</v>
      </c>
      <c r="N121" s="350">
        <f>IF(N$34=0,0,N$34/FBT!N$5*1000)</f>
        <v>54.394008326226448</v>
      </c>
      <c r="O121" s="350">
        <f>IF(O$34=0,0,O$34/FBT!O$5*1000)</f>
        <v>53.300117119064986</v>
      </c>
      <c r="P121" s="350">
        <f>IF(P$34=0,0,P$34/FBT!P$5*1000)</f>
        <v>51.117408051803231</v>
      </c>
      <c r="Q121" s="350">
        <f>IF(Q$34=0,0,Q$34/FBT!Q$5*1000)</f>
        <v>51.688076909921676</v>
      </c>
      <c r="R121" s="350">
        <f>IF(R$34=0,0,R$34/FBT!R$5*1000)</f>
        <v>50.42627556616538</v>
      </c>
      <c r="S121" s="350">
        <f>IF(S$34=0,0,S$34/FBT!S$5*1000)</f>
        <v>47.702739650819865</v>
      </c>
      <c r="T121" s="350">
        <f>IF(T$34=0,0,T$34/FBT!T$5*1000)</f>
        <v>49.938217035595272</v>
      </c>
      <c r="U121" s="350">
        <f>IF(U$34=0,0,U$34/FBT!U$5*1000)</f>
        <v>46.950250881551355</v>
      </c>
      <c r="V121" s="350">
        <f>IF(V$34=0,0,V$34/FBT!V$5*1000)</f>
        <v>51.521151543746704</v>
      </c>
      <c r="W121" s="350">
        <f>IF(W$34=0,0,W$34/FBT!W$5*1000)</f>
        <v>58.951005070481479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13.030457255826894</v>
      </c>
      <c r="C122" s="350">
        <f>IF(C$45=0,0,C$45/FBT!C$5*1000)</f>
        <v>12.860687221479205</v>
      </c>
      <c r="D122" s="350">
        <f>IF(D$45=0,0,D$45/FBT!D$5*1000)</f>
        <v>13.141241005405925</v>
      </c>
      <c r="E122" s="350">
        <f>IF(E$45=0,0,E$45/FBT!E$5*1000)</f>
        <v>13.06419145603186</v>
      </c>
      <c r="F122" s="350">
        <f>IF(F$45=0,0,F$45/FBT!F$5*1000)</f>
        <v>12.481361035751156</v>
      </c>
      <c r="G122" s="350">
        <f>IF(G$45=0,0,G$45/FBT!G$5*1000)</f>
        <v>11.862004066868534</v>
      </c>
      <c r="H122" s="350">
        <f>IF(H$45=0,0,H$45/FBT!H$5*1000)</f>
        <v>11.676357637111032</v>
      </c>
      <c r="I122" s="350">
        <f>IF(I$45=0,0,I$45/FBT!I$5*1000)</f>
        <v>11.589034699862545</v>
      </c>
      <c r="J122" s="350">
        <f>IF(J$45=0,0,J$45/FBT!J$5*1000)</f>
        <v>11.137696123176912</v>
      </c>
      <c r="K122" s="350">
        <f>IF(K$45=0,0,K$45/FBT!K$5*1000)</f>
        <v>10.818241200335274</v>
      </c>
      <c r="L122" s="350">
        <f>IF(L$45=0,0,L$45/FBT!L$5*1000)</f>
        <v>11.037306106066604</v>
      </c>
      <c r="M122" s="350">
        <f>IF(M$45=0,0,M$45/FBT!M$5*1000)</f>
        <v>10.777177680177939</v>
      </c>
      <c r="N122" s="350">
        <f>IF(N$45=0,0,N$45/FBT!N$5*1000)</f>
        <v>10.874408079019846</v>
      </c>
      <c r="O122" s="350">
        <f>IF(O$45=0,0,O$45/FBT!O$5*1000)</f>
        <v>10.661611401671429</v>
      </c>
      <c r="P122" s="350">
        <f>IF(P$45=0,0,P$45/FBT!P$5*1000)</f>
        <v>10.350166584018201</v>
      </c>
      <c r="Q122" s="350">
        <f>IF(Q$45=0,0,Q$45/FBT!Q$5*1000)</f>
        <v>10.259316375638157</v>
      </c>
      <c r="R122" s="350">
        <f>IF(R$45=0,0,R$45/FBT!R$5*1000)</f>
        <v>10.227141204077977</v>
      </c>
      <c r="S122" s="350">
        <f>IF(S$45=0,0,S$45/FBT!S$5*1000)</f>
        <v>10.046372328014655</v>
      </c>
      <c r="T122" s="350">
        <f>IF(T$45=0,0,T$45/FBT!T$5*1000)</f>
        <v>10.251305244709686</v>
      </c>
      <c r="U122" s="350">
        <f>IF(U$45=0,0,U$45/FBT!U$5*1000)</f>
        <v>9.8482672147443928</v>
      </c>
      <c r="V122" s="350">
        <f>IF(V$45=0,0,V$45/FBT!V$5*1000)</f>
        <v>10.268703899505079</v>
      </c>
      <c r="W122" s="350">
        <f>IF(W$45=0,0,W$45/FBT!W$5*1000)</f>
        <v>11.451324824930001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9.4739443860512669</v>
      </c>
      <c r="C123" s="350">
        <f>IF(C$66=0,0,C$66/FBT!C$5*1000)</f>
        <v>10.226432109977242</v>
      </c>
      <c r="D123" s="350">
        <f>IF(D$66=0,0,D$66/FBT!D$5*1000)</f>
        <v>10.193482499708416</v>
      </c>
      <c r="E123" s="350">
        <f>IF(E$66=0,0,E$66/FBT!E$5*1000)</f>
        <v>10.877995130991829</v>
      </c>
      <c r="F123" s="350">
        <f>IF(F$66=0,0,F$66/FBT!F$5*1000)</f>
        <v>11.601919634227116</v>
      </c>
      <c r="G123" s="350">
        <f>IF(G$66=0,0,G$66/FBT!G$5*1000)</f>
        <v>11.601436618171327</v>
      </c>
      <c r="H123" s="350">
        <f>IF(H$66=0,0,H$66/FBT!H$5*1000)</f>
        <v>10.571437179497764</v>
      </c>
      <c r="I123" s="350">
        <f>IF(I$66=0,0,I$66/FBT!I$5*1000)</f>
        <v>10.697843947964408</v>
      </c>
      <c r="J123" s="350">
        <f>IF(J$66=0,0,J$66/FBT!J$5*1000)</f>
        <v>11.534903445604234</v>
      </c>
      <c r="K123" s="350">
        <f>IF(K$66=0,0,K$66/FBT!K$5*1000)</f>
        <v>10.751184779018983</v>
      </c>
      <c r="L123" s="350">
        <f>IF(L$66=0,0,L$66/FBT!L$5*1000)</f>
        <v>11.218999519904262</v>
      </c>
      <c r="M123" s="350">
        <f>IF(M$66=0,0,M$66/FBT!M$5*1000)</f>
        <v>11.710008058549512</v>
      </c>
      <c r="N123" s="350">
        <f>IF(N$66=0,0,N$66/FBT!N$5*1000)</f>
        <v>11.65531456331377</v>
      </c>
      <c r="O123" s="350">
        <f>IF(O$66=0,0,O$66/FBT!O$5*1000)</f>
        <v>11.482732990416162</v>
      </c>
      <c r="P123" s="350">
        <f>IF(P$66=0,0,P$66/FBT!P$5*1000)</f>
        <v>11.576036917017117</v>
      </c>
      <c r="Q123" s="350">
        <f>IF(Q$66=0,0,Q$66/FBT!Q$5*1000)</f>
        <v>11.099506462756906</v>
      </c>
      <c r="R123" s="350">
        <f>IF(R$66=0,0,R$66/FBT!R$5*1000)</f>
        <v>11.591900877583287</v>
      </c>
      <c r="S123" s="350">
        <f>IF(S$66=0,0,S$66/FBT!S$5*1000)</f>
        <v>12.139621386794939</v>
      </c>
      <c r="T123" s="350">
        <f>IF(T$66=0,0,T$66/FBT!T$5*1000)</f>
        <v>11.924932892331201</v>
      </c>
      <c r="U123" s="350">
        <f>IF(U$66=0,0,U$66/FBT!U$5*1000)</f>
        <v>11.954382147735975</v>
      </c>
      <c r="V123" s="350">
        <f>IF(V$66=0,0,V$66/FBT!V$5*1000)</f>
        <v>11.409529479471846</v>
      </c>
      <c r="W123" s="350">
        <f>IF(W$66=0,0,W$66/FBT!W$5*1000)</f>
        <v>11.620760202608102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8.4574609474557896</v>
      </c>
      <c r="C124" s="335">
        <f>IF(C$80=0,0,C$80/FBT!C$5*1000)</f>
        <v>9.5935969550186542</v>
      </c>
      <c r="D124" s="335">
        <f>IF(D$80=0,0,D$80/FBT!D$5*1000)</f>
        <v>9.3936025303570094</v>
      </c>
      <c r="E124" s="335">
        <f>IF(E$80=0,0,E$80/FBT!E$5*1000)</f>
        <v>10.391468520729806</v>
      </c>
      <c r="F124" s="335">
        <f>IF(F$80=0,0,F$80/FBT!F$5*1000)</f>
        <v>11.721592002732368</v>
      </c>
      <c r="G124" s="335">
        <f>IF(G$80=0,0,G$80/FBT!G$5*1000)</f>
        <v>11.979412353395297</v>
      </c>
      <c r="H124" s="335">
        <f>IF(H$80=0,0,H$80/FBT!H$5*1000)</f>
        <v>10.527683744954333</v>
      </c>
      <c r="I124" s="335">
        <f>IF(I$80=0,0,I$80/FBT!I$5*1000)</f>
        <v>10.737315822052295</v>
      </c>
      <c r="J124" s="335">
        <f>IF(J$80=0,0,J$80/FBT!J$5*1000)</f>
        <v>12.16915115833732</v>
      </c>
      <c r="K124" s="335">
        <f>IF(K$80=0,0,K$80/FBT!K$5*1000)</f>
        <v>11.153000138310817</v>
      </c>
      <c r="L124" s="335">
        <f>IF(L$80=0,0,L$80/FBT!L$5*1000)</f>
        <v>11.731899170744764</v>
      </c>
      <c r="M124" s="335">
        <f>IF(M$80=0,0,M$80/FBT!M$5*1000)</f>
        <v>12.564239775896723</v>
      </c>
      <c r="N124" s="335">
        <f>IF(N$80=0,0,N$80/FBT!N$5*1000)</f>
        <v>12.445612181602685</v>
      </c>
      <c r="O124" s="335">
        <f>IF(O$80=0,0,O$80/FBT!O$5*1000)</f>
        <v>12.282971844024228</v>
      </c>
      <c r="P124" s="335">
        <f>IF(P$80=0,0,P$80/FBT!P$5*1000)</f>
        <v>12.566694464363884</v>
      </c>
      <c r="Q124" s="335">
        <f>IF(Q$80=0,0,Q$80/FBT!Q$5*1000)</f>
        <v>11.908191641404008</v>
      </c>
      <c r="R124" s="335">
        <f>IF(R$80=0,0,R$80/FBT!R$5*1000)</f>
        <v>12.651836743886626</v>
      </c>
      <c r="S124" s="335">
        <f>IF(S$80=0,0,S$80/FBT!S$5*1000)</f>
        <v>13.53541825373784</v>
      </c>
      <c r="T124" s="335">
        <f>IF(T$80=0,0,T$80/FBT!T$5*1000)</f>
        <v>13.133185846986281</v>
      </c>
      <c r="U124" s="335">
        <f>IF(U$80=0,0,U$80/FBT!U$5*1000)</f>
        <v>13.356365132907607</v>
      </c>
      <c r="V124" s="335">
        <f>IF(V$80=0,0,V$80/FBT!V$5*1000)</f>
        <v>12.372645029070515</v>
      </c>
      <c r="W124" s="335">
        <f>IF(W$80=0,0,W$80/FBT!W$5*1000)</f>
        <v>12.140764510031598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BG: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137.70334696524679</v>
      </c>
      <c r="C5" s="225">
        <v>132.6253769322459</v>
      </c>
      <c r="D5" s="225">
        <v>133.2077055130186</v>
      </c>
      <c r="E5" s="225">
        <v>122.72105923688081</v>
      </c>
      <c r="F5" s="225">
        <v>133.15475776733399</v>
      </c>
      <c r="G5" s="225">
        <v>138.3130870278095</v>
      </c>
      <c r="H5" s="225">
        <v>133.11831325133679</v>
      </c>
      <c r="I5" s="225">
        <v>129.34567268824389</v>
      </c>
      <c r="J5" s="225">
        <v>134.69829100121601</v>
      </c>
      <c r="K5" s="225">
        <v>123.9943959053313</v>
      </c>
      <c r="L5" s="225">
        <v>119.60831791296729</v>
      </c>
      <c r="M5" s="225">
        <v>113.47375977799651</v>
      </c>
      <c r="N5" s="225">
        <v>111.8200837290703</v>
      </c>
      <c r="O5" s="225">
        <v>115.6991056316911</v>
      </c>
      <c r="P5" s="225">
        <v>112.7361171285074</v>
      </c>
      <c r="Q5" s="225">
        <v>119.1820943831534</v>
      </c>
      <c r="R5" s="225">
        <v>114.5146946551322</v>
      </c>
      <c r="S5" s="225">
        <v>111.8924234774519</v>
      </c>
      <c r="T5" s="225">
        <v>121.4942426655311</v>
      </c>
      <c r="U5" s="225">
        <v>118.3499032321141</v>
      </c>
      <c r="V5" s="225">
        <v>119.6503880806668</v>
      </c>
      <c r="W5" s="225">
        <v>132.1792920707116</v>
      </c>
      <c r="DA5" s="89" t="s">
        <v>2230</v>
      </c>
    </row>
    <row r="6" spans="1:105" ht="12" customHeight="1" x14ac:dyDescent="0.25">
      <c r="A6" s="55" t="s">
        <v>92</v>
      </c>
      <c r="B6" s="261">
        <v>1.643337951596346</v>
      </c>
      <c r="C6" s="261">
        <v>1.7486945621861469</v>
      </c>
      <c r="D6" s="261">
        <v>1.684875318812989</v>
      </c>
      <c r="E6" s="261">
        <v>1.6873196355102991</v>
      </c>
      <c r="F6" s="261">
        <v>2.079084276468584</v>
      </c>
      <c r="G6" s="261">
        <v>2.2608352384464938</v>
      </c>
      <c r="H6" s="261">
        <v>2.0122776416757819</v>
      </c>
      <c r="I6" s="261">
        <v>1.991915100453411</v>
      </c>
      <c r="J6" s="261">
        <v>2.307304123952624</v>
      </c>
      <c r="K6" s="261">
        <v>2.0312654026209969</v>
      </c>
      <c r="L6" s="261">
        <v>1.990853975053783</v>
      </c>
      <c r="M6" s="261">
        <v>2.001788079208545</v>
      </c>
      <c r="N6" s="261">
        <v>1.9482016015321251</v>
      </c>
      <c r="O6" s="261">
        <v>2.018061297737463</v>
      </c>
      <c r="P6" s="261">
        <v>2.0386861822765252</v>
      </c>
      <c r="Q6" s="261">
        <v>2.091831826635882</v>
      </c>
      <c r="R6" s="261">
        <v>2.0926130760068249</v>
      </c>
      <c r="S6" s="261">
        <v>2.1445605386240221</v>
      </c>
      <c r="T6" s="261">
        <v>2.2677215623708569</v>
      </c>
      <c r="U6" s="261">
        <v>2.2750162773632221</v>
      </c>
      <c r="V6" s="261">
        <v>2.14951937531875</v>
      </c>
      <c r="W6" s="261">
        <v>2.1853228719885478</v>
      </c>
      <c r="DA6" s="67" t="s">
        <v>2231</v>
      </c>
    </row>
    <row r="7" spans="1:105" ht="12" customHeight="1" x14ac:dyDescent="0.25">
      <c r="A7" s="202" t="s">
        <v>93</v>
      </c>
      <c r="B7" s="226">
        <v>0.49686166839949869</v>
      </c>
      <c r="C7" s="226">
        <v>0.52871613951648011</v>
      </c>
      <c r="D7" s="226">
        <v>0.50942045191456087</v>
      </c>
      <c r="E7" s="226">
        <v>0.51015948874575101</v>
      </c>
      <c r="F7" s="226">
        <v>0.62860915574052689</v>
      </c>
      <c r="G7" s="226">
        <v>0.68356138642067132</v>
      </c>
      <c r="H7" s="226">
        <v>0.60841023318107224</v>
      </c>
      <c r="I7" s="226">
        <v>0.6022536381880742</v>
      </c>
      <c r="J7" s="226">
        <v>0.6976112098053332</v>
      </c>
      <c r="K7" s="226">
        <v>0.6141511646633917</v>
      </c>
      <c r="L7" s="226">
        <v>0.60193280793162718</v>
      </c>
      <c r="M7" s="226">
        <v>0.60523872393479139</v>
      </c>
      <c r="N7" s="226">
        <v>0.58903690331956482</v>
      </c>
      <c r="O7" s="226">
        <v>0.61015891609651518</v>
      </c>
      <c r="P7" s="226">
        <v>0.61639483034207343</v>
      </c>
      <c r="Q7" s="226">
        <v>0.63246336542270276</v>
      </c>
      <c r="R7" s="226">
        <v>0.63269957542777544</v>
      </c>
      <c r="S7" s="226">
        <v>0.6484058413970053</v>
      </c>
      <c r="T7" s="226">
        <v>0.6856434599167982</v>
      </c>
      <c r="U7" s="226">
        <v>0.68784901006434063</v>
      </c>
      <c r="V7" s="226">
        <v>0.64990514096047558</v>
      </c>
      <c r="W7" s="226">
        <v>0.66073029416320639</v>
      </c>
      <c r="DA7" s="174" t="s">
        <v>2232</v>
      </c>
    </row>
    <row r="8" spans="1:105" ht="12" customHeight="1" x14ac:dyDescent="0.25">
      <c r="A8" s="202" t="s">
        <v>94</v>
      </c>
      <c r="B8" s="226">
        <v>6.206327606569622</v>
      </c>
      <c r="C8" s="226">
        <v>6.6042236328878294</v>
      </c>
      <c r="D8" s="226">
        <v>6.3632000919950649</v>
      </c>
      <c r="E8" s="226">
        <v>6.3724314434544373</v>
      </c>
      <c r="F8" s="226">
        <v>7.8519930297339684</v>
      </c>
      <c r="G8" s="226">
        <v>8.5384044959502301</v>
      </c>
      <c r="H8" s="226">
        <v>7.5996871291650603</v>
      </c>
      <c r="I8" s="226">
        <v>7.5227847478833754</v>
      </c>
      <c r="J8" s="226">
        <v>8.7139016459327223</v>
      </c>
      <c r="K8" s="226">
        <v>7.6713974336868702</v>
      </c>
      <c r="L8" s="226">
        <v>7.5187772387430041</v>
      </c>
      <c r="M8" s="226">
        <v>7.5600716252098241</v>
      </c>
      <c r="N8" s="226">
        <v>7.3576937543531828</v>
      </c>
      <c r="O8" s="226">
        <v>7.6215300277895572</v>
      </c>
      <c r="P8" s="226">
        <v>7.6994231904057786</v>
      </c>
      <c r="Q8" s="226">
        <v>7.9001361840027373</v>
      </c>
      <c r="R8" s="226">
        <v>7.9030866967282467</v>
      </c>
      <c r="S8" s="226">
        <v>8.0992745660701395</v>
      </c>
      <c r="T8" s="226">
        <v>8.5644117954457766</v>
      </c>
      <c r="U8" s="226">
        <v>8.5919614488784077</v>
      </c>
      <c r="V8" s="226">
        <v>8.1180024029372113</v>
      </c>
      <c r="W8" s="226">
        <v>8.2532200126672297</v>
      </c>
      <c r="DA8" s="174" t="s">
        <v>2233</v>
      </c>
    </row>
    <row r="9" spans="1:105" ht="12" customHeight="1" x14ac:dyDescent="0.25">
      <c r="A9" s="202" t="s">
        <v>95</v>
      </c>
      <c r="B9" s="226">
        <v>3.2895328828766179</v>
      </c>
      <c r="C9" s="226">
        <v>3.5004292688737388</v>
      </c>
      <c r="D9" s="226">
        <v>3.372679830949314</v>
      </c>
      <c r="E9" s="226">
        <v>3.3775727138430329</v>
      </c>
      <c r="F9" s="226">
        <v>4.161783087326322</v>
      </c>
      <c r="G9" s="226">
        <v>4.5256009893835412</v>
      </c>
      <c r="H9" s="226">
        <v>4.0280536729159904</v>
      </c>
      <c r="I9" s="226">
        <v>3.987293189739141</v>
      </c>
      <c r="J9" s="226">
        <v>4.618619547589752</v>
      </c>
      <c r="K9" s="226">
        <v>4.066062205452349</v>
      </c>
      <c r="L9" s="226">
        <v>3.985169094149708</v>
      </c>
      <c r="M9" s="226">
        <v>4.0070563116431943</v>
      </c>
      <c r="N9" s="226">
        <v>3.899790195003654</v>
      </c>
      <c r="O9" s="226">
        <v>4.0396310400544211</v>
      </c>
      <c r="P9" s="226">
        <v>4.0809166659543603</v>
      </c>
      <c r="Q9" s="226">
        <v>4.1873003495612204</v>
      </c>
      <c r="R9" s="226">
        <v>4.1888642065225632</v>
      </c>
      <c r="S9" s="226">
        <v>4.292849443579418</v>
      </c>
      <c r="T9" s="226">
        <v>4.5393856092600107</v>
      </c>
      <c r="U9" s="226">
        <v>4.5539877212694639</v>
      </c>
      <c r="V9" s="226">
        <v>4.3027757380170746</v>
      </c>
      <c r="W9" s="226">
        <v>4.3744449765342379</v>
      </c>
      <c r="DA9" s="174" t="s">
        <v>2234</v>
      </c>
    </row>
    <row r="10" spans="1:105" ht="12" customHeight="1" x14ac:dyDescent="0.25">
      <c r="A10" s="56" t="s">
        <v>96</v>
      </c>
      <c r="B10" s="262">
        <v>3.939265052802265</v>
      </c>
      <c r="C10" s="262">
        <v>3.8751510942184311</v>
      </c>
      <c r="D10" s="262">
        <v>3.8446462253241811</v>
      </c>
      <c r="E10" s="262">
        <v>3.643921528609475</v>
      </c>
      <c r="F10" s="262">
        <v>4.2175424804344104</v>
      </c>
      <c r="G10" s="262">
        <v>4.5228999826073313</v>
      </c>
      <c r="H10" s="262">
        <v>4.1521891173711634</v>
      </c>
      <c r="I10" s="262">
        <v>4.0464940795485171</v>
      </c>
      <c r="J10" s="262">
        <v>4.4835379902344368</v>
      </c>
      <c r="K10" s="262">
        <v>3.998647511675772</v>
      </c>
      <c r="L10" s="262">
        <v>3.8213623572342681</v>
      </c>
      <c r="M10" s="262">
        <v>3.704995874493584</v>
      </c>
      <c r="N10" s="262">
        <v>3.6470546231564298</v>
      </c>
      <c r="O10" s="262">
        <v>3.7661378967736892</v>
      </c>
      <c r="P10" s="262">
        <v>3.8111616557192658</v>
      </c>
      <c r="Q10" s="262">
        <v>3.972975287635681</v>
      </c>
      <c r="R10" s="262">
        <v>3.9546955859784521</v>
      </c>
      <c r="S10" s="262">
        <v>3.9674647485079499</v>
      </c>
      <c r="T10" s="262">
        <v>4.2715865843687677</v>
      </c>
      <c r="U10" s="262">
        <v>4.2855772934878598</v>
      </c>
      <c r="V10" s="262">
        <v>4.1378345370761282</v>
      </c>
      <c r="W10" s="262">
        <v>4.1708700121281916</v>
      </c>
      <c r="DA10" s="68" t="s">
        <v>2235</v>
      </c>
    </row>
    <row r="11" spans="1:105" ht="12" customHeight="1" x14ac:dyDescent="0.25">
      <c r="A11" s="37" t="s">
        <v>160</v>
      </c>
      <c r="B11" s="228">
        <v>1.1509595364117859</v>
      </c>
      <c r="C11" s="228">
        <v>0.86411758743225575</v>
      </c>
      <c r="D11" s="228">
        <v>0.72073199980996017</v>
      </c>
      <c r="E11" s="228">
        <v>0.50591539105324568</v>
      </c>
      <c r="F11" s="228">
        <v>0.37213437447310682</v>
      </c>
      <c r="G11" s="228">
        <v>0.20510753966840001</v>
      </c>
      <c r="H11" s="228">
        <v>0.16221297613503541</v>
      </c>
      <c r="I11" s="228">
        <v>0.15010219535558619</v>
      </c>
      <c r="J11" s="228">
        <v>5.0694994382631739E-2</v>
      </c>
      <c r="K11" s="228">
        <v>5.5730702841372631E-2</v>
      </c>
      <c r="L11" s="228">
        <v>4.9074667075363808E-2</v>
      </c>
      <c r="M11" s="228">
        <v>3.9733225611787243E-2</v>
      </c>
      <c r="N11" s="228">
        <v>4.1767468704478339E-2</v>
      </c>
      <c r="O11" s="228">
        <v>3.065304844550994E-2</v>
      </c>
      <c r="P11" s="228">
        <v>4.7558455532062477E-2</v>
      </c>
      <c r="Q11" s="228">
        <v>6.3402554558393776E-2</v>
      </c>
      <c r="R11" s="228">
        <v>4.705361937914089E-2</v>
      </c>
      <c r="S11" s="228">
        <v>3.4018715604543108E-2</v>
      </c>
      <c r="T11" s="228">
        <v>3.4154757375520657E-2</v>
      </c>
      <c r="U11" s="228">
        <v>3.1653286084286268E-2</v>
      </c>
      <c r="V11" s="228">
        <v>3.4044853704521247E-2</v>
      </c>
      <c r="W11" s="228">
        <v>3.6603346645558137E-2</v>
      </c>
      <c r="DA11" s="69" t="s">
        <v>2236</v>
      </c>
    </row>
    <row r="12" spans="1:105" ht="12" customHeight="1" x14ac:dyDescent="0.25">
      <c r="A12" s="37" t="s">
        <v>162</v>
      </c>
      <c r="B12" s="228">
        <v>1.3631545154226961</v>
      </c>
      <c r="C12" s="228">
        <v>1.262835592468974</v>
      </c>
      <c r="D12" s="228">
        <v>1.584653404464716</v>
      </c>
      <c r="E12" s="228">
        <v>1.518017176373313</v>
      </c>
      <c r="F12" s="228">
        <v>1.2540874205654049</v>
      </c>
      <c r="G12" s="228">
        <v>1.262410586174066</v>
      </c>
      <c r="H12" s="228">
        <v>1.645660952465998</v>
      </c>
      <c r="I12" s="228">
        <v>1.645390062288477</v>
      </c>
      <c r="J12" s="228">
        <v>1.3281191759754669</v>
      </c>
      <c r="K12" s="228">
        <v>1.3405846595499671</v>
      </c>
      <c r="L12" s="228">
        <v>1.367410033341893</v>
      </c>
      <c r="M12" s="228">
        <v>1.175835993250784</v>
      </c>
      <c r="N12" s="228">
        <v>1.147152341590143</v>
      </c>
      <c r="O12" s="228">
        <v>1.190918593422424</v>
      </c>
      <c r="P12" s="228">
        <v>0.9613228756639256</v>
      </c>
      <c r="Q12" s="228">
        <v>1.0428647531763531</v>
      </c>
      <c r="R12" s="228">
        <v>0.86966186013730018</v>
      </c>
      <c r="S12" s="228">
        <v>0.76102462274773597</v>
      </c>
      <c r="T12" s="228">
        <v>0.86862154073786368</v>
      </c>
      <c r="U12" s="228">
        <v>0.72205827682157608</v>
      </c>
      <c r="V12" s="228">
        <v>0.89282176868689811</v>
      </c>
      <c r="W12" s="228">
        <v>1.5662022994301841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1.4251510009677839</v>
      </c>
      <c r="C15" s="228">
        <v>1.7481979143172011</v>
      </c>
      <c r="D15" s="228">
        <v>1.5392608210495049</v>
      </c>
      <c r="E15" s="228">
        <v>1.6199889611829159</v>
      </c>
      <c r="F15" s="228">
        <v>2.5913206853958992</v>
      </c>
      <c r="G15" s="228">
        <v>3.055381856764865</v>
      </c>
      <c r="H15" s="228">
        <v>2.3443151887701301</v>
      </c>
      <c r="I15" s="228">
        <v>2.2510018219044539</v>
      </c>
      <c r="J15" s="228">
        <v>3.1047238198763378</v>
      </c>
      <c r="K15" s="228">
        <v>2.602332149284432</v>
      </c>
      <c r="L15" s="228">
        <v>2.4048776568170109</v>
      </c>
      <c r="M15" s="228">
        <v>2.489426655631013</v>
      </c>
      <c r="N15" s="228">
        <v>2.4581348128618079</v>
      </c>
      <c r="O15" s="228">
        <v>2.5445662549057548</v>
      </c>
      <c r="P15" s="228">
        <v>2.8022803245232781</v>
      </c>
      <c r="Q15" s="228">
        <v>2.8667079799009341</v>
      </c>
      <c r="R15" s="228">
        <v>3.0379801064620109</v>
      </c>
      <c r="S15" s="228">
        <v>3.1724214101556698</v>
      </c>
      <c r="T15" s="228">
        <v>3.3688102862553828</v>
      </c>
      <c r="U15" s="228">
        <v>3.5318657305819969</v>
      </c>
      <c r="V15" s="228">
        <v>3.210967914684709</v>
      </c>
      <c r="W15" s="228">
        <v>2.5680643660524498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9.4859704375227256</v>
      </c>
      <c r="C16" s="263">
        <f t="shared" si="0"/>
        <v>9.0714135513640457</v>
      </c>
      <c r="D16" s="263">
        <f t="shared" si="0"/>
        <v>9.059421885941612</v>
      </c>
      <c r="E16" s="263">
        <f t="shared" si="0"/>
        <v>8.4876697621646713</v>
      </c>
      <c r="F16" s="263">
        <f t="shared" si="0"/>
        <v>9.5496796876688883</v>
      </c>
      <c r="G16" s="263">
        <f t="shared" si="0"/>
        <v>10.174572895385847</v>
      </c>
      <c r="H16" s="263">
        <f t="shared" si="0"/>
        <v>9.4453005703093034</v>
      </c>
      <c r="I16" s="263">
        <f t="shared" si="0"/>
        <v>9.2432421793083712</v>
      </c>
      <c r="J16" s="263">
        <f t="shared" si="0"/>
        <v>10.213519368371228</v>
      </c>
      <c r="K16" s="263">
        <f t="shared" si="0"/>
        <v>9.2229380778595598</v>
      </c>
      <c r="L16" s="263">
        <f t="shared" si="0"/>
        <v>8.9794779620911207</v>
      </c>
      <c r="M16" s="263">
        <f t="shared" si="0"/>
        <v>8.8427895919677368</v>
      </c>
      <c r="N16" s="263">
        <f t="shared" si="0"/>
        <v>8.7311995148821175</v>
      </c>
      <c r="O16" s="263">
        <f t="shared" si="0"/>
        <v>9.0724092572607589</v>
      </c>
      <c r="P16" s="263">
        <f t="shared" si="0"/>
        <v>9.1881834323655998</v>
      </c>
      <c r="Q16" s="263">
        <f t="shared" si="0"/>
        <v>9.5689416199469228</v>
      </c>
      <c r="R16" s="263">
        <f t="shared" si="0"/>
        <v>9.5163808572855579</v>
      </c>
      <c r="S16" s="263">
        <f t="shared" si="0"/>
        <v>9.549918294746556</v>
      </c>
      <c r="T16" s="263">
        <f t="shared" si="0"/>
        <v>10.302875671180304</v>
      </c>
      <c r="U16" s="263">
        <f t="shared" si="0"/>
        <v>10.310050495580418</v>
      </c>
      <c r="V16" s="263">
        <f t="shared" si="0"/>
        <v>9.9610760273896819</v>
      </c>
      <c r="W16" s="263">
        <f t="shared" si="0"/>
        <v>10.089599918682358</v>
      </c>
      <c r="DA16" s="70"/>
    </row>
    <row r="17" spans="1:105" ht="12" customHeight="1" x14ac:dyDescent="0.25">
      <c r="A17" s="60" t="s">
        <v>2150</v>
      </c>
      <c r="B17" s="331">
        <v>7.6330891158334264</v>
      </c>
      <c r="C17" s="331">
        <v>6.4271682591034986</v>
      </c>
      <c r="D17" s="331">
        <v>6.6414132969723836</v>
      </c>
      <c r="E17" s="331">
        <v>5.687185513450455</v>
      </c>
      <c r="F17" s="331">
        <v>4.9685496273829264</v>
      </c>
      <c r="G17" s="331">
        <v>4.5347934588229943</v>
      </c>
      <c r="H17" s="331">
        <v>5.3340154714490584</v>
      </c>
      <c r="I17" s="331">
        <v>5.1493567213567051</v>
      </c>
      <c r="J17" s="331">
        <v>3.9866738182130401</v>
      </c>
      <c r="K17" s="331">
        <v>3.91695892410476</v>
      </c>
      <c r="L17" s="331">
        <v>3.7078279963009479</v>
      </c>
      <c r="M17" s="331">
        <v>3.0638906077956869</v>
      </c>
      <c r="N17" s="331">
        <v>2.971992153318225</v>
      </c>
      <c r="O17" s="331">
        <v>2.994987468621169</v>
      </c>
      <c r="P17" s="331">
        <v>2.4777784756347701</v>
      </c>
      <c r="Q17" s="331">
        <v>2.7272384530527058</v>
      </c>
      <c r="R17" s="331">
        <v>2.2789737431750519</v>
      </c>
      <c r="S17" s="331">
        <v>1.970766979578918</v>
      </c>
      <c r="T17" s="331">
        <v>2.2203794798460099</v>
      </c>
      <c r="U17" s="331">
        <v>1.870435754253472</v>
      </c>
      <c r="V17" s="331">
        <v>2.3002375493562042</v>
      </c>
      <c r="W17" s="331">
        <v>3.8885316756125992</v>
      </c>
      <c r="DA17" s="72" t="s">
        <v>2241</v>
      </c>
    </row>
    <row r="18" spans="1:105" ht="12" customHeight="1" x14ac:dyDescent="0.25">
      <c r="A18" s="59" t="s">
        <v>30</v>
      </c>
      <c r="B18" s="232">
        <v>0.94083644252276699</v>
      </c>
      <c r="C18" s="232">
        <v>0.79124828738818864</v>
      </c>
      <c r="D18" s="232">
        <v>1.1080709231212891</v>
      </c>
      <c r="E18" s="232">
        <v>0.6737599876121263</v>
      </c>
      <c r="F18" s="232">
        <v>0.67422268826800047</v>
      </c>
      <c r="G18" s="232">
        <v>0.57017242136742419</v>
      </c>
      <c r="H18" s="232">
        <v>0.696219209904407</v>
      </c>
      <c r="I18" s="232">
        <v>0.31954879808728748</v>
      </c>
      <c r="J18" s="232">
        <v>0.30637725468062132</v>
      </c>
      <c r="K18" s="232">
        <v>0.26095632512927469</v>
      </c>
      <c r="L18" s="232">
        <v>0.2415625204193842</v>
      </c>
      <c r="M18" s="232">
        <v>4.370285778037572E-2</v>
      </c>
      <c r="N18" s="232">
        <v>2.3161577087963771E-2</v>
      </c>
      <c r="O18" s="232">
        <v>5.4038463517459147E-2</v>
      </c>
      <c r="P18" s="232">
        <v>2.0546633282859279E-2</v>
      </c>
      <c r="Q18" s="232">
        <v>3.9952538097809888E-2</v>
      </c>
      <c r="R18" s="232">
        <v>1.30000300169226E-2</v>
      </c>
      <c r="S18" s="232">
        <v>1.3343051845841419E-2</v>
      </c>
      <c r="T18" s="232">
        <v>1.425758727446043E-2</v>
      </c>
      <c r="U18" s="232">
        <v>2.43545646950892E-2</v>
      </c>
      <c r="V18" s="232">
        <v>2.1799803475988859E-2</v>
      </c>
      <c r="W18" s="232">
        <v>2.7987047770299631E-2</v>
      </c>
      <c r="DA18" s="71" t="s">
        <v>2242</v>
      </c>
    </row>
    <row r="19" spans="1:105" ht="12" customHeight="1" x14ac:dyDescent="0.25">
      <c r="A19" s="59" t="s">
        <v>33</v>
      </c>
      <c r="B19" s="232">
        <v>4.539751404560987E-2</v>
      </c>
      <c r="C19" s="232">
        <v>4.3938770401929388E-2</v>
      </c>
      <c r="D19" s="232">
        <v>9.2084918105800981E-2</v>
      </c>
      <c r="E19" s="232">
        <v>4.1638114083168067E-2</v>
      </c>
      <c r="F19" s="232">
        <v>8.005095436254149E-2</v>
      </c>
      <c r="G19" s="232">
        <v>7.4638658943817077E-2</v>
      </c>
      <c r="H19" s="232">
        <v>8.2710711405334786E-2</v>
      </c>
      <c r="I19" s="232">
        <v>6.9003574621722769E-2</v>
      </c>
      <c r="J19" s="232">
        <v>0.1164462334879801</v>
      </c>
      <c r="K19" s="232">
        <v>0.16279387978676871</v>
      </c>
      <c r="L19" s="232">
        <v>0.1230147217858053</v>
      </c>
      <c r="M19" s="232">
        <v>0.13179973182231661</v>
      </c>
      <c r="N19" s="232">
        <v>8.4052816374229025E-2</v>
      </c>
      <c r="O19" s="232">
        <v>5.5917240260435687E-2</v>
      </c>
      <c r="P19" s="232">
        <v>5.22995083548305E-2</v>
      </c>
      <c r="Q19" s="232">
        <v>5.8000024554391849E-2</v>
      </c>
      <c r="R19" s="232">
        <v>0.1031138502342132</v>
      </c>
      <c r="S19" s="232">
        <v>8.6927260704571699E-2</v>
      </c>
      <c r="T19" s="232">
        <v>6.8336114834794306E-2</v>
      </c>
      <c r="U19" s="232">
        <v>5.9430593218255431E-2</v>
      </c>
      <c r="V19" s="232">
        <v>8.6422132459621534E-2</v>
      </c>
      <c r="W19" s="232">
        <v>7.9926858921715249E-2</v>
      </c>
      <c r="DA19" s="71" t="s">
        <v>2243</v>
      </c>
    </row>
    <row r="20" spans="1:105" ht="12" customHeight="1" x14ac:dyDescent="0.25">
      <c r="A20" s="59" t="s">
        <v>160</v>
      </c>
      <c r="B20" s="232">
        <v>1.38419915817411</v>
      </c>
      <c r="C20" s="232">
        <v>1.2433796413262881</v>
      </c>
      <c r="D20" s="232">
        <v>1.072377736966305</v>
      </c>
      <c r="E20" s="232">
        <v>0.83798391626653912</v>
      </c>
      <c r="F20" s="232">
        <v>0.64175496309033342</v>
      </c>
      <c r="G20" s="232">
        <v>0.37165065995178892</v>
      </c>
      <c r="H20" s="232">
        <v>0.27632092727164781</v>
      </c>
      <c r="I20" s="232">
        <v>0.26525537416054451</v>
      </c>
      <c r="J20" s="232">
        <v>0.1001676578025274</v>
      </c>
      <c r="K20" s="232">
        <v>0.1117849296633435</v>
      </c>
      <c r="L20" s="232">
        <v>0.105891927148151</v>
      </c>
      <c r="M20" s="232">
        <v>9.1128719966267022E-2</v>
      </c>
      <c r="N20" s="232">
        <v>9.6775745045139513E-2</v>
      </c>
      <c r="O20" s="232">
        <v>7.24550445547789E-2</v>
      </c>
      <c r="P20" s="232">
        <v>0.1130826992512094</v>
      </c>
      <c r="Q20" s="232">
        <v>0.1502173360097831</v>
      </c>
      <c r="R20" s="232">
        <v>0.11149858835996911</v>
      </c>
      <c r="S20" s="232">
        <v>8.0898470637580683E-2</v>
      </c>
      <c r="T20" s="232">
        <v>8.1589446927291726E-2</v>
      </c>
      <c r="U20" s="232">
        <v>7.5406734958835722E-2</v>
      </c>
      <c r="V20" s="232">
        <v>8.0873261580410041E-2</v>
      </c>
      <c r="W20" s="232">
        <v>8.7262757805261312E-2</v>
      </c>
      <c r="DA20" s="71" t="s">
        <v>2244</v>
      </c>
    </row>
    <row r="21" spans="1:105" ht="12" customHeight="1" x14ac:dyDescent="0.25">
      <c r="A21" s="59" t="s">
        <v>70</v>
      </c>
      <c r="B21" s="232">
        <v>3.662516469799189</v>
      </c>
      <c r="C21" s="232">
        <v>2.5750167344060109</v>
      </c>
      <c r="D21" s="232">
        <v>2.0675305546918259</v>
      </c>
      <c r="E21" s="232">
        <v>1.6796104567286101</v>
      </c>
      <c r="F21" s="232">
        <v>1.461602345018377</v>
      </c>
      <c r="G21" s="232">
        <v>1.2856431238956409</v>
      </c>
      <c r="H21" s="232">
        <v>1.5425964134992589</v>
      </c>
      <c r="I21" s="232">
        <v>1.65749755074733</v>
      </c>
      <c r="J21" s="232">
        <v>0.90230434877994947</v>
      </c>
      <c r="K21" s="232">
        <v>0.75685943547688106</v>
      </c>
      <c r="L21" s="232">
        <v>0.35745161553432753</v>
      </c>
      <c r="M21" s="232">
        <v>0.16503775137439869</v>
      </c>
      <c r="N21" s="232">
        <v>0.17368104228004361</v>
      </c>
      <c r="O21" s="232">
        <v>6.4990845559916008E-2</v>
      </c>
      <c r="P21" s="232">
        <v>6.0786069815274492E-2</v>
      </c>
      <c r="Q21" s="232">
        <v>6.7411600084865242E-2</v>
      </c>
      <c r="R21" s="232">
        <v>3.9949440757936591E-2</v>
      </c>
      <c r="S21" s="232">
        <v>2.3172595521414222E-2</v>
      </c>
      <c r="T21" s="232">
        <v>3.0904445435184658E-2</v>
      </c>
      <c r="U21" s="232">
        <v>3.2293612371868452E-2</v>
      </c>
      <c r="V21" s="232">
        <v>4.103675449952357E-2</v>
      </c>
      <c r="W21" s="232">
        <v>4.8919753689819927E-2</v>
      </c>
      <c r="DA21" s="71" t="s">
        <v>2245</v>
      </c>
    </row>
    <row r="22" spans="1:105" ht="12" customHeight="1" x14ac:dyDescent="0.25">
      <c r="A22" s="59" t="s">
        <v>162</v>
      </c>
      <c r="B22" s="232">
        <v>1.600139531291751</v>
      </c>
      <c r="C22" s="232">
        <v>1.773584825581082</v>
      </c>
      <c r="D22" s="232">
        <v>2.3013491640871631</v>
      </c>
      <c r="E22" s="232">
        <v>2.4541930387600108</v>
      </c>
      <c r="F22" s="232">
        <v>2.1109186766436729</v>
      </c>
      <c r="G22" s="232">
        <v>2.232688594664324</v>
      </c>
      <c r="H22" s="232">
        <v>2.736168209368409</v>
      </c>
      <c r="I22" s="232">
        <v>2.8380514237398198</v>
      </c>
      <c r="J22" s="232">
        <v>2.5613783234619611</v>
      </c>
      <c r="K22" s="232">
        <v>2.6245643540484922</v>
      </c>
      <c r="L22" s="232">
        <v>2.87990721141328</v>
      </c>
      <c r="M22" s="232">
        <v>2.63222154685233</v>
      </c>
      <c r="N22" s="232">
        <v>2.594320972530848</v>
      </c>
      <c r="O22" s="232">
        <v>2.7475858747285802</v>
      </c>
      <c r="P22" s="232">
        <v>2.2310635649305959</v>
      </c>
      <c r="Q22" s="232">
        <v>2.4116569543058559</v>
      </c>
      <c r="R22" s="232">
        <v>2.0114118338060099</v>
      </c>
      <c r="S22" s="232">
        <v>1.7664256008695109</v>
      </c>
      <c r="T22" s="232">
        <v>2.025291885374279</v>
      </c>
      <c r="U22" s="232">
        <v>1.6789502490094239</v>
      </c>
      <c r="V22" s="232">
        <v>2.0701055973406599</v>
      </c>
      <c r="W22" s="232">
        <v>3.6444352574255028</v>
      </c>
      <c r="DA22" s="71" t="s">
        <v>2246</v>
      </c>
    </row>
    <row r="23" spans="1:105" ht="12" customHeight="1" x14ac:dyDescent="0.25">
      <c r="A23" s="60" t="s">
        <v>2157</v>
      </c>
      <c r="B23" s="331">
        <v>1.666694145488675</v>
      </c>
      <c r="C23" s="331">
        <v>2.4461214052934439</v>
      </c>
      <c r="D23" s="331">
        <v>2.2271153052382791</v>
      </c>
      <c r="E23" s="331">
        <v>2.609314028384091</v>
      </c>
      <c r="F23" s="331">
        <v>4.3455736245919088</v>
      </c>
      <c r="G23" s="331">
        <v>5.3836309501895441</v>
      </c>
      <c r="H23" s="331">
        <v>3.8832977323716178</v>
      </c>
      <c r="I23" s="331">
        <v>3.8682051300406961</v>
      </c>
      <c r="J23" s="331">
        <v>5.9654322242762614</v>
      </c>
      <c r="K23" s="331">
        <v>5.0758405087727079</v>
      </c>
      <c r="L23" s="331">
        <v>5.0460898614409846</v>
      </c>
      <c r="M23" s="331">
        <v>5.5521000658741659</v>
      </c>
      <c r="N23" s="331">
        <v>5.5384796929145796</v>
      </c>
      <c r="O23" s="331">
        <v>5.848779144525813</v>
      </c>
      <c r="P23" s="331">
        <v>6.4794255510227252</v>
      </c>
      <c r="Q23" s="331">
        <v>6.6047024571439223</v>
      </c>
      <c r="R23" s="331">
        <v>7.0003178902392156</v>
      </c>
      <c r="S23" s="331">
        <v>7.3361765390482008</v>
      </c>
      <c r="T23" s="331">
        <v>7.8255674970891747</v>
      </c>
      <c r="U23" s="331">
        <v>8.1818595692509586</v>
      </c>
      <c r="V23" s="331">
        <v>7.4173018748105317</v>
      </c>
      <c r="W23" s="331">
        <v>5.9534751693341086</v>
      </c>
      <c r="DA23" s="72" t="s">
        <v>2247</v>
      </c>
    </row>
    <row r="24" spans="1:105" ht="12" customHeight="1" x14ac:dyDescent="0.25">
      <c r="A24" s="60" t="s">
        <v>2159</v>
      </c>
      <c r="B24" s="331">
        <v>0.18618717620062461</v>
      </c>
      <c r="C24" s="331">
        <v>0.19812388696710381</v>
      </c>
      <c r="D24" s="331">
        <v>0.19089328373094891</v>
      </c>
      <c r="E24" s="331">
        <v>0.1911702203301249</v>
      </c>
      <c r="F24" s="331">
        <v>0.23555643569405479</v>
      </c>
      <c r="G24" s="331">
        <v>0.25614848637330923</v>
      </c>
      <c r="H24" s="331">
        <v>0.22798736648862741</v>
      </c>
      <c r="I24" s="331">
        <v>0.22568032791096929</v>
      </c>
      <c r="J24" s="331">
        <v>0.26141332588192762</v>
      </c>
      <c r="K24" s="331">
        <v>0.230138644982091</v>
      </c>
      <c r="L24" s="331">
        <v>0.22556010434918791</v>
      </c>
      <c r="M24" s="331">
        <v>0.22679891829788379</v>
      </c>
      <c r="N24" s="331">
        <v>0.22072766864931409</v>
      </c>
      <c r="O24" s="331">
        <v>0.22864264411377669</v>
      </c>
      <c r="P24" s="331">
        <v>0.2309794057081048</v>
      </c>
      <c r="Q24" s="331">
        <v>0.23700070975029461</v>
      </c>
      <c r="R24" s="331">
        <v>0.23708922387129031</v>
      </c>
      <c r="S24" s="331">
        <v>0.24297477611943749</v>
      </c>
      <c r="T24" s="331">
        <v>0.25692869424511949</v>
      </c>
      <c r="U24" s="331">
        <v>0.25775517207598642</v>
      </c>
      <c r="V24" s="331">
        <v>0.24353660322294629</v>
      </c>
      <c r="W24" s="331">
        <v>0.2475930737356504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4.3118047443285112</v>
      </c>
      <c r="C25" s="263">
        <f t="shared" si="1"/>
        <v>4.1233697960745657</v>
      </c>
      <c r="D25" s="263">
        <f t="shared" si="1"/>
        <v>4.117919039064371</v>
      </c>
      <c r="E25" s="263">
        <f t="shared" si="1"/>
        <v>3.8580317100748505</v>
      </c>
      <c r="F25" s="263">
        <f t="shared" si="1"/>
        <v>4.3407634943949516</v>
      </c>
      <c r="G25" s="263">
        <f t="shared" si="1"/>
        <v>4.6248058615390226</v>
      </c>
      <c r="H25" s="263">
        <f t="shared" si="1"/>
        <v>4.2933184410496823</v>
      </c>
      <c r="I25" s="263">
        <f t="shared" si="1"/>
        <v>4.2014737178674384</v>
      </c>
      <c r="J25" s="263">
        <f t="shared" si="1"/>
        <v>4.6425088038051037</v>
      </c>
      <c r="K25" s="263">
        <f t="shared" si="1"/>
        <v>4.192244580845256</v>
      </c>
      <c r="L25" s="263">
        <f t="shared" si="1"/>
        <v>4.0815808918596002</v>
      </c>
      <c r="M25" s="263">
        <f t="shared" si="1"/>
        <v>4.0194498145307902</v>
      </c>
      <c r="N25" s="263">
        <f t="shared" si="1"/>
        <v>3.9687270522191449</v>
      </c>
      <c r="O25" s="263">
        <f t="shared" si="1"/>
        <v>4.1238223896639834</v>
      </c>
      <c r="P25" s="263">
        <f t="shared" si="1"/>
        <v>4.1764470147116359</v>
      </c>
      <c r="Q25" s="263">
        <f t="shared" si="1"/>
        <v>4.3495189181576928</v>
      </c>
      <c r="R25" s="263">
        <f t="shared" si="1"/>
        <v>4.3256276624025256</v>
      </c>
      <c r="S25" s="263">
        <f t="shared" si="1"/>
        <v>4.3408719521575261</v>
      </c>
      <c r="T25" s="263">
        <f t="shared" si="1"/>
        <v>4.6831253050819583</v>
      </c>
      <c r="U25" s="263">
        <f t="shared" si="1"/>
        <v>4.6863865889001897</v>
      </c>
      <c r="V25" s="263">
        <f t="shared" si="1"/>
        <v>4.5277618306316727</v>
      </c>
      <c r="W25" s="263">
        <f t="shared" si="1"/>
        <v>4.5861817812192545</v>
      </c>
      <c r="DA25" s="70"/>
    </row>
    <row r="26" spans="1:105" ht="12" customHeight="1" x14ac:dyDescent="0.25">
      <c r="A26" s="60" t="s">
        <v>2162</v>
      </c>
      <c r="B26" s="331">
        <v>3.469585961742466</v>
      </c>
      <c r="C26" s="331">
        <v>2.921440117774317</v>
      </c>
      <c r="D26" s="331">
        <v>3.0188242258965392</v>
      </c>
      <c r="E26" s="331">
        <v>2.5850843242956612</v>
      </c>
      <c r="F26" s="331">
        <v>2.2584316488104221</v>
      </c>
      <c r="G26" s="331">
        <v>2.0612697540104521</v>
      </c>
      <c r="H26" s="331">
        <v>2.4245524870222979</v>
      </c>
      <c r="I26" s="331">
        <v>2.3406166915257738</v>
      </c>
      <c r="J26" s="331">
        <v>1.8121244628241091</v>
      </c>
      <c r="K26" s="331">
        <v>1.7804358745930731</v>
      </c>
      <c r="L26" s="331">
        <v>1.685376361954976</v>
      </c>
      <c r="M26" s="331">
        <v>1.3926775489980401</v>
      </c>
      <c r="N26" s="331">
        <v>1.3509055242355561</v>
      </c>
      <c r="O26" s="331">
        <v>1.3613579402823499</v>
      </c>
      <c r="P26" s="331">
        <v>1.1262629434703499</v>
      </c>
      <c r="Q26" s="331">
        <v>1.239653842296685</v>
      </c>
      <c r="R26" s="331">
        <v>1.0358971559886601</v>
      </c>
      <c r="S26" s="331">
        <v>0.89580317253587205</v>
      </c>
      <c r="T26" s="331">
        <v>1.0092633999300049</v>
      </c>
      <c r="U26" s="331">
        <v>0.85019807011521464</v>
      </c>
      <c r="V26" s="331">
        <v>1.045562522434637</v>
      </c>
      <c r="W26" s="331">
        <v>1.7675143980057271</v>
      </c>
      <c r="DA26" s="72" t="s">
        <v>2249</v>
      </c>
    </row>
    <row r="27" spans="1:105" ht="12" customHeight="1" x14ac:dyDescent="0.25">
      <c r="A27" s="59" t="s">
        <v>30</v>
      </c>
      <c r="B27" s="232">
        <v>0.42765292841943958</v>
      </c>
      <c r="C27" s="232">
        <v>0.35965831244917668</v>
      </c>
      <c r="D27" s="232">
        <v>0.50366860141876779</v>
      </c>
      <c r="E27" s="232">
        <v>0.30625453982369372</v>
      </c>
      <c r="F27" s="232">
        <v>0.30646485830363668</v>
      </c>
      <c r="G27" s="232">
        <v>0.25916928243973841</v>
      </c>
      <c r="H27" s="232">
        <v>0.3164632772292757</v>
      </c>
      <c r="I27" s="232">
        <v>0.14524945367603981</v>
      </c>
      <c r="J27" s="232">
        <v>0.13926238849119149</v>
      </c>
      <c r="K27" s="232">
        <v>0.1186165114223976</v>
      </c>
      <c r="L27" s="232">
        <v>0.10980114564517469</v>
      </c>
      <c r="M27" s="232">
        <v>1.9864935354716239E-2</v>
      </c>
      <c r="N27" s="232">
        <v>1.052798958543808E-2</v>
      </c>
      <c r="O27" s="232">
        <v>2.4562937962481442E-2</v>
      </c>
      <c r="P27" s="232">
        <v>9.3393787649360405E-3</v>
      </c>
      <c r="Q27" s="232">
        <v>1.8160244589913589E-2</v>
      </c>
      <c r="R27" s="232">
        <v>5.9091045531466336E-3</v>
      </c>
      <c r="S27" s="232">
        <v>6.0650235662915563E-3</v>
      </c>
      <c r="T27" s="232">
        <v>6.4807214883911019E-3</v>
      </c>
      <c r="U27" s="232">
        <v>1.1070256679586001E-2</v>
      </c>
      <c r="V27" s="232">
        <v>9.9090015799949346E-3</v>
      </c>
      <c r="W27" s="232">
        <v>1.2721385350136191E-2</v>
      </c>
      <c r="DA27" s="71" t="s">
        <v>2250</v>
      </c>
    </row>
    <row r="28" spans="1:105" ht="12" customHeight="1" x14ac:dyDescent="0.25">
      <c r="A28" s="59" t="s">
        <v>33</v>
      </c>
      <c r="B28" s="232">
        <v>2.0635233657095391E-2</v>
      </c>
      <c r="C28" s="232">
        <v>1.9972168364513359E-2</v>
      </c>
      <c r="D28" s="232">
        <v>4.1856780957182267E-2</v>
      </c>
      <c r="E28" s="232">
        <v>1.8926415492349118E-2</v>
      </c>
      <c r="F28" s="232">
        <v>3.6386797437518853E-2</v>
      </c>
      <c r="G28" s="232">
        <v>3.3926663156280477E-2</v>
      </c>
      <c r="H28" s="232">
        <v>3.7595777911515783E-2</v>
      </c>
      <c r="I28" s="232">
        <v>3.1365261191692168E-2</v>
      </c>
      <c r="J28" s="232">
        <v>5.2930106130900052E-2</v>
      </c>
      <c r="K28" s="232">
        <v>7.3997218084894859E-2</v>
      </c>
      <c r="L28" s="232">
        <v>5.5915782629911488E-2</v>
      </c>
      <c r="M28" s="232">
        <v>5.9908969010143927E-2</v>
      </c>
      <c r="N28" s="232">
        <v>3.8205825624649553E-2</v>
      </c>
      <c r="O28" s="232">
        <v>2.5416927391107139E-2</v>
      </c>
      <c r="P28" s="232">
        <v>2.3772503797650221E-2</v>
      </c>
      <c r="Q28" s="232">
        <v>2.6363647524723571E-2</v>
      </c>
      <c r="R28" s="232">
        <v>4.6869931924642352E-2</v>
      </c>
      <c r="S28" s="232">
        <v>3.9512391229350748E-2</v>
      </c>
      <c r="T28" s="232">
        <v>3.1061870379451961E-2</v>
      </c>
      <c r="U28" s="232">
        <v>2.7013906008297919E-2</v>
      </c>
      <c r="V28" s="232">
        <v>3.9282787481646132E-2</v>
      </c>
      <c r="W28" s="232">
        <v>3.6330390418961467E-2</v>
      </c>
      <c r="DA28" s="71" t="s">
        <v>2251</v>
      </c>
    </row>
    <row r="29" spans="1:105" ht="12" customHeight="1" x14ac:dyDescent="0.25">
      <c r="A29" s="59" t="s">
        <v>160</v>
      </c>
      <c r="B29" s="232">
        <v>0.62918143553368622</v>
      </c>
      <c r="C29" s="232">
        <v>0.56517256423922169</v>
      </c>
      <c r="D29" s="232">
        <v>0.48744442589377518</v>
      </c>
      <c r="E29" s="232">
        <v>0.38090178012115411</v>
      </c>
      <c r="F29" s="232">
        <v>0.29170680140469712</v>
      </c>
      <c r="G29" s="232">
        <v>0.168932118159904</v>
      </c>
      <c r="H29" s="232">
        <v>0.12560042148711259</v>
      </c>
      <c r="I29" s="232">
        <v>0.1205706246184293</v>
      </c>
      <c r="J29" s="232">
        <v>4.5530753546603367E-2</v>
      </c>
      <c r="K29" s="232">
        <v>5.0811331665156147E-2</v>
      </c>
      <c r="L29" s="232">
        <v>4.8132694158250451E-2</v>
      </c>
      <c r="M29" s="232">
        <v>4.1422145439212292E-2</v>
      </c>
      <c r="N29" s="232">
        <v>4.3988975020517962E-2</v>
      </c>
      <c r="O29" s="232">
        <v>3.293411116126313E-2</v>
      </c>
      <c r="P29" s="232">
        <v>5.1401226932367913E-2</v>
      </c>
      <c r="Q29" s="232">
        <v>6.8280607277174124E-2</v>
      </c>
      <c r="R29" s="232">
        <v>5.0681176527258662E-2</v>
      </c>
      <c r="S29" s="232">
        <v>3.6772032107991223E-2</v>
      </c>
      <c r="T29" s="232">
        <v>3.708611223967806E-2</v>
      </c>
      <c r="U29" s="232">
        <v>3.427578861765259E-2</v>
      </c>
      <c r="V29" s="232">
        <v>3.6760573445640918E-2</v>
      </c>
      <c r="W29" s="232">
        <v>3.9664889911482412E-2</v>
      </c>
      <c r="DA29" s="71" t="s">
        <v>2252</v>
      </c>
    </row>
    <row r="30" spans="1:105" ht="12" customHeight="1" x14ac:dyDescent="0.25">
      <c r="A30" s="59" t="s">
        <v>70</v>
      </c>
      <c r="B30" s="232">
        <v>1.664780213545086</v>
      </c>
      <c r="C30" s="232">
        <v>1.1704621520027321</v>
      </c>
      <c r="D30" s="232">
        <v>0.93978661576901212</v>
      </c>
      <c r="E30" s="232">
        <v>0.76345929851300476</v>
      </c>
      <c r="F30" s="232">
        <v>0.66436470228108102</v>
      </c>
      <c r="G30" s="232">
        <v>0.58438323813438231</v>
      </c>
      <c r="H30" s="232">
        <v>0.70118018795420856</v>
      </c>
      <c r="I30" s="232">
        <v>0.75340797761242262</v>
      </c>
      <c r="J30" s="232">
        <v>0.41013834035452262</v>
      </c>
      <c r="K30" s="232">
        <v>0.34402701612585512</v>
      </c>
      <c r="L30" s="232">
        <v>0.162478007061058</v>
      </c>
      <c r="M30" s="232">
        <v>7.5017159715635773E-2</v>
      </c>
      <c r="N30" s="232">
        <v>7.8945928309110749E-2</v>
      </c>
      <c r="O30" s="232">
        <v>2.9541293436325479E-2</v>
      </c>
      <c r="P30" s="232">
        <v>2.7630031734215701E-2</v>
      </c>
      <c r="Q30" s="232">
        <v>3.064163640221149E-2</v>
      </c>
      <c r="R30" s="232">
        <v>1.8158836708152989E-2</v>
      </c>
      <c r="S30" s="232">
        <v>1.053299796427919E-2</v>
      </c>
      <c r="T30" s="232">
        <v>1.404747519781121E-2</v>
      </c>
      <c r="U30" s="232">
        <v>1.4678914714485659E-2</v>
      </c>
      <c r="V30" s="232">
        <v>1.865307022705617E-2</v>
      </c>
      <c r="W30" s="232">
        <v>2.2236251677190871E-2</v>
      </c>
      <c r="DA30" s="71" t="s">
        <v>2253</v>
      </c>
    </row>
    <row r="31" spans="1:105" ht="12" customHeight="1" x14ac:dyDescent="0.25">
      <c r="A31" s="59" t="s">
        <v>162</v>
      </c>
      <c r="B31" s="232">
        <v>0.7273361505871595</v>
      </c>
      <c r="C31" s="232">
        <v>0.80617492071867336</v>
      </c>
      <c r="D31" s="232">
        <v>1.0460678018578009</v>
      </c>
      <c r="E31" s="232">
        <v>1.115542290345459</v>
      </c>
      <c r="F31" s="232">
        <v>0.95950848938348809</v>
      </c>
      <c r="G31" s="232">
        <v>1.0148584521201469</v>
      </c>
      <c r="H31" s="232">
        <v>1.243712822440185</v>
      </c>
      <c r="I31" s="232">
        <v>1.2900233744271901</v>
      </c>
      <c r="J31" s="232">
        <v>1.164262874300892</v>
      </c>
      <c r="K31" s="232">
        <v>1.192983797294769</v>
      </c>
      <c r="L31" s="232">
        <v>1.309048732460582</v>
      </c>
      <c r="M31" s="232">
        <v>1.1964643394783321</v>
      </c>
      <c r="N31" s="232">
        <v>1.17923680569584</v>
      </c>
      <c r="O31" s="232">
        <v>1.248902670331173</v>
      </c>
      <c r="P31" s="232">
        <v>1.0141198022411799</v>
      </c>
      <c r="Q31" s="232">
        <v>1.0962077065026621</v>
      </c>
      <c r="R31" s="232">
        <v>0.91427810627545891</v>
      </c>
      <c r="S31" s="232">
        <v>0.8029207276679593</v>
      </c>
      <c r="T31" s="232">
        <v>0.92058722062467246</v>
      </c>
      <c r="U31" s="232">
        <v>0.76315920409519244</v>
      </c>
      <c r="V31" s="232">
        <v>0.94095708970029934</v>
      </c>
      <c r="W31" s="232">
        <v>1.6565614806479561</v>
      </c>
      <c r="DA31" s="71" t="s">
        <v>2254</v>
      </c>
    </row>
    <row r="32" spans="1:105" ht="12" customHeight="1" x14ac:dyDescent="0.25">
      <c r="A32" s="60" t="s">
        <v>2169</v>
      </c>
      <c r="B32" s="331">
        <v>0.75758824794939805</v>
      </c>
      <c r="C32" s="331">
        <v>1.111873366042474</v>
      </c>
      <c r="D32" s="331">
        <v>1.012325138744673</v>
      </c>
      <c r="E32" s="331">
        <v>1.1860518310836781</v>
      </c>
      <c r="F32" s="331">
        <v>1.975260738450868</v>
      </c>
      <c r="G32" s="331">
        <v>2.447104977358884</v>
      </c>
      <c r="H32" s="331">
        <v>1.7651353328961901</v>
      </c>
      <c r="I32" s="331">
        <v>1.7582750591094061</v>
      </c>
      <c r="J32" s="331">
        <v>2.7115601019437552</v>
      </c>
      <c r="K32" s="331">
        <v>2.3072002312603228</v>
      </c>
      <c r="L32" s="331">
        <v>2.2936772097459022</v>
      </c>
      <c r="M32" s="331">
        <v>2.523681848124621</v>
      </c>
      <c r="N32" s="331">
        <v>2.5174907695066282</v>
      </c>
      <c r="O32" s="331">
        <v>2.6585359747844621</v>
      </c>
      <c r="P32" s="331">
        <v>2.9451934322830571</v>
      </c>
      <c r="Q32" s="331">
        <v>3.002137480519965</v>
      </c>
      <c r="R32" s="331">
        <v>3.1819626773814611</v>
      </c>
      <c r="S32" s="331">
        <v>3.3346256995673649</v>
      </c>
      <c r="T32" s="331">
        <v>3.5570761350405351</v>
      </c>
      <c r="U32" s="331">
        <v>3.719027076932254</v>
      </c>
      <c r="V32" s="331">
        <v>3.371500852186605</v>
      </c>
      <c r="W32" s="331">
        <v>2.70612507697005</v>
      </c>
      <c r="DA32" s="72" t="s">
        <v>2255</v>
      </c>
    </row>
    <row r="33" spans="1:105" ht="12" customHeight="1" x14ac:dyDescent="0.25">
      <c r="A33" s="60" t="s">
        <v>2171</v>
      </c>
      <c r="B33" s="331">
        <v>8.463053463664752E-2</v>
      </c>
      <c r="C33" s="331">
        <v>9.0056312257774454E-2</v>
      </c>
      <c r="D33" s="331">
        <v>8.6769674423158555E-2</v>
      </c>
      <c r="E33" s="331">
        <v>8.6895554695511343E-2</v>
      </c>
      <c r="F33" s="331">
        <v>0.10707110713366121</v>
      </c>
      <c r="G33" s="331">
        <v>0.116431130169686</v>
      </c>
      <c r="H33" s="331">
        <v>0.1036306211311942</v>
      </c>
      <c r="I33" s="331">
        <v>0.10258196723225881</v>
      </c>
      <c r="J33" s="331">
        <v>0.11882423903723981</v>
      </c>
      <c r="K33" s="331">
        <v>0.1046084749918596</v>
      </c>
      <c r="L33" s="331">
        <v>0.10252732015872169</v>
      </c>
      <c r="M33" s="331">
        <v>0.10309041740812901</v>
      </c>
      <c r="N33" s="331">
        <v>0.100330758476961</v>
      </c>
      <c r="O33" s="331">
        <v>0.10392847459717119</v>
      </c>
      <c r="P33" s="331">
        <v>0.1049906389582294</v>
      </c>
      <c r="Q33" s="331">
        <v>0.10772759534104311</v>
      </c>
      <c r="R33" s="331">
        <v>0.1077678290324047</v>
      </c>
      <c r="S33" s="331">
        <v>0.11044308005428979</v>
      </c>
      <c r="T33" s="331">
        <v>0.1167857701114179</v>
      </c>
      <c r="U33" s="331">
        <v>0.11716144185272109</v>
      </c>
      <c r="V33" s="331">
        <v>0.1106984560104301</v>
      </c>
      <c r="W33" s="331">
        <v>0.1125423062434775</v>
      </c>
      <c r="DA33" s="72" t="s">
        <v>2256</v>
      </c>
    </row>
    <row r="34" spans="1:105" ht="12" customHeight="1" x14ac:dyDescent="0.25">
      <c r="A34" s="57" t="s">
        <v>2173</v>
      </c>
      <c r="B34" s="263">
        <v>72.734031689337129</v>
      </c>
      <c r="C34" s="263">
        <v>67.263629666967432</v>
      </c>
      <c r="D34" s="263">
        <v>68.938526420248763</v>
      </c>
      <c r="E34" s="263">
        <v>60.814147023257398</v>
      </c>
      <c r="F34" s="263">
        <v>61.031170511431633</v>
      </c>
      <c r="G34" s="263">
        <v>61.236443968189313</v>
      </c>
      <c r="H34" s="263">
        <v>62.314294107424971</v>
      </c>
      <c r="I34" s="263">
        <v>59.780276173085262</v>
      </c>
      <c r="J34" s="263">
        <v>57.329660660489708</v>
      </c>
      <c r="K34" s="263">
        <v>54.741690611061877</v>
      </c>
      <c r="L34" s="263">
        <v>52.168600734880613</v>
      </c>
      <c r="M34" s="263">
        <v>47.050361171581699</v>
      </c>
      <c r="N34" s="263">
        <v>46.774775954386129</v>
      </c>
      <c r="O34" s="263">
        <v>48.332375394705579</v>
      </c>
      <c r="P34" s="263">
        <v>45.287035065833287</v>
      </c>
      <c r="Q34" s="263">
        <v>49.222364617690843</v>
      </c>
      <c r="R34" s="263">
        <v>45.344813158835578</v>
      </c>
      <c r="S34" s="263">
        <v>42.222468455580056</v>
      </c>
      <c r="T34" s="263">
        <v>46.966350924626681</v>
      </c>
      <c r="U34" s="263">
        <v>44.224119151839602</v>
      </c>
      <c r="V34" s="263">
        <v>48.003051390774893</v>
      </c>
      <c r="W34" s="263">
        <v>57.711616686864197</v>
      </c>
      <c r="DA34" s="70" t="s">
        <v>2257</v>
      </c>
    </row>
    <row r="35" spans="1:105" ht="12" customHeight="1" x14ac:dyDescent="0.25">
      <c r="A35" s="64" t="s">
        <v>30</v>
      </c>
      <c r="B35" s="231">
        <v>7.4481996171183162</v>
      </c>
      <c r="C35" s="231">
        <v>6.4817364824682464</v>
      </c>
      <c r="D35" s="231">
        <v>8.5606057908814162</v>
      </c>
      <c r="E35" s="231">
        <v>5.8913666181411326</v>
      </c>
      <c r="F35" s="231">
        <v>6.9220659220462828</v>
      </c>
      <c r="G35" s="231">
        <v>6.3272745777404653</v>
      </c>
      <c r="H35" s="231">
        <v>6.8929170947586886</v>
      </c>
      <c r="I35" s="231">
        <v>3.3798185678009189</v>
      </c>
      <c r="J35" s="231">
        <v>3.9117475483216908</v>
      </c>
      <c r="K35" s="231">
        <v>2.9172007774077549</v>
      </c>
      <c r="L35" s="231">
        <v>2.8913792222593</v>
      </c>
      <c r="M35" s="231">
        <v>0.62417528437003023</v>
      </c>
      <c r="N35" s="231">
        <v>0.30687868605465518</v>
      </c>
      <c r="O35" s="231">
        <v>0.71629501649222416</v>
      </c>
      <c r="P35" s="231">
        <v>0.291555074104899</v>
      </c>
      <c r="Q35" s="231">
        <v>0.50083007280769132</v>
      </c>
      <c r="R35" s="231">
        <v>0.18607527828677281</v>
      </c>
      <c r="S35" s="231">
        <v>0.24047260563351069</v>
      </c>
      <c r="T35" s="231">
        <v>0.2197308782169137</v>
      </c>
      <c r="U35" s="231">
        <v>0.42809360463808721</v>
      </c>
      <c r="V35" s="231">
        <v>0.28075165228800952</v>
      </c>
      <c r="W35" s="231">
        <v>0.30970722188349392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0.36297498408770112</v>
      </c>
      <c r="C37" s="231">
        <v>0.36352470752028782</v>
      </c>
      <c r="D37" s="231">
        <v>0.71851012568616701</v>
      </c>
      <c r="E37" s="231">
        <v>0.36771329380939621</v>
      </c>
      <c r="F37" s="231">
        <v>0.83005396563136014</v>
      </c>
      <c r="G37" s="231">
        <v>0.83653043990991738</v>
      </c>
      <c r="H37" s="231">
        <v>0.82703950707925178</v>
      </c>
      <c r="I37" s="231">
        <v>0.73711497650573932</v>
      </c>
      <c r="J37" s="231">
        <v>1.501575560446502</v>
      </c>
      <c r="K37" s="231">
        <v>1.8379936776010419</v>
      </c>
      <c r="L37" s="231">
        <v>1.48709953905655</v>
      </c>
      <c r="M37" s="231">
        <v>1.9011601575037249</v>
      </c>
      <c r="N37" s="231">
        <v>1.1247559915022041</v>
      </c>
      <c r="O37" s="231">
        <v>0.74858671121611253</v>
      </c>
      <c r="P37" s="231">
        <v>0.74952304008091464</v>
      </c>
      <c r="Q37" s="231">
        <v>0.73431372979433762</v>
      </c>
      <c r="R37" s="231">
        <v>1.4906262757757891</v>
      </c>
      <c r="S37" s="231">
        <v>1.5822455268983779</v>
      </c>
      <c r="T37" s="231">
        <v>1.0636598922172771</v>
      </c>
      <c r="U37" s="231">
        <v>1.0550568958497151</v>
      </c>
      <c r="V37" s="231">
        <v>1.1240928034890521</v>
      </c>
      <c r="W37" s="231">
        <v>0.89329403917711092</v>
      </c>
      <c r="DA37" s="73" t="s">
        <v>2260</v>
      </c>
    </row>
    <row r="38" spans="1:105" ht="12" customHeight="1" x14ac:dyDescent="0.25">
      <c r="A38" s="64" t="s">
        <v>160</v>
      </c>
      <c r="B38" s="231">
        <v>11.277804635428589</v>
      </c>
      <c r="C38" s="231">
        <v>10.482651544172519</v>
      </c>
      <c r="D38" s="231">
        <v>8.5265538455855818</v>
      </c>
      <c r="E38" s="231">
        <v>7.5411108809499092</v>
      </c>
      <c r="F38" s="231">
        <v>6.7809479997023123</v>
      </c>
      <c r="G38" s="231">
        <v>4.244574811582706</v>
      </c>
      <c r="H38" s="231">
        <v>2.8155266367971761</v>
      </c>
      <c r="I38" s="231">
        <v>2.887414948865938</v>
      </c>
      <c r="J38" s="231">
        <v>1.3162264912687029</v>
      </c>
      <c r="K38" s="231">
        <v>1.286087628305101</v>
      </c>
      <c r="L38" s="231">
        <v>1.3044491843237529</v>
      </c>
      <c r="M38" s="231">
        <v>1.3394941176479629</v>
      </c>
      <c r="N38" s="231">
        <v>1.3196353229151601</v>
      </c>
      <c r="O38" s="231">
        <v>0.9884310398390842</v>
      </c>
      <c r="P38" s="231">
        <v>1.651448027748714</v>
      </c>
      <c r="Q38" s="231">
        <v>1.9380049856537911</v>
      </c>
      <c r="R38" s="231">
        <v>1.642489118063998</v>
      </c>
      <c r="S38" s="231">
        <v>1.500512290386814</v>
      </c>
      <c r="T38" s="231">
        <v>1.2941000435608641</v>
      </c>
      <c r="U38" s="231">
        <v>1.3641348836148419</v>
      </c>
      <c r="V38" s="231">
        <v>1.071922805031706</v>
      </c>
      <c r="W38" s="231">
        <v>0.99382973695317023</v>
      </c>
      <c r="DA38" s="73" t="s">
        <v>2261</v>
      </c>
    </row>
    <row r="39" spans="1:105" ht="12" customHeight="1" x14ac:dyDescent="0.25">
      <c r="A39" s="64" t="s">
        <v>70</v>
      </c>
      <c r="B39" s="231">
        <v>28.929635541130729</v>
      </c>
      <c r="C39" s="231">
        <v>21.04674033704114</v>
      </c>
      <c r="D39" s="231">
        <v>15.937312042739</v>
      </c>
      <c r="E39" s="231">
        <v>14.653642867801979</v>
      </c>
      <c r="F39" s="231">
        <v>14.972275121607581</v>
      </c>
      <c r="G39" s="231">
        <v>14.234987999692789</v>
      </c>
      <c r="H39" s="231">
        <v>15.23826668447693</v>
      </c>
      <c r="I39" s="231">
        <v>17.491831861994161</v>
      </c>
      <c r="J39" s="231">
        <v>11.49459168905031</v>
      </c>
      <c r="K39" s="231">
        <v>8.4418945287535418</v>
      </c>
      <c r="L39" s="231">
        <v>4.2689293499999668</v>
      </c>
      <c r="M39" s="231">
        <v>2.3518316373201</v>
      </c>
      <c r="N39" s="231">
        <v>2.2960281844474042</v>
      </c>
      <c r="O39" s="231">
        <v>0.85954243914299466</v>
      </c>
      <c r="P39" s="231">
        <v>0.86061755092928904</v>
      </c>
      <c r="Q39" s="231">
        <v>0.84315391249497973</v>
      </c>
      <c r="R39" s="231">
        <v>0.57053359967112416</v>
      </c>
      <c r="S39" s="231">
        <v>0.4166883096838554</v>
      </c>
      <c r="T39" s="231">
        <v>0.47521726141740112</v>
      </c>
      <c r="U39" s="231">
        <v>0.56637124517410797</v>
      </c>
      <c r="V39" s="231">
        <v>0.52731357053312133</v>
      </c>
      <c r="W39" s="231">
        <v>0.5401379661402812</v>
      </c>
      <c r="DA39" s="73" t="s">
        <v>2262</v>
      </c>
    </row>
    <row r="40" spans="1:105" ht="12" customHeight="1" x14ac:dyDescent="0.25">
      <c r="A40" s="64" t="s">
        <v>34</v>
      </c>
      <c r="B40" s="231">
        <v>0.37195237628361921</v>
      </c>
      <c r="C40" s="231">
        <v>0.77166664482314751</v>
      </c>
      <c r="D40" s="231">
        <v>1.141434790130319</v>
      </c>
      <c r="E40" s="231">
        <v>0.37195237628356381</v>
      </c>
      <c r="F40" s="231">
        <v>0.37404164069832652</v>
      </c>
      <c r="G40" s="231">
        <v>0.37404164069737789</v>
      </c>
      <c r="H40" s="231">
        <v>0.3740416406982438</v>
      </c>
      <c r="I40" s="231">
        <v>0.37404164069787288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12.763150351573779</v>
      </c>
      <c r="C41" s="231">
        <v>14.63839312689489</v>
      </c>
      <c r="D41" s="231">
        <v>17.91357678701851</v>
      </c>
      <c r="E41" s="231">
        <v>21.621330120073889</v>
      </c>
      <c r="F41" s="231">
        <v>21.835680184791691</v>
      </c>
      <c r="G41" s="231">
        <v>24.963270488259742</v>
      </c>
      <c r="H41" s="231">
        <v>27.293717990906909</v>
      </c>
      <c r="I41" s="231">
        <v>30.244005878477271</v>
      </c>
      <c r="J41" s="231">
        <v>32.949655851643932</v>
      </c>
      <c r="K41" s="231">
        <v>29.560962681706439</v>
      </c>
      <c r="L41" s="231">
        <v>34.730965223768131</v>
      </c>
      <c r="M41" s="231">
        <v>37.877562638196181</v>
      </c>
      <c r="N41" s="231">
        <v>34.632604980919389</v>
      </c>
      <c r="O41" s="231">
        <v>36.694676794297521</v>
      </c>
      <c r="P41" s="231">
        <v>31.897359461374879</v>
      </c>
      <c r="Q41" s="231">
        <v>30.45961504579569</v>
      </c>
      <c r="R41" s="231">
        <v>29.007358160198091</v>
      </c>
      <c r="S41" s="231">
        <v>32.075145885956353</v>
      </c>
      <c r="T41" s="231">
        <v>31.44818095478038</v>
      </c>
      <c r="U41" s="231">
        <v>29.73439112952591</v>
      </c>
      <c r="V41" s="231">
        <v>26.861180571152289</v>
      </c>
      <c r="W41" s="231">
        <v>40.633790513199799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2.8114389586431452</v>
      </c>
      <c r="C43" s="231">
        <v>1.6834363292625509</v>
      </c>
      <c r="D43" s="231">
        <v>1.888536106447156</v>
      </c>
      <c r="E43" s="231">
        <v>1.743271197511816</v>
      </c>
      <c r="F43" s="231">
        <v>1.956892444383888</v>
      </c>
      <c r="G43" s="231">
        <v>1.4868887851812831</v>
      </c>
      <c r="H43" s="231">
        <v>1.8970883395606819</v>
      </c>
      <c r="I43" s="231">
        <v>0.47855589229533979</v>
      </c>
      <c r="J43" s="231">
        <v>0.73490754120967239</v>
      </c>
      <c r="K43" s="231">
        <v>3.4523334626591571</v>
      </c>
      <c r="L43" s="231">
        <v>2.5208783773626631</v>
      </c>
      <c r="M43" s="231">
        <v>1.8885361064695529</v>
      </c>
      <c r="N43" s="231">
        <v>4.6486924299890511</v>
      </c>
      <c r="O43" s="231">
        <v>4.8110618051003691</v>
      </c>
      <c r="P43" s="231">
        <v>7.2037797397386969</v>
      </c>
      <c r="Q43" s="231">
        <v>9.8955797253203546</v>
      </c>
      <c r="R43" s="231">
        <v>8.7162944608075357</v>
      </c>
      <c r="S43" s="231">
        <v>1.957815347238143</v>
      </c>
      <c r="T43" s="231">
        <v>8.8159679688159986</v>
      </c>
      <c r="U43" s="231">
        <v>4.5450504396893097</v>
      </c>
      <c r="V43" s="231">
        <v>13.257407181597801</v>
      </c>
      <c r="W43" s="231">
        <v>11.38705226133162</v>
      </c>
      <c r="DA43" s="73" t="s">
        <v>2266</v>
      </c>
    </row>
    <row r="44" spans="1:105" ht="12" customHeight="1" x14ac:dyDescent="0.25">
      <c r="A44" s="64" t="s">
        <v>79</v>
      </c>
      <c r="B44" s="231">
        <v>8.7688752250712589</v>
      </c>
      <c r="C44" s="231">
        <v>11.795480494784661</v>
      </c>
      <c r="D44" s="231">
        <v>14.251996931760621</v>
      </c>
      <c r="E44" s="231">
        <v>8.6237596686857145</v>
      </c>
      <c r="F44" s="231">
        <v>7.359213232570184</v>
      </c>
      <c r="G44" s="231">
        <v>8.7688752251250239</v>
      </c>
      <c r="H44" s="231">
        <v>6.9756962131470921</v>
      </c>
      <c r="I44" s="231">
        <v>4.1874924064480137</v>
      </c>
      <c r="J44" s="231">
        <v>5.4209559785489052</v>
      </c>
      <c r="K44" s="231">
        <v>7.2452178546288506</v>
      </c>
      <c r="L44" s="231">
        <v>4.9648998381102443</v>
      </c>
      <c r="M44" s="231">
        <v>1.0676012300741451</v>
      </c>
      <c r="N44" s="231">
        <v>2.446180358558264</v>
      </c>
      <c r="O44" s="231">
        <v>3.513781588617277</v>
      </c>
      <c r="P44" s="231">
        <v>2.6327521718558868</v>
      </c>
      <c r="Q44" s="231">
        <v>4.8508671458239956</v>
      </c>
      <c r="R44" s="231">
        <v>3.731436266032278</v>
      </c>
      <c r="S44" s="231">
        <v>4.4495884897830056</v>
      </c>
      <c r="T44" s="231">
        <v>3.6494939256178571</v>
      </c>
      <c r="U44" s="231">
        <v>6.53102095334763</v>
      </c>
      <c r="V44" s="231">
        <v>4.8803828066829196</v>
      </c>
      <c r="W44" s="231">
        <v>2.953804948178723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11.685977024866364</v>
      </c>
      <c r="C45" s="263">
        <f t="shared" si="2"/>
        <v>10.954984114397277</v>
      </c>
      <c r="D45" s="263">
        <f t="shared" si="2"/>
        <v>11.092293196614174</v>
      </c>
      <c r="E45" s="263">
        <f t="shared" si="2"/>
        <v>10.051825112672832</v>
      </c>
      <c r="F45" s="263">
        <f t="shared" si="2"/>
        <v>10.462008476210633</v>
      </c>
      <c r="G45" s="263">
        <f t="shared" si="2"/>
        <v>10.645119742740667</v>
      </c>
      <c r="H45" s="263">
        <f t="shared" si="2"/>
        <v>10.600246633527492</v>
      </c>
      <c r="I45" s="263">
        <f t="shared" si="2"/>
        <v>10.267968689471493</v>
      </c>
      <c r="J45" s="263">
        <f t="shared" si="2"/>
        <v>10.193389869349831</v>
      </c>
      <c r="K45" s="263">
        <f t="shared" si="2"/>
        <v>9.5487069158273403</v>
      </c>
      <c r="L45" s="263">
        <f t="shared" si="2"/>
        <v>9.1815994922627784</v>
      </c>
      <c r="M45" s="263">
        <f t="shared" si="2"/>
        <v>8.5080070513542942</v>
      </c>
      <c r="N45" s="263">
        <f t="shared" si="2"/>
        <v>8.4146500397812254</v>
      </c>
      <c r="O45" s="263">
        <f t="shared" si="2"/>
        <v>8.6913412818133633</v>
      </c>
      <c r="P45" s="263">
        <f t="shared" si="2"/>
        <v>8.2918726041077448</v>
      </c>
      <c r="Q45" s="263">
        <f t="shared" si="2"/>
        <v>8.8737821971094419</v>
      </c>
      <c r="R45" s="263">
        <f t="shared" si="2"/>
        <v>8.3401657189281995</v>
      </c>
      <c r="S45" s="263">
        <f t="shared" si="2"/>
        <v>7.9197170392165344</v>
      </c>
      <c r="T45" s="263">
        <f t="shared" si="2"/>
        <v>8.7359908865990672</v>
      </c>
      <c r="U45" s="263">
        <f t="shared" si="2"/>
        <v>8.3107052263836891</v>
      </c>
      <c r="V45" s="263">
        <f t="shared" si="2"/>
        <v>8.7574635397294021</v>
      </c>
      <c r="W45" s="263">
        <f t="shared" si="2"/>
        <v>10.197134882761743</v>
      </c>
      <c r="DA45" s="70"/>
    </row>
    <row r="46" spans="1:105" ht="12" customHeight="1" x14ac:dyDescent="0.25">
      <c r="A46" s="165" t="s">
        <v>2186</v>
      </c>
      <c r="B46" s="348">
        <v>5.2071295853636554</v>
      </c>
      <c r="C46" s="348">
        <v>4.7571719458528463</v>
      </c>
      <c r="D46" s="348">
        <v>4.8368666187059386</v>
      </c>
      <c r="E46" s="348">
        <v>4.352528253899437</v>
      </c>
      <c r="F46" s="348">
        <v>4.3948886487684611</v>
      </c>
      <c r="G46" s="348">
        <v>4.4001684530880087</v>
      </c>
      <c r="H46" s="348">
        <v>4.5051273121299893</v>
      </c>
      <c r="I46" s="348">
        <v>4.365337578921026</v>
      </c>
      <c r="J46" s="348">
        <v>4.1750644019999559</v>
      </c>
      <c r="K46" s="348">
        <v>3.9568950016527169</v>
      </c>
      <c r="L46" s="348">
        <v>3.8030213182208281</v>
      </c>
      <c r="M46" s="348">
        <v>3.471319944486118</v>
      </c>
      <c r="N46" s="348">
        <v>3.4451736115364069</v>
      </c>
      <c r="O46" s="348">
        <v>3.5518911299031242</v>
      </c>
      <c r="P46" s="348">
        <v>3.3431280714969209</v>
      </c>
      <c r="Q46" s="348">
        <v>3.6067155416590171</v>
      </c>
      <c r="R46" s="348">
        <v>3.3388722106406279</v>
      </c>
      <c r="S46" s="348">
        <v>3.0862051924235279</v>
      </c>
      <c r="T46" s="348">
        <v>3.4655196640473598</v>
      </c>
      <c r="U46" s="348">
        <v>3.2221171491767659</v>
      </c>
      <c r="V46" s="348">
        <v>3.522225772075688</v>
      </c>
      <c r="W46" s="348">
        <v>4.2624431105720602</v>
      </c>
      <c r="DA46" s="167" t="s">
        <v>2268</v>
      </c>
    </row>
    <row r="47" spans="1:105" ht="12" customHeight="1" x14ac:dyDescent="0.25">
      <c r="A47" s="59" t="s">
        <v>30</v>
      </c>
      <c r="B47" s="232">
        <v>0.64181843032415342</v>
      </c>
      <c r="C47" s="232">
        <v>0.58565514441537891</v>
      </c>
      <c r="D47" s="232">
        <v>0.80699559258679299</v>
      </c>
      <c r="E47" s="232">
        <v>0.51564334862878602</v>
      </c>
      <c r="F47" s="232">
        <v>0.59637798988272495</v>
      </c>
      <c r="G47" s="232">
        <v>0.5532456382198534</v>
      </c>
      <c r="H47" s="232">
        <v>0.58802907388602277</v>
      </c>
      <c r="I47" s="232">
        <v>0.27089565786033931</v>
      </c>
      <c r="J47" s="232">
        <v>0.3208551358668445</v>
      </c>
      <c r="K47" s="232">
        <v>0.26361695349912029</v>
      </c>
      <c r="L47" s="232">
        <v>0.24776430183777809</v>
      </c>
      <c r="M47" s="232">
        <v>4.9514366295604677E-2</v>
      </c>
      <c r="N47" s="232">
        <v>2.6849214287435901E-2</v>
      </c>
      <c r="O47" s="232">
        <v>6.4086658542722164E-2</v>
      </c>
      <c r="P47" s="232">
        <v>2.772242441289367E-2</v>
      </c>
      <c r="Q47" s="232">
        <v>5.2836392037814282E-2</v>
      </c>
      <c r="R47" s="232">
        <v>1.904604609464465E-2</v>
      </c>
      <c r="S47" s="232">
        <v>2.0895111556116439E-2</v>
      </c>
      <c r="T47" s="232">
        <v>2.2252929965350211E-2</v>
      </c>
      <c r="U47" s="232">
        <v>4.1954534063161207E-2</v>
      </c>
      <c r="V47" s="232">
        <v>3.3380826102418673E-2</v>
      </c>
      <c r="W47" s="232">
        <v>3.0678211959009261E-2</v>
      </c>
      <c r="DA47" s="71" t="s">
        <v>2269</v>
      </c>
    </row>
    <row r="48" spans="1:105" ht="12" customHeight="1" x14ac:dyDescent="0.25">
      <c r="A48" s="59" t="s">
        <v>33</v>
      </c>
      <c r="B48" s="232">
        <v>3.0969209831247541E-2</v>
      </c>
      <c r="C48" s="232">
        <v>3.2521987516860792E-2</v>
      </c>
      <c r="D48" s="232">
        <v>6.706441032291488E-2</v>
      </c>
      <c r="E48" s="232">
        <v>3.1866565203026567E-2</v>
      </c>
      <c r="F48" s="232">
        <v>7.0808396219306041E-2</v>
      </c>
      <c r="G48" s="232">
        <v>7.2422851326644735E-2</v>
      </c>
      <c r="H48" s="232">
        <v>6.9857743561558772E-2</v>
      </c>
      <c r="I48" s="232">
        <v>5.8497383979396182E-2</v>
      </c>
      <c r="J48" s="232">
        <v>0.1219489093794382</v>
      </c>
      <c r="K48" s="232">
        <v>0.16445367483018569</v>
      </c>
      <c r="L48" s="232">
        <v>0.1261729535116359</v>
      </c>
      <c r="M48" s="232">
        <v>0.14932616608067831</v>
      </c>
      <c r="N48" s="232">
        <v>9.743516470072007E-2</v>
      </c>
      <c r="O48" s="232">
        <v>6.6314784876592578E-2</v>
      </c>
      <c r="P48" s="232">
        <v>7.0564804814413074E-2</v>
      </c>
      <c r="Q48" s="232">
        <v>7.6703813611448401E-2</v>
      </c>
      <c r="R48" s="232">
        <v>0.15106973922372621</v>
      </c>
      <c r="S48" s="232">
        <v>0.1361273890467373</v>
      </c>
      <c r="T48" s="232">
        <v>0.10665751141827449</v>
      </c>
      <c r="U48" s="232">
        <v>0.1023784608259467</v>
      </c>
      <c r="V48" s="232">
        <v>0.13233340283146561</v>
      </c>
      <c r="W48" s="232">
        <v>8.7612424838190081E-2</v>
      </c>
      <c r="DA48" s="71" t="s">
        <v>2270</v>
      </c>
    </row>
    <row r="49" spans="1:105" ht="12" customHeight="1" x14ac:dyDescent="0.25">
      <c r="A49" s="59" t="s">
        <v>160</v>
      </c>
      <c r="B49" s="232">
        <v>0.94427096018214018</v>
      </c>
      <c r="C49" s="232">
        <v>0.92030743700913265</v>
      </c>
      <c r="D49" s="232">
        <v>0.78100064649497292</v>
      </c>
      <c r="E49" s="232">
        <v>0.64132753595557335</v>
      </c>
      <c r="F49" s="232">
        <v>0.5676589375362916</v>
      </c>
      <c r="G49" s="232">
        <v>0.36061741826575899</v>
      </c>
      <c r="H49" s="232">
        <v>0.23338157960505529</v>
      </c>
      <c r="I49" s="232">
        <v>0.22486871962692509</v>
      </c>
      <c r="J49" s="232">
        <v>0.104901088323925</v>
      </c>
      <c r="K49" s="232">
        <v>0.11292465354256399</v>
      </c>
      <c r="L49" s="232">
        <v>0.10861055495930801</v>
      </c>
      <c r="M49" s="232">
        <v>0.1032468138155824</v>
      </c>
      <c r="N49" s="232">
        <v>0.1121837561697594</v>
      </c>
      <c r="O49" s="232">
        <v>8.5927715146445829E-2</v>
      </c>
      <c r="P49" s="232">
        <v>0.15257616852552211</v>
      </c>
      <c r="Q49" s="232">
        <v>0.1986592700783647</v>
      </c>
      <c r="R49" s="232">
        <v>0.1633540269235845</v>
      </c>
      <c r="S49" s="232">
        <v>0.12668635243430409</v>
      </c>
      <c r="T49" s="232">
        <v>0.12734302188961291</v>
      </c>
      <c r="U49" s="232">
        <v>0.12989985532610049</v>
      </c>
      <c r="V49" s="232">
        <v>0.1238367255982168</v>
      </c>
      <c r="W49" s="232">
        <v>9.5653725324985756E-2</v>
      </c>
      <c r="DA49" s="71" t="s">
        <v>2271</v>
      </c>
    </row>
    <row r="50" spans="1:105" ht="12" customHeight="1" x14ac:dyDescent="0.25">
      <c r="A50" s="59" t="s">
        <v>70</v>
      </c>
      <c r="B50" s="232">
        <v>2.4984901364787349</v>
      </c>
      <c r="C50" s="232">
        <v>1.905940046250876</v>
      </c>
      <c r="D50" s="232">
        <v>1.5057592527335</v>
      </c>
      <c r="E50" s="232">
        <v>1.28544285238567</v>
      </c>
      <c r="F50" s="232">
        <v>1.2928480214291651</v>
      </c>
      <c r="G50" s="232">
        <v>1.247476068549195</v>
      </c>
      <c r="H50" s="232">
        <v>1.302882091596433</v>
      </c>
      <c r="I50" s="232">
        <v>1.4051340267878221</v>
      </c>
      <c r="J50" s="232">
        <v>0.94494281151135062</v>
      </c>
      <c r="K50" s="232">
        <v>0.76457613552244386</v>
      </c>
      <c r="L50" s="232">
        <v>0.36662868813378119</v>
      </c>
      <c r="M50" s="232">
        <v>0.1869841033101578</v>
      </c>
      <c r="N50" s="232">
        <v>0.2013334197465077</v>
      </c>
      <c r="O50" s="232">
        <v>7.7075583883976534E-2</v>
      </c>
      <c r="P50" s="232">
        <v>8.2015248075538741E-2</v>
      </c>
      <c r="Q50" s="232">
        <v>8.9150424467664621E-2</v>
      </c>
      <c r="R50" s="232">
        <v>5.8529010251551182E-2</v>
      </c>
      <c r="S50" s="232">
        <v>3.6288097660028273E-2</v>
      </c>
      <c r="T50" s="232">
        <v>4.8234981603027048E-2</v>
      </c>
      <c r="U50" s="232">
        <v>5.5630781220707658E-2</v>
      </c>
      <c r="V50" s="232">
        <v>6.2837298843773481E-2</v>
      </c>
      <c r="W50" s="232">
        <v>5.3623754280773657E-2</v>
      </c>
      <c r="DA50" s="71" t="s">
        <v>2272</v>
      </c>
    </row>
    <row r="51" spans="1:105" ht="12" customHeight="1" x14ac:dyDescent="0.25">
      <c r="A51" s="59" t="s">
        <v>162</v>
      </c>
      <c r="B51" s="232">
        <v>1.091580848547379</v>
      </c>
      <c r="C51" s="232">
        <v>1.312747330660597</v>
      </c>
      <c r="D51" s="232">
        <v>1.6760467165677591</v>
      </c>
      <c r="E51" s="232">
        <v>1.878247951726381</v>
      </c>
      <c r="F51" s="232">
        <v>1.8671953037009741</v>
      </c>
      <c r="G51" s="232">
        <v>2.1664064767265558</v>
      </c>
      <c r="H51" s="232">
        <v>2.31097682348092</v>
      </c>
      <c r="I51" s="232">
        <v>2.4059417906665441</v>
      </c>
      <c r="J51" s="232">
        <v>2.6824164569183981</v>
      </c>
      <c r="K51" s="232">
        <v>2.651323584258404</v>
      </c>
      <c r="L51" s="232">
        <v>2.9538448197783249</v>
      </c>
      <c r="M51" s="232">
        <v>2.9822484949840939</v>
      </c>
      <c r="N51" s="232">
        <v>3.0073720566319841</v>
      </c>
      <c r="O51" s="232">
        <v>3.2584863874533871</v>
      </c>
      <c r="P51" s="232">
        <v>3.0102494256685528</v>
      </c>
      <c r="Q51" s="232">
        <v>3.1893656414637239</v>
      </c>
      <c r="R51" s="232">
        <v>2.9468733881471221</v>
      </c>
      <c r="S51" s="232">
        <v>2.7662082417263418</v>
      </c>
      <c r="T51" s="232">
        <v>3.161031219171095</v>
      </c>
      <c r="U51" s="232">
        <v>2.8922535177408499</v>
      </c>
      <c r="V51" s="232">
        <v>3.169837518699814</v>
      </c>
      <c r="W51" s="232">
        <v>3.9948749941691011</v>
      </c>
      <c r="DA51" s="71" t="s">
        <v>2273</v>
      </c>
    </row>
    <row r="52" spans="1:105" ht="12" customHeight="1" x14ac:dyDescent="0.25">
      <c r="A52" s="165" t="s">
        <v>2193</v>
      </c>
      <c r="B52" s="348">
        <v>4.9984997606898114</v>
      </c>
      <c r="C52" s="348">
        <v>4.6225574051706841</v>
      </c>
      <c r="D52" s="348">
        <v>4.7376613094367857</v>
      </c>
      <c r="E52" s="348">
        <v>4.1793297069062456</v>
      </c>
      <c r="F52" s="348">
        <v>4.1942442088045651</v>
      </c>
      <c r="G52" s="348">
        <v>4.2083512134713992</v>
      </c>
      <c r="H52" s="348">
        <v>4.2824242923025144</v>
      </c>
      <c r="I52" s="348">
        <v>4.1082790160928679</v>
      </c>
      <c r="J52" s="348">
        <v>3.9398654032524378</v>
      </c>
      <c r="K52" s="348">
        <v>3.762012376652871</v>
      </c>
      <c r="L52" s="348">
        <v>3.585181959974471</v>
      </c>
      <c r="M52" s="348">
        <v>3.233441259808481</v>
      </c>
      <c r="N52" s="348">
        <v>3.214502221091565</v>
      </c>
      <c r="O52" s="348">
        <v>3.3215451038914861</v>
      </c>
      <c r="P52" s="348">
        <v>3.1122602264890569</v>
      </c>
      <c r="Q52" s="348">
        <v>3.3827078198139202</v>
      </c>
      <c r="R52" s="348">
        <v>3.1162309095013598</v>
      </c>
      <c r="S52" s="348">
        <v>2.9016540616418189</v>
      </c>
      <c r="T52" s="348">
        <v>3.2276678248764861</v>
      </c>
      <c r="U52" s="348">
        <v>3.0392134721935768</v>
      </c>
      <c r="V52" s="348">
        <v>3.2989129753458291</v>
      </c>
      <c r="W52" s="348">
        <v>3.966114561481167</v>
      </c>
      <c r="DA52" s="167" t="s">
        <v>2274</v>
      </c>
    </row>
    <row r="53" spans="1:105" ht="12" customHeight="1" x14ac:dyDescent="0.25">
      <c r="A53" s="64" t="s">
        <v>30</v>
      </c>
      <c r="B53" s="231">
        <v>0.51186250973619218</v>
      </c>
      <c r="C53" s="231">
        <v>0.4454442783380263</v>
      </c>
      <c r="D53" s="231">
        <v>0.5883103824059519</v>
      </c>
      <c r="E53" s="231">
        <v>0.40487229907305522</v>
      </c>
      <c r="F53" s="231">
        <v>0.47570503176025392</v>
      </c>
      <c r="G53" s="231">
        <v>0.43482919519351981</v>
      </c>
      <c r="H53" s="231">
        <v>0.47370183734304139</v>
      </c>
      <c r="I53" s="231">
        <v>0.23227122036196091</v>
      </c>
      <c r="J53" s="231">
        <v>0.26882696765221931</v>
      </c>
      <c r="K53" s="231">
        <v>0.20047874494346871</v>
      </c>
      <c r="L53" s="231">
        <v>0.19870421059919549</v>
      </c>
      <c r="M53" s="231">
        <v>4.2895188635741127E-2</v>
      </c>
      <c r="N53" s="231">
        <v>2.1089619304437281E-2</v>
      </c>
      <c r="O53" s="231">
        <v>4.9225931594337503E-2</v>
      </c>
      <c r="P53" s="231">
        <v>2.003653495197192E-2</v>
      </c>
      <c r="Q53" s="231">
        <v>3.44185375254333E-2</v>
      </c>
      <c r="R53" s="231">
        <v>1.2787648537886239E-2</v>
      </c>
      <c r="S53" s="231">
        <v>1.652599524312871E-2</v>
      </c>
      <c r="T53" s="231">
        <v>1.510056182330973E-2</v>
      </c>
      <c r="U53" s="231">
        <v>2.9419870322546931E-2</v>
      </c>
      <c r="V53" s="231">
        <v>1.92940915577022E-2</v>
      </c>
      <c r="W53" s="231">
        <v>2.1284004729460061E-2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2.494472434648146E-2</v>
      </c>
      <c r="C55" s="231">
        <v>2.498250298163213E-2</v>
      </c>
      <c r="D55" s="231">
        <v>4.9378160509999949E-2</v>
      </c>
      <c r="E55" s="231">
        <v>2.5270355133884089E-2</v>
      </c>
      <c r="F55" s="231">
        <v>5.7043786136995227E-2</v>
      </c>
      <c r="G55" s="231">
        <v>5.7488868780973389E-2</v>
      </c>
      <c r="H55" s="231">
        <v>5.6836623547470683E-2</v>
      </c>
      <c r="I55" s="231">
        <v>5.0656741391732298E-2</v>
      </c>
      <c r="J55" s="231">
        <v>0.1031927545499975</v>
      </c>
      <c r="K55" s="231">
        <v>0.12631241173153671</v>
      </c>
      <c r="L55" s="231">
        <v>0.10219791915076561</v>
      </c>
      <c r="M55" s="231">
        <v>0.13065340077536919</v>
      </c>
      <c r="N55" s="231">
        <v>7.7296589007624039E-2</v>
      </c>
      <c r="O55" s="231">
        <v>5.1445113242881917E-2</v>
      </c>
      <c r="P55" s="231">
        <v>5.1509460557308658E-2</v>
      </c>
      <c r="Q55" s="231">
        <v>5.0464231356314761E-2</v>
      </c>
      <c r="R55" s="231">
        <v>0.10244028702502871</v>
      </c>
      <c r="S55" s="231">
        <v>0.10873663543545201</v>
      </c>
      <c r="T55" s="231">
        <v>7.3097882699699718E-2</v>
      </c>
      <c r="U55" s="231">
        <v>7.250665911033316E-2</v>
      </c>
      <c r="V55" s="231">
        <v>7.725101274781776E-2</v>
      </c>
      <c r="W55" s="231">
        <v>6.1389832755648188E-2</v>
      </c>
      <c r="DA55" s="73" t="s">
        <v>2277</v>
      </c>
    </row>
    <row r="56" spans="1:105" ht="12" customHeight="1" x14ac:dyDescent="0.25">
      <c r="A56" s="64" t="s">
        <v>160</v>
      </c>
      <c r="B56" s="231">
        <v>0.77504439753970666</v>
      </c>
      <c r="C56" s="231">
        <v>0.72039910366501092</v>
      </c>
      <c r="D56" s="231">
        <v>0.58597023108395097</v>
      </c>
      <c r="E56" s="231">
        <v>0.51824764911649257</v>
      </c>
      <c r="F56" s="231">
        <v>0.46600698691546633</v>
      </c>
      <c r="G56" s="231">
        <v>0.29169985063589571</v>
      </c>
      <c r="H56" s="231">
        <v>0.1934913945147034</v>
      </c>
      <c r="I56" s="231">
        <v>0.19843177389868821</v>
      </c>
      <c r="J56" s="231">
        <v>9.0455013269733431E-2</v>
      </c>
      <c r="K56" s="231">
        <v>8.8383780645719306E-2</v>
      </c>
      <c r="L56" s="231">
        <v>8.9645641582524499E-2</v>
      </c>
      <c r="M56" s="231">
        <v>9.2054034005794136E-2</v>
      </c>
      <c r="N56" s="231">
        <v>9.0689278355461422E-2</v>
      </c>
      <c r="O56" s="231">
        <v>6.7927931414509368E-2</v>
      </c>
      <c r="P56" s="231">
        <v>0.1134924378556586</v>
      </c>
      <c r="Q56" s="231">
        <v>0.1331854873435577</v>
      </c>
      <c r="R56" s="231">
        <v>0.1128767548407756</v>
      </c>
      <c r="S56" s="231">
        <v>0.1031196834577528</v>
      </c>
      <c r="T56" s="231">
        <v>8.8934417738264188E-2</v>
      </c>
      <c r="U56" s="231">
        <v>9.3747420992985164E-2</v>
      </c>
      <c r="V56" s="231">
        <v>7.3665734732183422E-2</v>
      </c>
      <c r="W56" s="231">
        <v>6.8298945994700017E-2</v>
      </c>
      <c r="DA56" s="73" t="s">
        <v>2278</v>
      </c>
    </row>
    <row r="57" spans="1:105" ht="12" customHeight="1" x14ac:dyDescent="0.25">
      <c r="A57" s="64" t="s">
        <v>70</v>
      </c>
      <c r="B57" s="231">
        <v>1.9881309061324111</v>
      </c>
      <c r="C57" s="231">
        <v>1.4463948181415509</v>
      </c>
      <c r="D57" s="231">
        <v>1.0952596546816791</v>
      </c>
      <c r="E57" s="231">
        <v>1.0070420773702291</v>
      </c>
      <c r="F57" s="231">
        <v>1.028939436933604</v>
      </c>
      <c r="G57" s="231">
        <v>0.97827086519552675</v>
      </c>
      <c r="H57" s="231">
        <v>1.04721917108923</v>
      </c>
      <c r="I57" s="231">
        <v>1.2020908967297339</v>
      </c>
      <c r="J57" s="231">
        <v>0.78994265094984539</v>
      </c>
      <c r="K57" s="231">
        <v>0.58015219013260444</v>
      </c>
      <c r="L57" s="231">
        <v>0.29337356721151953</v>
      </c>
      <c r="M57" s="231">
        <v>0.16162489007261549</v>
      </c>
      <c r="N57" s="231">
        <v>0.15778991022410069</v>
      </c>
      <c r="O57" s="231">
        <v>5.9070322056529873E-2</v>
      </c>
      <c r="P57" s="231">
        <v>5.9144206947573143E-2</v>
      </c>
      <c r="Q57" s="231">
        <v>5.79440535873482E-2</v>
      </c>
      <c r="R57" s="231">
        <v>3.9208771948766992E-2</v>
      </c>
      <c r="S57" s="231">
        <v>2.8636064409754611E-2</v>
      </c>
      <c r="T57" s="231">
        <v>3.2658348675298009E-2</v>
      </c>
      <c r="U57" s="231">
        <v>3.8922722523566607E-2</v>
      </c>
      <c r="V57" s="231">
        <v>3.6238562539421329E-2</v>
      </c>
      <c r="W57" s="231">
        <v>3.711989328494051E-2</v>
      </c>
      <c r="DA57" s="73" t="s">
        <v>2279</v>
      </c>
    </row>
    <row r="58" spans="1:105" ht="12" customHeight="1" x14ac:dyDescent="0.25">
      <c r="A58" s="64" t="s">
        <v>34</v>
      </c>
      <c r="B58" s="231">
        <v>2.556167753470262E-2</v>
      </c>
      <c r="C58" s="231">
        <v>5.3031235171393278E-2</v>
      </c>
      <c r="D58" s="231">
        <v>7.8442805833707802E-2</v>
      </c>
      <c r="E58" s="231">
        <v>2.5561677534698801E-2</v>
      </c>
      <c r="F58" s="231">
        <v>2.5705258021503311E-2</v>
      </c>
      <c r="G58" s="231">
        <v>2.570525802143812E-2</v>
      </c>
      <c r="H58" s="231">
        <v>2.5705258021497621E-2</v>
      </c>
      <c r="I58" s="231">
        <v>2.5705258021472149E-2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0.8771217887450371</v>
      </c>
      <c r="C59" s="231">
        <v>1.005994069656313</v>
      </c>
      <c r="D59" s="231">
        <v>1.231074466839122</v>
      </c>
      <c r="E59" s="231">
        <v>1.4858823431181869</v>
      </c>
      <c r="F59" s="231">
        <v>1.500613119376708</v>
      </c>
      <c r="G59" s="231">
        <v>1.715550460540386</v>
      </c>
      <c r="H59" s="231">
        <v>1.8757057690490131</v>
      </c>
      <c r="I59" s="231">
        <v>2.0784583589642009</v>
      </c>
      <c r="J59" s="231">
        <v>2.2643987011845899</v>
      </c>
      <c r="K59" s="231">
        <v>2.0315175916741031</v>
      </c>
      <c r="L59" s="231">
        <v>2.386815598247408</v>
      </c>
      <c r="M59" s="231">
        <v>2.6030591648103698</v>
      </c>
      <c r="N59" s="231">
        <v>2.3800559887644521</v>
      </c>
      <c r="O59" s="231">
        <v>2.5217677188349139</v>
      </c>
      <c r="P59" s="231">
        <v>2.192081752257562</v>
      </c>
      <c r="Q59" s="231">
        <v>2.093275664511717</v>
      </c>
      <c r="R59" s="231">
        <v>1.9934722365080979</v>
      </c>
      <c r="S59" s="231">
        <v>2.204299766027511</v>
      </c>
      <c r="T59" s="231">
        <v>2.1612128645364819</v>
      </c>
      <c r="U59" s="231">
        <v>2.0434361122728939</v>
      </c>
      <c r="V59" s="231">
        <v>1.845980506487364</v>
      </c>
      <c r="W59" s="231">
        <v>2.7924753714144082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0.1932104770706935</v>
      </c>
      <c r="C61" s="231">
        <v>0.1156907694172133</v>
      </c>
      <c r="D61" s="231">
        <v>0.12978583830537291</v>
      </c>
      <c r="E61" s="231">
        <v>0.1198028001637326</v>
      </c>
      <c r="F61" s="231">
        <v>0.13448348988445449</v>
      </c>
      <c r="G61" s="231">
        <v>0.1021834355153803</v>
      </c>
      <c r="H61" s="231">
        <v>0.1303735732923994</v>
      </c>
      <c r="I61" s="231">
        <v>3.2887789354671973E-2</v>
      </c>
      <c r="J61" s="231">
        <v>5.0505039849237633E-2</v>
      </c>
      <c r="K61" s="231">
        <v>0.23725466038551851</v>
      </c>
      <c r="L61" s="231">
        <v>0.1732422866340661</v>
      </c>
      <c r="M61" s="231">
        <v>0.12978583830691209</v>
      </c>
      <c r="N61" s="231">
        <v>0.31947201961894389</v>
      </c>
      <c r="O61" s="231">
        <v>0.33063052773112739</v>
      </c>
      <c r="P61" s="231">
        <v>0.49506524619650327</v>
      </c>
      <c r="Q61" s="231">
        <v>0.68005377592937766</v>
      </c>
      <c r="R61" s="231">
        <v>0.59900977251664644</v>
      </c>
      <c r="S61" s="231">
        <v>0.13454691452336121</v>
      </c>
      <c r="T61" s="231">
        <v>0.60585963350132865</v>
      </c>
      <c r="U61" s="231">
        <v>0.31234943268572701</v>
      </c>
      <c r="V61" s="231">
        <v>0.91108859340597781</v>
      </c>
      <c r="W61" s="231">
        <v>0.78255222048378081</v>
      </c>
      <c r="DA61" s="73" t="s">
        <v>2283</v>
      </c>
    </row>
    <row r="62" spans="1:105" ht="12" customHeight="1" x14ac:dyDescent="0.25">
      <c r="A62" s="64" t="s">
        <v>79</v>
      </c>
      <c r="B62" s="231">
        <v>0.60262327958458517</v>
      </c>
      <c r="C62" s="231">
        <v>0.81062062779954447</v>
      </c>
      <c r="D62" s="231">
        <v>0.9794397697770002</v>
      </c>
      <c r="E62" s="231">
        <v>0.59265050539596753</v>
      </c>
      <c r="F62" s="231">
        <v>0.50574709977557952</v>
      </c>
      <c r="G62" s="231">
        <v>0.6026232795882801</v>
      </c>
      <c r="H62" s="231">
        <v>0.47939066544515818</v>
      </c>
      <c r="I62" s="231">
        <v>0.28777697737040642</v>
      </c>
      <c r="J62" s="231">
        <v>0.37254427579681521</v>
      </c>
      <c r="K62" s="231">
        <v>0.49791299713992099</v>
      </c>
      <c r="L62" s="231">
        <v>0.34120273654899191</v>
      </c>
      <c r="M62" s="231">
        <v>7.3368743201679007E-2</v>
      </c>
      <c r="N62" s="231">
        <v>0.16810881581654599</v>
      </c>
      <c r="O62" s="231">
        <v>0.24147755901718509</v>
      </c>
      <c r="P62" s="231">
        <v>0.18093058772247961</v>
      </c>
      <c r="Q62" s="231">
        <v>0.33336606956017178</v>
      </c>
      <c r="R62" s="231">
        <v>0.25643543812415892</v>
      </c>
      <c r="S62" s="231">
        <v>0.30578900254485791</v>
      </c>
      <c r="T62" s="231">
        <v>0.2508041159021035</v>
      </c>
      <c r="U62" s="231">
        <v>0.44883125428552439</v>
      </c>
      <c r="V62" s="231">
        <v>0.33539447387536347</v>
      </c>
      <c r="W62" s="231">
        <v>0.20299429281822989</v>
      </c>
      <c r="DA62" s="73" t="s">
        <v>2284</v>
      </c>
    </row>
    <row r="63" spans="1:105" ht="12" customHeight="1" x14ac:dyDescent="0.25">
      <c r="A63" s="166" t="s">
        <v>2205</v>
      </c>
      <c r="B63" s="349">
        <v>0.57940160120054574</v>
      </c>
      <c r="C63" s="349">
        <v>0.61654781863774122</v>
      </c>
      <c r="D63" s="349">
        <v>0.59404668199576482</v>
      </c>
      <c r="E63" s="349">
        <v>0.59490848951800124</v>
      </c>
      <c r="F63" s="349">
        <v>0.73303531853968218</v>
      </c>
      <c r="G63" s="349">
        <v>0.79711635451128149</v>
      </c>
      <c r="H63" s="349">
        <v>0.70948089923586899</v>
      </c>
      <c r="I63" s="349">
        <v>0.70230155491579549</v>
      </c>
      <c r="J63" s="349">
        <v>0.81350017053774282</v>
      </c>
      <c r="K63" s="349">
        <v>0.71617552895836956</v>
      </c>
      <c r="L63" s="349">
        <v>0.70192742751551107</v>
      </c>
      <c r="M63" s="349">
        <v>0.70578253075146413</v>
      </c>
      <c r="N63" s="349">
        <v>0.68688922220330184</v>
      </c>
      <c r="O63" s="349">
        <v>0.71152007783554538</v>
      </c>
      <c r="P63" s="349">
        <v>0.71879191812554821</v>
      </c>
      <c r="Q63" s="349">
        <v>0.73752979940476615</v>
      </c>
      <c r="R63" s="349">
        <v>0.73780524922080737</v>
      </c>
      <c r="S63" s="349">
        <v>0.75612068031608048</v>
      </c>
      <c r="T63" s="349">
        <v>0.79954430738870752</v>
      </c>
      <c r="U63" s="349">
        <v>0.80211624917510171</v>
      </c>
      <c r="V63" s="349">
        <v>0.75786904736269212</v>
      </c>
      <c r="W63" s="349">
        <v>0.77049250273832437</v>
      </c>
      <c r="DA63" s="168" t="s">
        <v>2285</v>
      </c>
    </row>
    <row r="64" spans="1:105" ht="12" customHeight="1" x14ac:dyDescent="0.25">
      <c r="A64" s="60" t="s">
        <v>2207</v>
      </c>
      <c r="B64" s="264">
        <v>0.67314888854870791</v>
      </c>
      <c r="C64" s="264">
        <v>0.71630537090882829</v>
      </c>
      <c r="D64" s="264">
        <v>0.69016354615334863</v>
      </c>
      <c r="E64" s="264">
        <v>0.69116479429373057</v>
      </c>
      <c r="F64" s="264">
        <v>0.85164057006315108</v>
      </c>
      <c r="G64" s="264">
        <v>0.92608992962990389</v>
      </c>
      <c r="H64" s="264">
        <v>0.82427504131432028</v>
      </c>
      <c r="I64" s="264">
        <v>0.81593407774164073</v>
      </c>
      <c r="J64" s="264">
        <v>0.94512465015112268</v>
      </c>
      <c r="K64" s="264">
        <v>0.83205286337696016</v>
      </c>
      <c r="L64" s="264">
        <v>0.81549941645807644</v>
      </c>
      <c r="M64" s="264">
        <v>0.81997827611801744</v>
      </c>
      <c r="N64" s="264">
        <v>0.79802802671613282</v>
      </c>
      <c r="O64" s="264">
        <v>0.8266441593924897</v>
      </c>
      <c r="P64" s="264">
        <v>0.83509258480031812</v>
      </c>
      <c r="Q64" s="264">
        <v>0.85686225877209798</v>
      </c>
      <c r="R64" s="264">
        <v>0.85718227641984868</v>
      </c>
      <c r="S64" s="264">
        <v>0.87846114768897765</v>
      </c>
      <c r="T64" s="264">
        <v>0.92891072573661393</v>
      </c>
      <c r="U64" s="264">
        <v>0.93189880818467052</v>
      </c>
      <c r="V64" s="264">
        <v>0.88049240085045144</v>
      </c>
      <c r="W64" s="264">
        <v>0.89515833366483111</v>
      </c>
      <c r="DA64" s="72" t="s">
        <v>2286</v>
      </c>
    </row>
    <row r="65" spans="1:105" ht="12" customHeight="1" x14ac:dyDescent="0.25">
      <c r="A65" s="101" t="s">
        <v>2209</v>
      </c>
      <c r="B65" s="280">
        <v>0.22779718906364291</v>
      </c>
      <c r="C65" s="280">
        <v>0.24240157382717631</v>
      </c>
      <c r="D65" s="280">
        <v>0.23355504032233521</v>
      </c>
      <c r="E65" s="280">
        <v>0.23389386805541809</v>
      </c>
      <c r="F65" s="280">
        <v>0.28819973003477167</v>
      </c>
      <c r="G65" s="280">
        <v>0.3133937920400714</v>
      </c>
      <c r="H65" s="280">
        <v>0.27893908854479788</v>
      </c>
      <c r="I65" s="280">
        <v>0.2761164618001633</v>
      </c>
      <c r="J65" s="280">
        <v>0.31983524340857061</v>
      </c>
      <c r="K65" s="280">
        <v>0.28157114518642212</v>
      </c>
      <c r="L65" s="280">
        <v>0.27596937009389277</v>
      </c>
      <c r="M65" s="280">
        <v>0.27748504019021392</v>
      </c>
      <c r="N65" s="280">
        <v>0.27005695823381998</v>
      </c>
      <c r="O65" s="280">
        <v>0.27974081079071922</v>
      </c>
      <c r="P65" s="280">
        <v>0.282599803195901</v>
      </c>
      <c r="Q65" s="280">
        <v>0.28996677745964078</v>
      </c>
      <c r="R65" s="280">
        <v>0.29007507314555597</v>
      </c>
      <c r="S65" s="280">
        <v>0.29727595714612998</v>
      </c>
      <c r="T65" s="280">
        <v>0.31434836454990001</v>
      </c>
      <c r="U65" s="280">
        <v>0.31535954765357432</v>
      </c>
      <c r="V65" s="280">
        <v>0.29796334409474112</v>
      </c>
      <c r="W65" s="280">
        <v>0.30292637430536012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13.809213463662559</v>
      </c>
      <c r="C66" s="263">
        <f t="shared" si="3"/>
        <v>14.206150373578039</v>
      </c>
      <c r="D66" s="263">
        <f t="shared" si="3"/>
        <v>13.86838291975074</v>
      </c>
      <c r="E66" s="263">
        <f t="shared" si="3"/>
        <v>13.54661632509842</v>
      </c>
      <c r="F66" s="263">
        <f t="shared" si="3"/>
        <v>16.052718652545174</v>
      </c>
      <c r="G66" s="263">
        <f t="shared" si="3"/>
        <v>17.204277866052145</v>
      </c>
      <c r="H66" s="263">
        <f t="shared" si="3"/>
        <v>15.695767840809452</v>
      </c>
      <c r="I66" s="263">
        <f t="shared" si="3"/>
        <v>15.45836473795195</v>
      </c>
      <c r="J66" s="263">
        <f t="shared" si="3"/>
        <v>17.3160451709089</v>
      </c>
      <c r="K66" s="263">
        <f t="shared" si="3"/>
        <v>15.421813002784923</v>
      </c>
      <c r="L66" s="263">
        <f t="shared" si="3"/>
        <v>15.041879291241363</v>
      </c>
      <c r="M66" s="263">
        <f t="shared" si="3"/>
        <v>14.869709347111662</v>
      </c>
      <c r="N66" s="263">
        <f t="shared" si="3"/>
        <v>14.51403926636948</v>
      </c>
      <c r="O66" s="263">
        <f t="shared" si="3"/>
        <v>15.019320152052783</v>
      </c>
      <c r="P66" s="263">
        <f t="shared" si="3"/>
        <v>15.014904547145417</v>
      </c>
      <c r="Q66" s="263">
        <f t="shared" si="3"/>
        <v>15.525020362887778</v>
      </c>
      <c r="R66" s="263">
        <f t="shared" si="3"/>
        <v>15.353186395886624</v>
      </c>
      <c r="S66" s="263">
        <f t="shared" si="3"/>
        <v>15.525027966683309</v>
      </c>
      <c r="T66" s="263">
        <f t="shared" si="3"/>
        <v>16.538258437511626</v>
      </c>
      <c r="U66" s="263">
        <f t="shared" si="3"/>
        <v>16.440519523840532</v>
      </c>
      <c r="V66" s="263">
        <f t="shared" si="3"/>
        <v>15.830653229681758</v>
      </c>
      <c r="W66" s="263">
        <f t="shared" si="3"/>
        <v>16.51775417609959</v>
      </c>
      <c r="DA66" s="70"/>
    </row>
    <row r="67" spans="1:105" ht="12" customHeight="1" x14ac:dyDescent="0.25">
      <c r="A67" s="165" t="s">
        <v>2212</v>
      </c>
      <c r="B67" s="348">
        <v>2.4698563029793581</v>
      </c>
      <c r="C67" s="348">
        <v>2.2709901324142558</v>
      </c>
      <c r="D67" s="348">
        <v>2.3153414204862099</v>
      </c>
      <c r="E67" s="348">
        <v>2.0832795166288332</v>
      </c>
      <c r="F67" s="348">
        <v>2.107779295195372</v>
      </c>
      <c r="G67" s="348">
        <v>2.1066972995784758</v>
      </c>
      <c r="H67" s="348">
        <v>2.1569207233715431</v>
      </c>
      <c r="I67" s="348">
        <v>2.0811595156866192</v>
      </c>
      <c r="J67" s="348">
        <v>1.9750178121698001</v>
      </c>
      <c r="K67" s="348">
        <v>1.860853287472209</v>
      </c>
      <c r="L67" s="348">
        <v>1.7699215930899701</v>
      </c>
      <c r="M67" s="348">
        <v>1.594824694790834</v>
      </c>
      <c r="N67" s="348">
        <v>1.581777166407391</v>
      </c>
      <c r="O67" s="348">
        <v>1.6248750255405719</v>
      </c>
      <c r="P67" s="348">
        <v>1.5293826839658811</v>
      </c>
      <c r="Q67" s="348">
        <v>1.6522896377294329</v>
      </c>
      <c r="R67" s="348">
        <v>1.5257076066383231</v>
      </c>
      <c r="S67" s="348">
        <v>1.409283456537779</v>
      </c>
      <c r="T67" s="348">
        <v>1.581833436819382</v>
      </c>
      <c r="U67" s="348">
        <v>1.473437358119027</v>
      </c>
      <c r="V67" s="348">
        <v>1.608702981815415</v>
      </c>
      <c r="W67" s="348">
        <v>1.943588361343372</v>
      </c>
      <c r="DA67" s="167" t="s">
        <v>2288</v>
      </c>
    </row>
    <row r="68" spans="1:105" ht="12" customHeight="1" x14ac:dyDescent="0.25">
      <c r="A68" s="165" t="s">
        <v>2214</v>
      </c>
      <c r="B68" s="348">
        <v>0.94154566129337114</v>
      </c>
      <c r="C68" s="348">
        <v>0.87073103476899305</v>
      </c>
      <c r="D68" s="348">
        <v>0.89241265662521152</v>
      </c>
      <c r="E68" s="348">
        <v>0.78724216085768606</v>
      </c>
      <c r="F68" s="348">
        <v>0.79005154071664929</v>
      </c>
      <c r="G68" s="348">
        <v>0.79270881583394781</v>
      </c>
      <c r="H68" s="348">
        <v>0.80666163954728787</v>
      </c>
      <c r="I68" s="348">
        <v>0.77385865123078923</v>
      </c>
      <c r="J68" s="348">
        <v>0.74213531141597155</v>
      </c>
      <c r="K68" s="348">
        <v>0.70863391028364331</v>
      </c>
      <c r="L68" s="348">
        <v>0.67532513373480307</v>
      </c>
      <c r="M68" s="348">
        <v>0.60906926777555848</v>
      </c>
      <c r="N68" s="348">
        <v>0.60550180341890969</v>
      </c>
      <c r="O68" s="348">
        <v>0.62566500571917172</v>
      </c>
      <c r="P68" s="348">
        <v>0.58624292354918528</v>
      </c>
      <c r="Q68" s="348">
        <v>0.63718596051896548</v>
      </c>
      <c r="R68" s="348">
        <v>0.58699086383959131</v>
      </c>
      <c r="S68" s="348">
        <v>0.54657195620953913</v>
      </c>
      <c r="T68" s="348">
        <v>0.60798175094626306</v>
      </c>
      <c r="U68" s="348">
        <v>0.57248342412510589</v>
      </c>
      <c r="V68" s="348">
        <v>0.62140189009284308</v>
      </c>
      <c r="W68" s="348">
        <v>0.74707975119312864</v>
      </c>
      <c r="DA68" s="167" t="s">
        <v>2289</v>
      </c>
    </row>
    <row r="69" spans="1:105" ht="12" customHeight="1" x14ac:dyDescent="0.25">
      <c r="A69" s="64" t="s">
        <v>30</v>
      </c>
      <c r="B69" s="231">
        <v>9.6417314853354724E-2</v>
      </c>
      <c r="C69" s="231">
        <v>8.3906401459794458E-2</v>
      </c>
      <c r="D69" s="231">
        <v>0.11081746815402969</v>
      </c>
      <c r="E69" s="231">
        <v>7.6264034174425899E-2</v>
      </c>
      <c r="F69" s="231">
        <v>8.9606487977000743E-2</v>
      </c>
      <c r="G69" s="231">
        <v>8.1906884413183764E-2</v>
      </c>
      <c r="H69" s="231">
        <v>8.9229154956583984E-2</v>
      </c>
      <c r="I69" s="231">
        <v>4.3751919624967689E-2</v>
      </c>
      <c r="J69" s="231">
        <v>5.0637766759974813E-2</v>
      </c>
      <c r="K69" s="231">
        <v>3.7763309296830673E-2</v>
      </c>
      <c r="L69" s="231">
        <v>3.7429047979903839E-2</v>
      </c>
      <c r="M69" s="231">
        <v>8.0799801308321217E-3</v>
      </c>
      <c r="N69" s="231">
        <v>3.9725598689798764E-3</v>
      </c>
      <c r="O69" s="231">
        <v>9.2724746493488899E-3</v>
      </c>
      <c r="P69" s="231">
        <v>3.7741949494019128E-3</v>
      </c>
      <c r="Q69" s="231">
        <v>6.4832702263974079E-3</v>
      </c>
      <c r="R69" s="231">
        <v>2.4087537412084878E-3</v>
      </c>
      <c r="S69" s="231">
        <v>3.1129298518912788E-3</v>
      </c>
      <c r="T69" s="231">
        <v>2.8444271578533572E-3</v>
      </c>
      <c r="U69" s="231">
        <v>5.5416930247456824E-3</v>
      </c>
      <c r="V69" s="231">
        <v>3.634344116132269E-3</v>
      </c>
      <c r="W69" s="231">
        <v>4.0091754061032806E-3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4.6987292397804399E-3</v>
      </c>
      <c r="C71" s="231">
        <v>4.7058454369833377E-3</v>
      </c>
      <c r="D71" s="231">
        <v>9.3011493481440326E-3</v>
      </c>
      <c r="E71" s="231">
        <v>4.7600668950252573E-3</v>
      </c>
      <c r="F71" s="231">
        <v>1.074508990946171E-2</v>
      </c>
      <c r="G71" s="231">
        <v>1.0828928191429891E-2</v>
      </c>
      <c r="H71" s="231">
        <v>1.070606759342938E-2</v>
      </c>
      <c r="I71" s="231">
        <v>9.5419900682487437E-3</v>
      </c>
      <c r="J71" s="231">
        <v>1.9437970386149118E-2</v>
      </c>
      <c r="K71" s="231">
        <v>2.3792919661342091E-2</v>
      </c>
      <c r="L71" s="231">
        <v>1.9250577568565248E-2</v>
      </c>
      <c r="M71" s="231">
        <v>2.461061288843519E-2</v>
      </c>
      <c r="N71" s="231">
        <v>1.456002230614525E-2</v>
      </c>
      <c r="O71" s="231">
        <v>9.6904922451965907E-3</v>
      </c>
      <c r="P71" s="231">
        <v>9.7026130689667287E-3</v>
      </c>
      <c r="Q71" s="231">
        <v>9.5057277901091503E-3</v>
      </c>
      <c r="R71" s="231">
        <v>1.929623135097492E-2</v>
      </c>
      <c r="S71" s="231">
        <v>2.0482247118035271E-2</v>
      </c>
      <c r="T71" s="231">
        <v>1.376913025922321E-2</v>
      </c>
      <c r="U71" s="231">
        <v>1.3657764042943639E-2</v>
      </c>
      <c r="V71" s="231">
        <v>1.455143730429808E-2</v>
      </c>
      <c r="W71" s="231">
        <v>1.1563735809928191E-2</v>
      </c>
      <c r="DA71" s="73" t="s">
        <v>2292</v>
      </c>
    </row>
    <row r="72" spans="1:105" ht="12" customHeight="1" x14ac:dyDescent="0.25">
      <c r="A72" s="64" t="s">
        <v>160</v>
      </c>
      <c r="B72" s="231">
        <v>0.14599174247285321</v>
      </c>
      <c r="C72" s="231">
        <v>0.13569844611972501</v>
      </c>
      <c r="D72" s="231">
        <v>0.11037666402689381</v>
      </c>
      <c r="E72" s="231">
        <v>9.7620055789256213E-2</v>
      </c>
      <c r="F72" s="231">
        <v>8.7779709446680634E-2</v>
      </c>
      <c r="G72" s="231">
        <v>5.4946232252744892E-2</v>
      </c>
      <c r="H72" s="231">
        <v>3.6447132484764083E-2</v>
      </c>
      <c r="I72" s="231">
        <v>3.7377730263464817E-2</v>
      </c>
      <c r="J72" s="231">
        <v>1.7038617458010719E-2</v>
      </c>
      <c r="K72" s="231">
        <v>1.664846837647898E-2</v>
      </c>
      <c r="L72" s="231">
        <v>1.688615963327331E-2</v>
      </c>
      <c r="M72" s="231">
        <v>1.7339818039872581E-2</v>
      </c>
      <c r="N72" s="231">
        <v>1.708274495338331E-2</v>
      </c>
      <c r="O72" s="231">
        <v>1.279528901990758E-2</v>
      </c>
      <c r="P72" s="231">
        <v>2.137807693679997E-2</v>
      </c>
      <c r="Q72" s="231">
        <v>2.5087571023163221E-2</v>
      </c>
      <c r="R72" s="231">
        <v>2.1262103404910641E-2</v>
      </c>
      <c r="S72" s="231">
        <v>1.9424206302291379E-2</v>
      </c>
      <c r="T72" s="231">
        <v>1.6752189490864159E-2</v>
      </c>
      <c r="U72" s="231">
        <v>1.7658793982058149E-2</v>
      </c>
      <c r="V72" s="231">
        <v>1.387609407697637E-2</v>
      </c>
      <c r="W72" s="231">
        <v>1.2865175422824379E-2</v>
      </c>
      <c r="DA72" s="73" t="s">
        <v>2293</v>
      </c>
    </row>
    <row r="73" spans="1:105" ht="12" customHeight="1" x14ac:dyDescent="0.25">
      <c r="A73" s="64" t="s">
        <v>70</v>
      </c>
      <c r="B73" s="231">
        <v>0.37449557234627129</v>
      </c>
      <c r="C73" s="231">
        <v>0.27245110147818702</v>
      </c>
      <c r="D73" s="231">
        <v>0.20630929783477611</v>
      </c>
      <c r="E73" s="231">
        <v>0.1896921364575499</v>
      </c>
      <c r="F73" s="231">
        <v>0.193816846846219</v>
      </c>
      <c r="G73" s="231">
        <v>0.1842726283470798</v>
      </c>
      <c r="H73" s="231">
        <v>0.1972601208699935</v>
      </c>
      <c r="I73" s="231">
        <v>0.2264326342870413</v>
      </c>
      <c r="J73" s="231">
        <v>0.14879806167476309</v>
      </c>
      <c r="K73" s="231">
        <v>0.109280744955726</v>
      </c>
      <c r="L73" s="231">
        <v>5.5261502965050752E-2</v>
      </c>
      <c r="M73" s="231">
        <v>3.0444577631406788E-2</v>
      </c>
      <c r="N73" s="231">
        <v>2.9722199155786281E-2</v>
      </c>
      <c r="O73" s="231">
        <v>1.112681966715798E-2</v>
      </c>
      <c r="P73" s="231">
        <v>1.1140737042756159E-2</v>
      </c>
      <c r="Q73" s="231">
        <v>1.0914669373794121E-2</v>
      </c>
      <c r="R73" s="231">
        <v>7.3855858518453027E-3</v>
      </c>
      <c r="S73" s="231">
        <v>5.3940509137487911E-3</v>
      </c>
      <c r="T73" s="231">
        <v>6.151711107812363E-3</v>
      </c>
      <c r="U73" s="231">
        <v>7.331703965657973E-3</v>
      </c>
      <c r="V73" s="231">
        <v>6.8261004229380872E-3</v>
      </c>
      <c r="W73" s="231">
        <v>6.9921128625372716E-3</v>
      </c>
      <c r="DA73" s="73" t="s">
        <v>2294</v>
      </c>
    </row>
    <row r="74" spans="1:105" ht="12" customHeight="1" x14ac:dyDescent="0.25">
      <c r="A74" s="64" t="s">
        <v>34</v>
      </c>
      <c r="B74" s="231">
        <v>4.8149420286974429E-3</v>
      </c>
      <c r="C74" s="231">
        <v>9.9892631347776838E-3</v>
      </c>
      <c r="D74" s="231">
        <v>1.477593018474274E-2</v>
      </c>
      <c r="E74" s="231">
        <v>4.8149420286967273E-3</v>
      </c>
      <c r="F74" s="231">
        <v>4.8419876605601811E-3</v>
      </c>
      <c r="G74" s="231">
        <v>4.8419876605478992E-3</v>
      </c>
      <c r="H74" s="231">
        <v>4.8419876605591073E-3</v>
      </c>
      <c r="I74" s="231">
        <v>4.841987660554309E-3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0.16521961671651669</v>
      </c>
      <c r="C75" s="231">
        <v>0.18949472780229709</v>
      </c>
      <c r="D75" s="231">
        <v>0.2318921433381172</v>
      </c>
      <c r="E75" s="231">
        <v>0.27988919482558627</v>
      </c>
      <c r="F75" s="231">
        <v>0.28266396708480918</v>
      </c>
      <c r="G75" s="231">
        <v>0.32315077927076508</v>
      </c>
      <c r="H75" s="231">
        <v>0.35331853821421838</v>
      </c>
      <c r="I75" s="231">
        <v>0.39151016179935078</v>
      </c>
      <c r="J75" s="231">
        <v>0.42653493540319132</v>
      </c>
      <c r="K75" s="231">
        <v>0.38266813361174229</v>
      </c>
      <c r="L75" s="231">
        <v>0.4495940739080988</v>
      </c>
      <c r="M75" s="231">
        <v>0.49032693409170391</v>
      </c>
      <c r="N75" s="231">
        <v>0.44832079566754213</v>
      </c>
      <c r="O75" s="231">
        <v>0.47501441795228289</v>
      </c>
      <c r="P75" s="231">
        <v>0.41291290624242172</v>
      </c>
      <c r="Q75" s="231">
        <v>0.39430123320442312</v>
      </c>
      <c r="R75" s="231">
        <v>0.37550169551953078</v>
      </c>
      <c r="S75" s="231">
        <v>0.41521436035975268</v>
      </c>
      <c r="T75" s="231">
        <v>0.40709826811213501</v>
      </c>
      <c r="U75" s="231">
        <v>0.38491317350292742</v>
      </c>
      <c r="V75" s="231">
        <v>0.34771931978155313</v>
      </c>
      <c r="W75" s="231">
        <v>0.52600644115285256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3.6394217287554452E-2</v>
      </c>
      <c r="C77" s="231">
        <v>2.1792167092439071E-2</v>
      </c>
      <c r="D77" s="231">
        <v>2.4447193919017601E-2</v>
      </c>
      <c r="E77" s="231">
        <v>2.2566732440813891E-2</v>
      </c>
      <c r="F77" s="231">
        <v>2.5332070116739349E-2</v>
      </c>
      <c r="G77" s="231">
        <v>1.9247849349157499E-2</v>
      </c>
      <c r="H77" s="231">
        <v>2.4557903002446421E-2</v>
      </c>
      <c r="I77" s="231">
        <v>6.1949298507415328E-3</v>
      </c>
      <c r="J77" s="231">
        <v>9.5134147084436505E-3</v>
      </c>
      <c r="K77" s="231">
        <v>4.4690628549072728E-2</v>
      </c>
      <c r="L77" s="231">
        <v>3.2632896097275592E-2</v>
      </c>
      <c r="M77" s="231">
        <v>2.4447193919307528E-2</v>
      </c>
      <c r="N77" s="231">
        <v>6.0177554942072553E-2</v>
      </c>
      <c r="O77" s="231">
        <v>6.227943458647274E-2</v>
      </c>
      <c r="P77" s="231">
        <v>9.3253287372194557E-2</v>
      </c>
      <c r="Q77" s="231">
        <v>0.12809877219722349</v>
      </c>
      <c r="R77" s="231">
        <v>0.1128328657372076</v>
      </c>
      <c r="S77" s="231">
        <v>2.5344017140134519E-2</v>
      </c>
      <c r="T77" s="231">
        <v>0.11412314426063799</v>
      </c>
      <c r="U77" s="231">
        <v>5.8835904217810042E-2</v>
      </c>
      <c r="V77" s="231">
        <v>0.17161779598782961</v>
      </c>
      <c r="W77" s="231">
        <v>0.14740595842907789</v>
      </c>
      <c r="DA77" s="73" t="s">
        <v>2298</v>
      </c>
    </row>
    <row r="78" spans="1:105" ht="12" customHeight="1" x14ac:dyDescent="0.25">
      <c r="A78" s="64" t="s">
        <v>79</v>
      </c>
      <c r="B78" s="231">
        <v>0.1135135263483429</v>
      </c>
      <c r="C78" s="231">
        <v>0.1526930822447895</v>
      </c>
      <c r="D78" s="231">
        <v>0.18449280981949029</v>
      </c>
      <c r="E78" s="231">
        <v>0.1116349982463318</v>
      </c>
      <c r="F78" s="231">
        <v>9.5265381675178396E-2</v>
      </c>
      <c r="G78" s="231">
        <v>0.1135135263490389</v>
      </c>
      <c r="H78" s="231">
        <v>9.0300734765292948E-2</v>
      </c>
      <c r="I78" s="231">
        <v>5.4207297676420019E-2</v>
      </c>
      <c r="J78" s="231">
        <v>7.017454502543885E-2</v>
      </c>
      <c r="K78" s="231">
        <v>9.3789705832450498E-2</v>
      </c>
      <c r="L78" s="231">
        <v>6.4270875582635584E-2</v>
      </c>
      <c r="M78" s="231">
        <v>1.382015107400047E-2</v>
      </c>
      <c r="N78" s="231">
        <v>3.166592652500036E-2</v>
      </c>
      <c r="O78" s="231">
        <v>4.5486077598804929E-2</v>
      </c>
      <c r="P78" s="231">
        <v>3.4081107936644359E-2</v>
      </c>
      <c r="Q78" s="231">
        <v>6.2794716703855072E-2</v>
      </c>
      <c r="R78" s="231">
        <v>4.8303628233913563E-2</v>
      </c>
      <c r="S78" s="231">
        <v>5.7600144523685122E-2</v>
      </c>
      <c r="T78" s="231">
        <v>4.7242880557736927E-2</v>
      </c>
      <c r="U78" s="231">
        <v>8.4544391388963053E-2</v>
      </c>
      <c r="V78" s="231">
        <v>6.3176798403115533E-2</v>
      </c>
      <c r="W78" s="231">
        <v>3.8237152109805092E-2</v>
      </c>
      <c r="DA78" s="73" t="s">
        <v>2299</v>
      </c>
    </row>
    <row r="79" spans="1:105" ht="12" customHeight="1" x14ac:dyDescent="0.25">
      <c r="A79" s="165" t="s">
        <v>2226</v>
      </c>
      <c r="B79" s="348">
        <v>10.39781149938983</v>
      </c>
      <c r="C79" s="348">
        <v>11.06442920639479</v>
      </c>
      <c r="D79" s="348">
        <v>10.660628842639319</v>
      </c>
      <c r="E79" s="348">
        <v>10.676094647611899</v>
      </c>
      <c r="F79" s="348">
        <v>13.154887816633151</v>
      </c>
      <c r="G79" s="348">
        <v>14.30487175063972</v>
      </c>
      <c r="H79" s="348">
        <v>12.732185477890621</v>
      </c>
      <c r="I79" s="348">
        <v>12.603346571034541</v>
      </c>
      <c r="J79" s="348">
        <v>14.59889204732313</v>
      </c>
      <c r="K79" s="348">
        <v>12.85232580502907</v>
      </c>
      <c r="L79" s="348">
        <v>12.59663256441659</v>
      </c>
      <c r="M79" s="348">
        <v>12.665815384545271</v>
      </c>
      <c r="N79" s="348">
        <v>12.32676029654318</v>
      </c>
      <c r="O79" s="348">
        <v>12.768780120793039</v>
      </c>
      <c r="P79" s="348">
        <v>12.899278939630349</v>
      </c>
      <c r="Q79" s="348">
        <v>13.23554476463938</v>
      </c>
      <c r="R79" s="348">
        <v>13.24048792540871</v>
      </c>
      <c r="S79" s="348">
        <v>13.56917255393599</v>
      </c>
      <c r="T79" s="348">
        <v>14.34844324974598</v>
      </c>
      <c r="U79" s="348">
        <v>14.394598741596401</v>
      </c>
      <c r="V79" s="348">
        <v>13.6005483577735</v>
      </c>
      <c r="W79" s="348">
        <v>13.82708606356309</v>
      </c>
      <c r="DA79" s="167" t="s">
        <v>2300</v>
      </c>
    </row>
    <row r="80" spans="1:105" ht="12" customHeight="1" x14ac:dyDescent="0.25">
      <c r="A80" s="132" t="s">
        <v>2228</v>
      </c>
      <c r="B80" s="318">
        <v>10.101024443285169</v>
      </c>
      <c r="C80" s="318">
        <v>10.74861473218191</v>
      </c>
      <c r="D80" s="318">
        <v>10.356340132402829</v>
      </c>
      <c r="E80" s="318">
        <v>10.37136449344961</v>
      </c>
      <c r="F80" s="318">
        <v>12.779404915378899</v>
      </c>
      <c r="G80" s="318">
        <v>13.89656460109423</v>
      </c>
      <c r="H80" s="318">
        <v>12.3687678639068</v>
      </c>
      <c r="I80" s="318">
        <v>12.24360643474685</v>
      </c>
      <c r="J80" s="318">
        <v>14.18219261077641</v>
      </c>
      <c r="K80" s="318">
        <v>12.48547899885294</v>
      </c>
      <c r="L80" s="318">
        <v>12.237084067519451</v>
      </c>
      <c r="M80" s="318">
        <v>12.304292186960369</v>
      </c>
      <c r="N80" s="318">
        <v>11.974914824067209</v>
      </c>
      <c r="O80" s="318">
        <v>12.404317977743</v>
      </c>
      <c r="P80" s="318">
        <v>12.531091939645741</v>
      </c>
      <c r="Q80" s="318">
        <v>12.85775965410248</v>
      </c>
      <c r="R80" s="318">
        <v>12.86256172112985</v>
      </c>
      <c r="S80" s="318">
        <v>13.18186463088937</v>
      </c>
      <c r="T80" s="318">
        <v>13.938892429169281</v>
      </c>
      <c r="U80" s="318">
        <v>13.983730494506419</v>
      </c>
      <c r="V80" s="318">
        <v>13.212344868149779</v>
      </c>
      <c r="W80" s="318">
        <v>13.43241645760307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0.99999999999999978</v>
      </c>
      <c r="D84" s="234">
        <f t="shared" si="4"/>
        <v>1</v>
      </c>
      <c r="E84" s="234">
        <f t="shared" si="4"/>
        <v>0.99999999999999967</v>
      </c>
      <c r="F84" s="234">
        <f t="shared" si="4"/>
        <v>1</v>
      </c>
      <c r="G84" s="234">
        <f t="shared" si="4"/>
        <v>1</v>
      </c>
      <c r="H84" s="234">
        <f t="shared" si="4"/>
        <v>0.99999999999999978</v>
      </c>
      <c r="I84" s="234">
        <f t="shared" si="4"/>
        <v>1</v>
      </c>
      <c r="J84" s="234">
        <f t="shared" si="4"/>
        <v>1.0000000000000002</v>
      </c>
      <c r="K84" s="234">
        <f t="shared" si="4"/>
        <v>1</v>
      </c>
      <c r="L84" s="234">
        <f t="shared" si="4"/>
        <v>1</v>
      </c>
      <c r="M84" s="234">
        <f t="shared" si="4"/>
        <v>1</v>
      </c>
      <c r="N84" s="234">
        <f t="shared" si="4"/>
        <v>0.99999999999999956</v>
      </c>
      <c r="O84" s="234">
        <f t="shared" si="4"/>
        <v>1</v>
      </c>
      <c r="P84" s="234">
        <f t="shared" si="4"/>
        <v>1.0000000000000004</v>
      </c>
      <c r="Q84" s="234">
        <f t="shared" si="4"/>
        <v>0.99999999999999989</v>
      </c>
      <c r="R84" s="234">
        <f t="shared" si="4"/>
        <v>0.99999999999999978</v>
      </c>
      <c r="S84" s="234">
        <f t="shared" si="4"/>
        <v>1</v>
      </c>
      <c r="T84" s="234">
        <f t="shared" si="4"/>
        <v>1.0000000000000002</v>
      </c>
      <c r="U84" s="234">
        <f t="shared" si="4"/>
        <v>1.0000000000000004</v>
      </c>
      <c r="V84" s="234">
        <f t="shared" si="4"/>
        <v>1.0000000000000002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1.1933899849297689E-2</v>
      </c>
      <c r="C85" s="301">
        <f t="shared" si="5"/>
        <v>1.3185218414719375E-2</v>
      </c>
      <c r="D85" s="301">
        <f t="shared" si="5"/>
        <v>1.2648482400654545E-2</v>
      </c>
      <c r="E85" s="301">
        <f t="shared" si="5"/>
        <v>1.3749226465307567E-2</v>
      </c>
      <c r="F85" s="301">
        <f t="shared" si="5"/>
        <v>1.5614044224401213E-2</v>
      </c>
      <c r="G85" s="301">
        <f t="shared" si="5"/>
        <v>1.6345779615141737E-2</v>
      </c>
      <c r="H85" s="301">
        <f t="shared" si="5"/>
        <v>1.5116459880891515E-2</v>
      </c>
      <c r="I85" s="301">
        <f t="shared" si="5"/>
        <v>1.5399936148265549E-2</v>
      </c>
      <c r="J85" s="301">
        <f t="shared" si="5"/>
        <v>1.7129423890996469E-2</v>
      </c>
      <c r="K85" s="301">
        <f t="shared" si="5"/>
        <v>1.6381912971065653E-2</v>
      </c>
      <c r="L85" s="301">
        <f t="shared" si="5"/>
        <v>1.6644778639077786E-2</v>
      </c>
      <c r="M85" s="301">
        <f t="shared" si="5"/>
        <v>1.7640977818351163E-2</v>
      </c>
      <c r="N85" s="301">
        <f t="shared" si="5"/>
        <v>1.7422644810859172E-2</v>
      </c>
      <c r="O85" s="301">
        <f t="shared" si="5"/>
        <v>1.7442324093339377E-2</v>
      </c>
      <c r="P85" s="301">
        <f t="shared" si="5"/>
        <v>1.8083700540729424E-2</v>
      </c>
      <c r="Q85" s="301">
        <f t="shared" si="5"/>
        <v>1.7551561226226999E-2</v>
      </c>
      <c r="R85" s="301">
        <f t="shared" si="5"/>
        <v>1.8273751524281259E-2</v>
      </c>
      <c r="S85" s="301">
        <f t="shared" si="5"/>
        <v>1.9166271244953285E-2</v>
      </c>
      <c r="T85" s="301">
        <f t="shared" si="5"/>
        <v>1.8665259461008415E-2</v>
      </c>
      <c r="U85" s="301">
        <f t="shared" si="5"/>
        <v>1.9222797951100472E-2</v>
      </c>
      <c r="V85" s="301">
        <f t="shared" si="5"/>
        <v>1.7965001282482851E-2</v>
      </c>
      <c r="W85" s="301">
        <f t="shared" si="5"/>
        <v>1.6533019943997519E-2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3.6082032815432969E-3</v>
      </c>
      <c r="C86" s="235">
        <f t="shared" si="6"/>
        <v>3.986538260973874E-3</v>
      </c>
      <c r="D86" s="235">
        <f t="shared" si="6"/>
        <v>3.8242566370514834E-3</v>
      </c>
      <c r="E86" s="235">
        <f t="shared" si="6"/>
        <v>4.1570655592290968E-3</v>
      </c>
      <c r="F86" s="235">
        <f t="shared" si="6"/>
        <v>4.7208914370068392E-3</v>
      </c>
      <c r="G86" s="235">
        <f t="shared" si="6"/>
        <v>4.9421309372064924E-3</v>
      </c>
      <c r="H86" s="235">
        <f t="shared" si="6"/>
        <v>4.5704472834804536E-3</v>
      </c>
      <c r="I86" s="235">
        <f t="shared" si="6"/>
        <v>4.6561560636022145E-3</v>
      </c>
      <c r="J86" s="235">
        <f t="shared" si="6"/>
        <v>5.1790650395039939E-3</v>
      </c>
      <c r="K86" s="235">
        <f t="shared" si="6"/>
        <v>4.9530558230413179E-3</v>
      </c>
      <c r="L86" s="235">
        <f t="shared" si="6"/>
        <v>5.0325330080272686E-3</v>
      </c>
      <c r="M86" s="235">
        <f t="shared" si="6"/>
        <v>5.333732883434009E-3</v>
      </c>
      <c r="N86" s="235">
        <f t="shared" si="6"/>
        <v>5.2677201060477349E-3</v>
      </c>
      <c r="O86" s="235">
        <f t="shared" si="6"/>
        <v>5.2736701184091673E-3</v>
      </c>
      <c r="P86" s="235">
        <f t="shared" si="6"/>
        <v>5.4675896779330059E-3</v>
      </c>
      <c r="Q86" s="235">
        <f t="shared" si="6"/>
        <v>5.3066978617561751E-3</v>
      </c>
      <c r="R86" s="235">
        <f t="shared" si="6"/>
        <v>5.5250514122505215E-3</v>
      </c>
      <c r="S86" s="235">
        <f t="shared" si="6"/>
        <v>5.7949039018505965E-3</v>
      </c>
      <c r="T86" s="235">
        <f t="shared" si="6"/>
        <v>5.6434234649649024E-3</v>
      </c>
      <c r="U86" s="235">
        <f t="shared" si="6"/>
        <v>5.8119946977505735E-3</v>
      </c>
      <c r="V86" s="235">
        <f t="shared" si="6"/>
        <v>5.431701069973276E-3</v>
      </c>
      <c r="W86" s="235">
        <f t="shared" si="6"/>
        <v>4.9987428727469455E-3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4.5070274204271579E-2</v>
      </c>
      <c r="C87" s="235">
        <f t="shared" si="7"/>
        <v>4.9796078138663595E-2</v>
      </c>
      <c r="D87" s="235">
        <f t="shared" si="7"/>
        <v>4.7769009063617418E-2</v>
      </c>
      <c r="E87" s="235">
        <f t="shared" si="7"/>
        <v>5.1926144404882704E-2</v>
      </c>
      <c r="F87" s="235">
        <f t="shared" si="7"/>
        <v>5.8968925792753368E-2</v>
      </c>
      <c r="G87" s="235">
        <f t="shared" si="7"/>
        <v>6.1732441082986471E-2</v>
      </c>
      <c r="H87" s="235">
        <f t="shared" si="7"/>
        <v>5.7089719239578354E-2</v>
      </c>
      <c r="I87" s="235">
        <f t="shared" si="7"/>
        <v>5.816031252947447E-2</v>
      </c>
      <c r="J87" s="235">
        <f t="shared" si="7"/>
        <v>6.4691998548474947E-2</v>
      </c>
      <c r="K87" s="235">
        <f t="shared" si="7"/>
        <v>6.1868904458746016E-2</v>
      </c>
      <c r="L87" s="235">
        <f t="shared" si="7"/>
        <v>6.2861658536273582E-2</v>
      </c>
      <c r="M87" s="235">
        <f t="shared" si="7"/>
        <v>6.6623963460808705E-2</v>
      </c>
      <c r="N87" s="235">
        <f t="shared" si="7"/>
        <v>6.579939407110616E-2</v>
      </c>
      <c r="O87" s="235">
        <f t="shared" si="7"/>
        <v>6.5873716016884631E-2</v>
      </c>
      <c r="P87" s="235">
        <f t="shared" si="7"/>
        <v>6.8295976360701158E-2</v>
      </c>
      <c r="Q87" s="235">
        <f t="shared" si="7"/>
        <v>6.6286267453942616E-2</v>
      </c>
      <c r="R87" s="235">
        <f t="shared" si="7"/>
        <v>6.9013734180830344E-2</v>
      </c>
      <c r="S87" s="235">
        <f t="shared" si="7"/>
        <v>7.2384477110751577E-2</v>
      </c>
      <c r="T87" s="235">
        <f t="shared" si="7"/>
        <v>7.049232628268047E-2</v>
      </c>
      <c r="U87" s="235">
        <f t="shared" si="7"/>
        <v>7.2597959222893471E-2</v>
      </c>
      <c r="V87" s="235">
        <f t="shared" si="7"/>
        <v>6.7847689699628511E-2</v>
      </c>
      <c r="W87" s="235">
        <f t="shared" si="7"/>
        <v>6.2439584017835614E-2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2.3888547049672085E-2</v>
      </c>
      <c r="C88" s="235">
        <f t="shared" si="8"/>
        <v>2.6393359625752448E-2</v>
      </c>
      <c r="D88" s="235">
        <f t="shared" si="8"/>
        <v>2.5318954470090298E-2</v>
      </c>
      <c r="E88" s="235">
        <f t="shared" si="8"/>
        <v>2.7522356267505117E-2</v>
      </c>
      <c r="F88" s="235">
        <f t="shared" si="8"/>
        <v>3.1255233812961851E-2</v>
      </c>
      <c r="G88" s="235">
        <f t="shared" si="8"/>
        <v>3.2719976732741241E-2</v>
      </c>
      <c r="H88" s="235">
        <f t="shared" si="8"/>
        <v>3.0259200064462508E-2</v>
      </c>
      <c r="I88" s="235">
        <f t="shared" si="8"/>
        <v>3.0826645429024409E-2</v>
      </c>
      <c r="J88" s="235">
        <f t="shared" si="8"/>
        <v>3.4288627667503645E-2</v>
      </c>
      <c r="K88" s="235">
        <f t="shared" si="8"/>
        <v>3.2792306263234296E-2</v>
      </c>
      <c r="L88" s="235">
        <f t="shared" si="8"/>
        <v>3.3318494597085691E-2</v>
      </c>
      <c r="M88" s="235">
        <f t="shared" si="8"/>
        <v>3.5312624870126104E-2</v>
      </c>
      <c r="N88" s="235">
        <f t="shared" si="8"/>
        <v>3.487557927833862E-2</v>
      </c>
      <c r="O88" s="235">
        <f t="shared" si="8"/>
        <v>3.4914972056170564E-2</v>
      </c>
      <c r="P88" s="235">
        <f t="shared" si="8"/>
        <v>3.6198839998210525E-2</v>
      </c>
      <c r="Q88" s="235">
        <f t="shared" si="8"/>
        <v>3.5133636233137908E-2</v>
      </c>
      <c r="R88" s="235">
        <f t="shared" si="8"/>
        <v>3.6579272373188226E-2</v>
      </c>
      <c r="S88" s="235">
        <f t="shared" si="8"/>
        <v>3.8365863479974546E-2</v>
      </c>
      <c r="T88" s="235">
        <f t="shared" si="8"/>
        <v>3.7362968891923233E-2</v>
      </c>
      <c r="U88" s="235">
        <f t="shared" si="8"/>
        <v>3.8479015165208387E-2</v>
      </c>
      <c r="V88" s="235">
        <f t="shared" si="8"/>
        <v>3.5961235120409281E-2</v>
      </c>
      <c r="W88" s="235">
        <f t="shared" si="8"/>
        <v>3.309478291194095E-2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2.8606894019768788E-2</v>
      </c>
      <c r="C89" s="302">
        <f t="shared" si="9"/>
        <v>2.9218775349442536E-2</v>
      </c>
      <c r="D89" s="302">
        <f t="shared" si="9"/>
        <v>2.8862040754454987E-2</v>
      </c>
      <c r="E89" s="302">
        <f t="shared" si="9"/>
        <v>2.9692715751221156E-2</v>
      </c>
      <c r="F89" s="302">
        <f t="shared" si="9"/>
        <v>3.1673990108591323E-2</v>
      </c>
      <c r="G89" s="302">
        <f t="shared" si="9"/>
        <v>3.2700448524425947E-2</v>
      </c>
      <c r="H89" s="302">
        <f t="shared" si="9"/>
        <v>3.1191719726282416E-2</v>
      </c>
      <c r="I89" s="302">
        <f t="shared" si="9"/>
        <v>3.1284340600258052E-2</v>
      </c>
      <c r="J89" s="302">
        <f t="shared" si="9"/>
        <v>3.3285782298410609E-2</v>
      </c>
      <c r="K89" s="302">
        <f t="shared" si="9"/>
        <v>3.2248614806178064E-2</v>
      </c>
      <c r="L89" s="302">
        <f t="shared" si="9"/>
        <v>3.1948968298466274E-2</v>
      </c>
      <c r="M89" s="302">
        <f t="shared" si="9"/>
        <v>3.2650684014896042E-2</v>
      </c>
      <c r="N89" s="302">
        <f t="shared" si="9"/>
        <v>3.2615380900562596E-2</v>
      </c>
      <c r="O89" s="302">
        <f t="shared" si="9"/>
        <v>3.2551140963548705E-2</v>
      </c>
      <c r="P89" s="302">
        <f t="shared" si="9"/>
        <v>3.380603973946468E-2</v>
      </c>
      <c r="Q89" s="302">
        <f t="shared" si="9"/>
        <v>3.3335337058796211E-2</v>
      </c>
      <c r="R89" s="302">
        <f t="shared" si="9"/>
        <v>3.4534394017189253E-2</v>
      </c>
      <c r="S89" s="302">
        <f t="shared" si="9"/>
        <v>3.5457849827584237E-2</v>
      </c>
      <c r="T89" s="302">
        <f t="shared" si="9"/>
        <v>3.5158757243569788E-2</v>
      </c>
      <c r="U89" s="302">
        <f t="shared" si="9"/>
        <v>3.621107560251028E-2</v>
      </c>
      <c r="V89" s="302">
        <f t="shared" si="9"/>
        <v>3.4582708869163481E-2</v>
      </c>
      <c r="W89" s="302">
        <f t="shared" si="9"/>
        <v>3.1554640267682114E-2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6.8886999819378167E-2</v>
      </c>
      <c r="C90" s="303">
        <f t="shared" si="10"/>
        <v>6.8398776774058437E-2</v>
      </c>
      <c r="D90" s="303">
        <f t="shared" si="10"/>
        <v>6.8009743513345183E-2</v>
      </c>
      <c r="E90" s="303">
        <f t="shared" si="10"/>
        <v>6.9162292233653652E-2</v>
      </c>
      <c r="F90" s="303">
        <f t="shared" si="10"/>
        <v>7.17186516485981E-2</v>
      </c>
      <c r="G90" s="303">
        <f t="shared" si="10"/>
        <v>7.3561895797612603E-2</v>
      </c>
      <c r="H90" s="303">
        <f t="shared" si="10"/>
        <v>7.0954178577037022E-2</v>
      </c>
      <c r="I90" s="303">
        <f t="shared" si="10"/>
        <v>7.146154940634887E-2</v>
      </c>
      <c r="J90" s="303">
        <f t="shared" si="10"/>
        <v>7.5825159268568781E-2</v>
      </c>
      <c r="K90" s="303">
        <f t="shared" si="10"/>
        <v>7.4381894524500905E-2</v>
      </c>
      <c r="L90" s="303">
        <f t="shared" si="10"/>
        <v>7.5074025943789424E-2</v>
      </c>
      <c r="M90" s="303">
        <f t="shared" si="10"/>
        <v>7.7928056753103422E-2</v>
      </c>
      <c r="N90" s="303">
        <f t="shared" si="10"/>
        <v>7.808256999732717E-2</v>
      </c>
      <c r="O90" s="303">
        <f t="shared" si="10"/>
        <v>7.841382357907993E-2</v>
      </c>
      <c r="P90" s="303">
        <f t="shared" si="10"/>
        <v>8.1501684343909322E-2</v>
      </c>
      <c r="Q90" s="303">
        <f t="shared" si="10"/>
        <v>8.0288416388993325E-2</v>
      </c>
      <c r="R90" s="303">
        <f t="shared" si="10"/>
        <v>8.3101831480620919E-2</v>
      </c>
      <c r="S90" s="303">
        <f t="shared" si="10"/>
        <v>8.5349105846036277E-2</v>
      </c>
      <c r="T90" s="303">
        <f t="shared" si="10"/>
        <v>8.4801348978681385E-2</v>
      </c>
      <c r="U90" s="303">
        <f t="shared" si="10"/>
        <v>8.7114988808734389E-2</v>
      </c>
      <c r="V90" s="303">
        <f t="shared" si="10"/>
        <v>8.3251514576568264E-2</v>
      </c>
      <c r="W90" s="303">
        <f t="shared" si="10"/>
        <v>7.6332682378755304E-2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5.5431398611973062E-2</v>
      </c>
      <c r="C91" s="304">
        <f t="shared" si="11"/>
        <v>4.8461074401974634E-2</v>
      </c>
      <c r="D91" s="304">
        <f t="shared" si="11"/>
        <v>4.9857575966754476E-2</v>
      </c>
      <c r="E91" s="304">
        <f t="shared" si="11"/>
        <v>4.6342376351827565E-2</v>
      </c>
      <c r="F91" s="304">
        <f t="shared" si="11"/>
        <v>3.7314097601113497E-2</v>
      </c>
      <c r="G91" s="304">
        <f t="shared" si="11"/>
        <v>3.2786438046250962E-2</v>
      </c>
      <c r="H91" s="304">
        <f t="shared" si="11"/>
        <v>4.0069734517880047E-2</v>
      </c>
      <c r="I91" s="304">
        <f t="shared" si="11"/>
        <v>3.981081557918037E-2</v>
      </c>
      <c r="J91" s="304">
        <f t="shared" si="11"/>
        <v>2.959706309991008E-2</v>
      </c>
      <c r="K91" s="304">
        <f t="shared" si="11"/>
        <v>3.1589806099747653E-2</v>
      </c>
      <c r="L91" s="304">
        <f t="shared" si="11"/>
        <v>3.0999750360162576E-2</v>
      </c>
      <c r="M91" s="304">
        <f t="shared" si="11"/>
        <v>2.7000873274931361E-2</v>
      </c>
      <c r="N91" s="304">
        <f t="shared" si="11"/>
        <v>2.657833954514903E-2</v>
      </c>
      <c r="O91" s="304">
        <f t="shared" si="11"/>
        <v>2.5886003632173395E-2</v>
      </c>
      <c r="P91" s="304">
        <f t="shared" si="11"/>
        <v>2.1978568525740171E-2</v>
      </c>
      <c r="Q91" s="304">
        <f t="shared" si="11"/>
        <v>2.2882954584478303E-2</v>
      </c>
      <c r="R91" s="304">
        <f t="shared" si="11"/>
        <v>1.9901146748356763E-2</v>
      </c>
      <c r="S91" s="304">
        <f t="shared" si="11"/>
        <v>1.7613051164059011E-2</v>
      </c>
      <c r="T91" s="304">
        <f t="shared" si="11"/>
        <v>1.8275594226786759E-2</v>
      </c>
      <c r="U91" s="304">
        <f t="shared" si="11"/>
        <v>1.5804286299964894E-2</v>
      </c>
      <c r="V91" s="304">
        <f t="shared" si="11"/>
        <v>1.9224655985281155E-2</v>
      </c>
      <c r="W91" s="304">
        <f t="shared" si="11"/>
        <v>2.9418614782203267E-2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1.2103512240042436E-2</v>
      </c>
      <c r="C92" s="304">
        <f t="shared" si="12"/>
        <v>1.8443841306050271E-2</v>
      </c>
      <c r="D92" s="304">
        <f t="shared" si="12"/>
        <v>1.6719117686631271E-2</v>
      </c>
      <c r="E92" s="304">
        <f t="shared" si="12"/>
        <v>2.1262153737994512E-2</v>
      </c>
      <c r="F92" s="304">
        <f t="shared" si="12"/>
        <v>3.2635511471434488E-2</v>
      </c>
      <c r="G92" s="304">
        <f t="shared" si="12"/>
        <v>3.8923510897469163E-2</v>
      </c>
      <c r="H92" s="304">
        <f t="shared" si="12"/>
        <v>2.9171776876707241E-2</v>
      </c>
      <c r="I92" s="304">
        <f t="shared" si="12"/>
        <v>2.9905949303492035E-2</v>
      </c>
      <c r="J92" s="304">
        <f t="shared" si="12"/>
        <v>4.4287363855436059E-2</v>
      </c>
      <c r="K92" s="304">
        <f t="shared" si="12"/>
        <v>4.0936047727899494E-2</v>
      </c>
      <c r="L92" s="304">
        <f t="shared" si="12"/>
        <v>4.2188452688656314E-2</v>
      </c>
      <c r="M92" s="304">
        <f t="shared" si="12"/>
        <v>4.8928493043118186E-2</v>
      </c>
      <c r="N92" s="304">
        <f t="shared" si="12"/>
        <v>4.9530276746472507E-2</v>
      </c>
      <c r="O92" s="304">
        <f t="shared" si="12"/>
        <v>5.0551636614585692E-2</v>
      </c>
      <c r="P92" s="304">
        <f t="shared" si="12"/>
        <v>5.7474265710578419E-2</v>
      </c>
      <c r="Q92" s="304">
        <f t="shared" si="12"/>
        <v>5.5416902105367843E-2</v>
      </c>
      <c r="R92" s="304">
        <f t="shared" si="12"/>
        <v>6.1130302196771236E-2</v>
      </c>
      <c r="S92" s="304">
        <f t="shared" si="12"/>
        <v>6.5564551298922899E-2</v>
      </c>
      <c r="T92" s="304">
        <f t="shared" si="12"/>
        <v>6.4411015085156384E-2</v>
      </c>
      <c r="U92" s="304">
        <f t="shared" si="12"/>
        <v>6.913279475357291E-2</v>
      </c>
      <c r="V92" s="304">
        <f t="shared" si="12"/>
        <v>6.1991456891973301E-2</v>
      </c>
      <c r="W92" s="304">
        <f t="shared" si="12"/>
        <v>4.5040906756779985E-2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1.3520889673626745E-3</v>
      </c>
      <c r="C93" s="304">
        <f t="shared" si="13"/>
        <v>1.4938610660335317E-3</v>
      </c>
      <c r="D93" s="304">
        <f t="shared" si="13"/>
        <v>1.4330498599594347E-3</v>
      </c>
      <c r="E93" s="304">
        <f t="shared" si="13"/>
        <v>1.557762143831573E-3</v>
      </c>
      <c r="F93" s="304">
        <f t="shared" si="13"/>
        <v>1.769042576050124E-3</v>
      </c>
      <c r="G93" s="304">
        <f t="shared" si="13"/>
        <v>1.8519468538924846E-3</v>
      </c>
      <c r="H93" s="304">
        <f t="shared" si="13"/>
        <v>1.7126671824497291E-3</v>
      </c>
      <c r="I93" s="304">
        <f t="shared" si="13"/>
        <v>1.7447845236764627E-3</v>
      </c>
      <c r="J93" s="304">
        <f t="shared" si="13"/>
        <v>1.9407323132226502E-3</v>
      </c>
      <c r="K93" s="304">
        <f t="shared" si="13"/>
        <v>1.8560406968537509E-3</v>
      </c>
      <c r="L93" s="304">
        <f t="shared" si="13"/>
        <v>1.8858228949705336E-3</v>
      </c>
      <c r="M93" s="304">
        <f t="shared" si="13"/>
        <v>1.9986904350538844E-3</v>
      </c>
      <c r="N93" s="304">
        <f t="shared" si="13"/>
        <v>1.9739537057056472E-3</v>
      </c>
      <c r="O93" s="304">
        <f t="shared" si="13"/>
        <v>1.9761833323208443E-3</v>
      </c>
      <c r="P93" s="304">
        <f t="shared" si="13"/>
        <v>2.0488501075907411E-3</v>
      </c>
      <c r="Q93" s="304">
        <f t="shared" si="13"/>
        <v>1.9885596991471824E-3</v>
      </c>
      <c r="R93" s="304">
        <f t="shared" si="13"/>
        <v>2.0703825354929212E-3</v>
      </c>
      <c r="S93" s="304">
        <f t="shared" si="13"/>
        <v>2.1715033830543564E-3</v>
      </c>
      <c r="T93" s="304">
        <f t="shared" si="13"/>
        <v>2.114739666738235E-3</v>
      </c>
      <c r="U93" s="304">
        <f t="shared" si="13"/>
        <v>2.1779077551965825E-3</v>
      </c>
      <c r="V93" s="304">
        <f t="shared" si="13"/>
        <v>2.0354016993138122E-3</v>
      </c>
      <c r="W93" s="304">
        <f t="shared" si="13"/>
        <v>1.873160839772059E-3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3.131227264517189E-2</v>
      </c>
      <c r="C94" s="303">
        <f t="shared" si="14"/>
        <v>3.1090353079117464E-2</v>
      </c>
      <c r="D94" s="303">
        <f t="shared" si="14"/>
        <v>3.091351977879328E-2</v>
      </c>
      <c r="E94" s="303">
        <f t="shared" si="14"/>
        <v>3.1437405560751662E-2</v>
      </c>
      <c r="F94" s="303">
        <f t="shared" si="14"/>
        <v>3.2599387112999152E-2</v>
      </c>
      <c r="G94" s="303">
        <f t="shared" si="14"/>
        <v>3.3437225362551198E-2</v>
      </c>
      <c r="H94" s="303">
        <f t="shared" si="14"/>
        <v>3.2251899353198638E-2</v>
      </c>
      <c r="I94" s="303">
        <f t="shared" si="14"/>
        <v>3.248252245743128E-2</v>
      </c>
      <c r="J94" s="303">
        <f t="shared" si="14"/>
        <v>3.4465981485713081E-2</v>
      </c>
      <c r="K94" s="303">
        <f t="shared" si="14"/>
        <v>3.3809952056591333E-2</v>
      </c>
      <c r="L94" s="303">
        <f t="shared" si="14"/>
        <v>3.4124557247177015E-2</v>
      </c>
      <c r="M94" s="303">
        <f t="shared" si="14"/>
        <v>3.5421843978683386E-2</v>
      </c>
      <c r="N94" s="303">
        <f t="shared" si="14"/>
        <v>3.5492077271512358E-2</v>
      </c>
      <c r="O94" s="303">
        <f t="shared" si="14"/>
        <v>3.5642647081399983E-2</v>
      </c>
      <c r="P94" s="303">
        <f t="shared" si="14"/>
        <v>3.7046220156322418E-2</v>
      </c>
      <c r="Q94" s="303">
        <f t="shared" si="14"/>
        <v>3.6494734722269696E-2</v>
      </c>
      <c r="R94" s="303">
        <f t="shared" si="14"/>
        <v>3.7773559763918593E-2</v>
      </c>
      <c r="S94" s="303">
        <f t="shared" si="14"/>
        <v>3.8795048111834672E-2</v>
      </c>
      <c r="T94" s="303">
        <f t="shared" si="14"/>
        <v>3.8546067717582462E-2</v>
      </c>
      <c r="U94" s="303">
        <f t="shared" si="14"/>
        <v>3.9597722185788359E-2</v>
      </c>
      <c r="V94" s="303">
        <f t="shared" si="14"/>
        <v>3.7841597534803748E-2</v>
      </c>
      <c r="W94" s="303">
        <f t="shared" si="14"/>
        <v>3.4696673808525147E-2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2.5196090278169572E-2</v>
      </c>
      <c r="C95" s="304">
        <f t="shared" si="15"/>
        <v>2.2027761091806645E-2</v>
      </c>
      <c r="D95" s="304">
        <f t="shared" si="15"/>
        <v>2.2662534530342952E-2</v>
      </c>
      <c r="E95" s="304">
        <f t="shared" si="15"/>
        <v>2.1064716523557982E-2</v>
      </c>
      <c r="F95" s="304">
        <f t="shared" si="15"/>
        <v>1.6960953455051598E-2</v>
      </c>
      <c r="G95" s="304">
        <f t="shared" si="15"/>
        <v>1.490292638465953E-2</v>
      </c>
      <c r="H95" s="304">
        <f t="shared" si="15"/>
        <v>1.8213515689945465E-2</v>
      </c>
      <c r="I95" s="304">
        <f t="shared" si="15"/>
        <v>1.8095825263263796E-2</v>
      </c>
      <c r="J95" s="304">
        <f t="shared" si="15"/>
        <v>1.3453210499959126E-2</v>
      </c>
      <c r="K95" s="304">
        <f t="shared" si="15"/>
        <v>1.4359002772612572E-2</v>
      </c>
      <c r="L95" s="304">
        <f t="shared" si="15"/>
        <v>1.4090795618255714E-2</v>
      </c>
      <c r="M95" s="304">
        <f t="shared" si="15"/>
        <v>1.2273124215877895E-2</v>
      </c>
      <c r="N95" s="304">
        <f t="shared" si="15"/>
        <v>1.208106342961319E-2</v>
      </c>
      <c r="O95" s="304">
        <f t="shared" si="15"/>
        <v>1.1766365287351546E-2</v>
      </c>
      <c r="P95" s="304">
        <f t="shared" si="15"/>
        <v>9.9902584207909855E-3</v>
      </c>
      <c r="Q95" s="304">
        <f t="shared" si="15"/>
        <v>1.0401342992944687E-2</v>
      </c>
      <c r="R95" s="304">
        <f t="shared" si="15"/>
        <v>9.0459757947076204E-3</v>
      </c>
      <c r="S95" s="304">
        <f t="shared" si="15"/>
        <v>8.0059323472995523E-3</v>
      </c>
      <c r="T95" s="304">
        <f t="shared" si="15"/>
        <v>8.3070882849030758E-3</v>
      </c>
      <c r="U95" s="304">
        <f t="shared" si="15"/>
        <v>7.183766499984044E-3</v>
      </c>
      <c r="V95" s="304">
        <f t="shared" si="15"/>
        <v>8.7384799933096068E-3</v>
      </c>
      <c r="W95" s="304">
        <f t="shared" si="15"/>
        <v>1.3372097628274213E-2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5.5015964727465642E-3</v>
      </c>
      <c r="C96" s="304">
        <f t="shared" si="16"/>
        <v>8.3835642300228476E-3</v>
      </c>
      <c r="D96" s="304">
        <f t="shared" si="16"/>
        <v>7.5995989484687644E-3</v>
      </c>
      <c r="E96" s="304">
        <f t="shared" si="16"/>
        <v>9.664615335452053E-3</v>
      </c>
      <c r="F96" s="304">
        <f t="shared" si="16"/>
        <v>1.4834323396106588E-2</v>
      </c>
      <c r="G96" s="304">
        <f t="shared" si="16"/>
        <v>1.7692504953395076E-2</v>
      </c>
      <c r="H96" s="304">
        <f t="shared" si="16"/>
        <v>1.3259898580321476E-2</v>
      </c>
      <c r="I96" s="304">
        <f t="shared" si="16"/>
        <v>1.3593613319769098E-2</v>
      </c>
      <c r="J96" s="304">
        <f t="shared" si="16"/>
        <v>2.0130619934289117E-2</v>
      </c>
      <c r="K96" s="304">
        <f t="shared" si="16"/>
        <v>1.8607294421772506E-2</v>
      </c>
      <c r="L96" s="304">
        <f t="shared" si="16"/>
        <v>1.9176569403934689E-2</v>
      </c>
      <c r="M96" s="304">
        <f t="shared" si="16"/>
        <v>2.2240224110508265E-2</v>
      </c>
      <c r="N96" s="304">
        <f t="shared" si="16"/>
        <v>2.2513762157487512E-2</v>
      </c>
      <c r="O96" s="304">
        <f t="shared" si="16"/>
        <v>2.297801664299351E-2</v>
      </c>
      <c r="P96" s="304">
        <f t="shared" si="16"/>
        <v>2.6124666232081102E-2</v>
      </c>
      <c r="Q96" s="304">
        <f t="shared" si="16"/>
        <v>2.5189500956985383E-2</v>
      </c>
      <c r="R96" s="304">
        <f t="shared" si="16"/>
        <v>2.7786500998532377E-2</v>
      </c>
      <c r="S96" s="304">
        <f t="shared" si="16"/>
        <v>2.9802068772237691E-2</v>
      </c>
      <c r="T96" s="304">
        <f t="shared" si="16"/>
        <v>2.927773412961655E-2</v>
      </c>
      <c r="U96" s="304">
        <f t="shared" si="16"/>
        <v>3.1423997615260414E-2</v>
      </c>
      <c r="V96" s="304">
        <f t="shared" si="16"/>
        <v>2.817793495089695E-2</v>
      </c>
      <c r="W96" s="304">
        <f t="shared" si="16"/>
        <v>2.0473139434899996E-2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6.1458589425576087E-4</v>
      </c>
      <c r="C97" s="304">
        <f t="shared" si="17"/>
        <v>6.7902775728796889E-4</v>
      </c>
      <c r="D97" s="304">
        <f t="shared" si="17"/>
        <v>6.5138629998156086E-4</v>
      </c>
      <c r="E97" s="304">
        <f t="shared" si="17"/>
        <v>7.0807370174162426E-4</v>
      </c>
      <c r="F97" s="304">
        <f t="shared" si="17"/>
        <v>8.0411026184096506E-4</v>
      </c>
      <c r="G97" s="304">
        <f t="shared" si="17"/>
        <v>8.4179402449658378E-4</v>
      </c>
      <c r="H97" s="304">
        <f t="shared" si="17"/>
        <v>7.7848508293169448E-4</v>
      </c>
      <c r="I97" s="304">
        <f t="shared" si="17"/>
        <v>7.9308387439839243E-4</v>
      </c>
      <c r="J97" s="304">
        <f t="shared" si="17"/>
        <v>8.8215105146484082E-4</v>
      </c>
      <c r="K97" s="304">
        <f t="shared" si="17"/>
        <v>8.4365486220625095E-4</v>
      </c>
      <c r="L97" s="304">
        <f t="shared" si="17"/>
        <v>8.5719222498660552E-4</v>
      </c>
      <c r="M97" s="304">
        <f t="shared" si="17"/>
        <v>9.0849565229722019E-4</v>
      </c>
      <c r="N97" s="304">
        <f t="shared" si="17"/>
        <v>8.9725168441165837E-4</v>
      </c>
      <c r="O97" s="304">
        <f t="shared" si="17"/>
        <v>8.9826515105492907E-4</v>
      </c>
      <c r="P97" s="304">
        <f t="shared" si="17"/>
        <v>9.3129550345033639E-4</v>
      </c>
      <c r="Q97" s="304">
        <f t="shared" si="17"/>
        <v>9.0389077233962918E-4</v>
      </c>
      <c r="R97" s="304">
        <f t="shared" si="17"/>
        <v>9.4108297067860074E-4</v>
      </c>
      <c r="S97" s="304">
        <f t="shared" si="17"/>
        <v>9.8704699229743486E-4</v>
      </c>
      <c r="T97" s="304">
        <f t="shared" si="17"/>
        <v>9.6124530306283362E-4</v>
      </c>
      <c r="U97" s="304">
        <f t="shared" si="17"/>
        <v>9.8995807054390122E-4</v>
      </c>
      <c r="V97" s="304">
        <f t="shared" si="17"/>
        <v>9.2518259059718702E-4</v>
      </c>
      <c r="W97" s="304">
        <f t="shared" si="17"/>
        <v>8.5143674535093626E-4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0.52819363720835011</v>
      </c>
      <c r="C98" s="303">
        <f t="shared" si="18"/>
        <v>0.50717013005233746</v>
      </c>
      <c r="D98" s="303">
        <f t="shared" si="18"/>
        <v>0.51752656616032844</v>
      </c>
      <c r="E98" s="303">
        <f t="shared" si="18"/>
        <v>0.49554776825933067</v>
      </c>
      <c r="F98" s="303">
        <f t="shared" si="18"/>
        <v>0.45834765152044776</v>
      </c>
      <c r="G98" s="303">
        <f t="shared" si="18"/>
        <v>0.4427378875281483</v>
      </c>
      <c r="H98" s="303">
        <f t="shared" si="18"/>
        <v>0.46811210708305157</v>
      </c>
      <c r="I98" s="303">
        <f t="shared" si="18"/>
        <v>0.46217453534120928</v>
      </c>
      <c r="J98" s="303">
        <f t="shared" si="18"/>
        <v>0.42561535290727748</v>
      </c>
      <c r="K98" s="303">
        <f t="shared" si="18"/>
        <v>0.44148519948318232</v>
      </c>
      <c r="L98" s="303">
        <f t="shared" si="18"/>
        <v>0.43616197974492854</v>
      </c>
      <c r="M98" s="303">
        <f t="shared" si="18"/>
        <v>0.41463648744548914</v>
      </c>
      <c r="N98" s="303">
        <f t="shared" si="18"/>
        <v>0.41830388955634368</v>
      </c>
      <c r="O98" s="303">
        <f t="shared" si="18"/>
        <v>0.41774199662842404</v>
      </c>
      <c r="P98" s="303">
        <f t="shared" si="18"/>
        <v>0.40170830980643757</v>
      </c>
      <c r="Q98" s="303">
        <f t="shared" si="18"/>
        <v>0.41300133944154377</v>
      </c>
      <c r="R98" s="303">
        <f t="shared" si="18"/>
        <v>0.3959737507521997</v>
      </c>
      <c r="S98" s="303">
        <f t="shared" si="18"/>
        <v>0.37734877075111839</v>
      </c>
      <c r="T98" s="303">
        <f t="shared" si="18"/>
        <v>0.38657264652386208</v>
      </c>
      <c r="U98" s="303">
        <f t="shared" si="18"/>
        <v>0.37367262620489783</v>
      </c>
      <c r="V98" s="303">
        <f t="shared" si="18"/>
        <v>0.40119428077752523</v>
      </c>
      <c r="W98" s="303">
        <f t="shared" si="18"/>
        <v>0.4366161732504239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8.4863420406300225E-2</v>
      </c>
      <c r="C99" s="303">
        <f t="shared" si="19"/>
        <v>8.260096497213977E-2</v>
      </c>
      <c r="D99" s="303">
        <f t="shared" si="19"/>
        <v>8.3270657308410032E-2</v>
      </c>
      <c r="E99" s="303">
        <f t="shared" si="19"/>
        <v>8.1907907046910519E-2</v>
      </c>
      <c r="F99" s="303">
        <f t="shared" si="19"/>
        <v>7.8570294082103087E-2</v>
      </c>
      <c r="G99" s="303">
        <f t="shared" si="19"/>
        <v>7.6963937191282111E-2</v>
      </c>
      <c r="H99" s="303">
        <f t="shared" si="19"/>
        <v>7.9630265548162993E-2</v>
      </c>
      <c r="I99" s="303">
        <f t="shared" si="19"/>
        <v>7.9383936671928099E-2</v>
      </c>
      <c r="J99" s="303">
        <f t="shared" si="19"/>
        <v>7.5675717884630095E-2</v>
      </c>
      <c r="K99" s="303">
        <f t="shared" si="19"/>
        <v>7.7009181311046504E-2</v>
      </c>
      <c r="L99" s="303">
        <f t="shared" si="19"/>
        <v>7.6763887766933964E-2</v>
      </c>
      <c r="M99" s="303">
        <f t="shared" si="19"/>
        <v>7.4977748758828622E-2</v>
      </c>
      <c r="N99" s="303">
        <f t="shared" si="19"/>
        <v>7.525168788255554E-2</v>
      </c>
      <c r="O99" s="303">
        <f t="shared" si="19"/>
        <v>7.5120211468883827E-2</v>
      </c>
      <c r="P99" s="303">
        <f t="shared" si="19"/>
        <v>7.3551163684800996E-2</v>
      </c>
      <c r="Q99" s="303">
        <f t="shared" si="19"/>
        <v>7.4455665870256482E-2</v>
      </c>
      <c r="R99" s="303">
        <f t="shared" si="19"/>
        <v>7.2830528379306286E-2</v>
      </c>
      <c r="S99" s="303">
        <f t="shared" si="19"/>
        <v>7.0779743552631905E-2</v>
      </c>
      <c r="T99" s="303">
        <f t="shared" si="19"/>
        <v>7.1904566792098196E-2</v>
      </c>
      <c r="U99" s="303">
        <f t="shared" si="19"/>
        <v>7.0221478847213706E-2</v>
      </c>
      <c r="V99" s="303">
        <f t="shared" si="19"/>
        <v>7.3192103094769978E-2</v>
      </c>
      <c r="W99" s="303">
        <f t="shared" si="19"/>
        <v>7.7146236169177013E-2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3.7814110550833724E-2</v>
      </c>
      <c r="C100" s="304">
        <f t="shared" si="20"/>
        <v>3.5869243548187123E-2</v>
      </c>
      <c r="D100" s="304">
        <f t="shared" si="20"/>
        <v>3.63107119072269E-2</v>
      </c>
      <c r="E100" s="304">
        <f t="shared" si="20"/>
        <v>3.5466840662595839E-2</v>
      </c>
      <c r="F100" s="304">
        <f t="shared" si="20"/>
        <v>3.3005870180379177E-2</v>
      </c>
      <c r="G100" s="304">
        <f t="shared" si="20"/>
        <v>3.1813102777492795E-2</v>
      </c>
      <c r="H100" s="304">
        <f t="shared" si="20"/>
        <v>3.384303182706342E-2</v>
      </c>
      <c r="I100" s="304">
        <f t="shared" si="20"/>
        <v>3.3749390205288152E-2</v>
      </c>
      <c r="J100" s="304">
        <f t="shared" si="20"/>
        <v>3.0995674636749956E-2</v>
      </c>
      <c r="K100" s="304">
        <f t="shared" si="20"/>
        <v>3.1911885797433731E-2</v>
      </c>
      <c r="L100" s="304">
        <f t="shared" si="20"/>
        <v>3.1795625794086388E-2</v>
      </c>
      <c r="M100" s="304">
        <f t="shared" si="20"/>
        <v>3.0591389157083659E-2</v>
      </c>
      <c r="N100" s="304">
        <f t="shared" si="20"/>
        <v>3.0809971667377242E-2</v>
      </c>
      <c r="O100" s="304">
        <f t="shared" si="20"/>
        <v>3.069938276973359E-2</v>
      </c>
      <c r="P100" s="304">
        <f t="shared" si="20"/>
        <v>2.9654454638402206E-2</v>
      </c>
      <c r="Q100" s="304">
        <f t="shared" si="20"/>
        <v>3.0262226556146448E-2</v>
      </c>
      <c r="R100" s="304">
        <f t="shared" si="20"/>
        <v>2.9156714085435409E-2</v>
      </c>
      <c r="S100" s="304">
        <f t="shared" si="20"/>
        <v>2.7581896043617708E-2</v>
      </c>
      <c r="T100" s="304">
        <f t="shared" si="20"/>
        <v>2.8524147218957525E-2</v>
      </c>
      <c r="U100" s="304">
        <f t="shared" si="20"/>
        <v>2.7225346714964179E-2</v>
      </c>
      <c r="V100" s="304">
        <f t="shared" si="20"/>
        <v>2.9437646033383922E-2</v>
      </c>
      <c r="W100" s="304">
        <f t="shared" si="20"/>
        <v>3.2247434857585654E-2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3.6299043348244249E-2</v>
      </c>
      <c r="C101" s="304">
        <f t="shared" si="21"/>
        <v>3.4854245183651406E-2</v>
      </c>
      <c r="D101" s="304">
        <f t="shared" si="21"/>
        <v>3.5565970385802996E-2</v>
      </c>
      <c r="E101" s="304">
        <f t="shared" si="21"/>
        <v>3.4055521789778116E-2</v>
      </c>
      <c r="F101" s="304">
        <f t="shared" si="21"/>
        <v>3.149901872926926E-2</v>
      </c>
      <c r="G101" s="304">
        <f t="shared" si="21"/>
        <v>3.0426269154308298E-2</v>
      </c>
      <c r="H101" s="304">
        <f t="shared" si="21"/>
        <v>3.2170061261345723E-2</v>
      </c>
      <c r="I101" s="304">
        <f t="shared" si="21"/>
        <v>3.1762013608254758E-2</v>
      </c>
      <c r="J101" s="304">
        <f t="shared" si="21"/>
        <v>2.9249557466299779E-2</v>
      </c>
      <c r="K101" s="304">
        <f t="shared" si="21"/>
        <v>3.0340180692723696E-2</v>
      </c>
      <c r="L101" s="304">
        <f t="shared" si="21"/>
        <v>2.997435314309177E-2</v>
      </c>
      <c r="M101" s="304">
        <f t="shared" si="21"/>
        <v>2.8495057061072825E-2</v>
      </c>
      <c r="N101" s="304">
        <f t="shared" si="21"/>
        <v>2.874709188091833E-2</v>
      </c>
      <c r="O101" s="304">
        <f t="shared" si="21"/>
        <v>2.8708476921723784E-2</v>
      </c>
      <c r="P101" s="304">
        <f t="shared" si="21"/>
        <v>2.7606594104544201E-2</v>
      </c>
      <c r="Q101" s="304">
        <f t="shared" si="21"/>
        <v>2.8382684809506686E-2</v>
      </c>
      <c r="R101" s="304">
        <f t="shared" si="21"/>
        <v>2.7212498089315734E-2</v>
      </c>
      <c r="S101" s="304">
        <f t="shared" si="21"/>
        <v>2.5932533870146698E-2</v>
      </c>
      <c r="T101" s="304">
        <f t="shared" si="21"/>
        <v>2.6566426145493406E-2</v>
      </c>
      <c r="U101" s="304">
        <f t="shared" si="21"/>
        <v>2.5679898244047657E-2</v>
      </c>
      <c r="V101" s="304">
        <f t="shared" si="21"/>
        <v>2.7571268495357851E-2</v>
      </c>
      <c r="W101" s="304">
        <f t="shared" si="21"/>
        <v>3.0005566676506525E-2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4.2076072511641532E-3</v>
      </c>
      <c r="C102" s="304">
        <f t="shared" si="22"/>
        <v>4.6487922062812756E-3</v>
      </c>
      <c r="D102" s="304">
        <f t="shared" si="22"/>
        <v>4.4595519433949541E-3</v>
      </c>
      <c r="E102" s="304">
        <f t="shared" si="22"/>
        <v>4.8476479360375019E-3</v>
      </c>
      <c r="F102" s="304">
        <f t="shared" si="22"/>
        <v>5.5051380125713621E-3</v>
      </c>
      <c r="G102" s="304">
        <f t="shared" si="22"/>
        <v>5.7631303851313192E-3</v>
      </c>
      <c r="H102" s="304">
        <f t="shared" si="22"/>
        <v>5.3297016909786025E-3</v>
      </c>
      <c r="I102" s="304">
        <f t="shared" si="22"/>
        <v>5.4296486331515828E-3</v>
      </c>
      <c r="J102" s="304">
        <f t="shared" si="22"/>
        <v>6.0394245872829886E-3</v>
      </c>
      <c r="K102" s="304">
        <f t="shared" si="22"/>
        <v>5.7758701409793044E-3</v>
      </c>
      <c r="L102" s="304">
        <f t="shared" si="22"/>
        <v>5.8685502794735972E-3</v>
      </c>
      <c r="M102" s="304">
        <f t="shared" si="22"/>
        <v>6.21978624954596E-3</v>
      </c>
      <c r="N102" s="304">
        <f t="shared" si="22"/>
        <v>6.142807260523706E-3</v>
      </c>
      <c r="O102" s="304">
        <f t="shared" si="22"/>
        <v>6.1497457041764132E-3</v>
      </c>
      <c r="P102" s="304">
        <f t="shared" si="22"/>
        <v>6.3758796775500127E-3</v>
      </c>
      <c r="Q102" s="304">
        <f t="shared" si="22"/>
        <v>6.1882601008311977E-3</v>
      </c>
      <c r="R102" s="304">
        <f t="shared" si="22"/>
        <v>6.4428871023299817E-3</v>
      </c>
      <c r="S102" s="304">
        <f t="shared" si="22"/>
        <v>6.7575681785858434E-3</v>
      </c>
      <c r="T102" s="304">
        <f t="shared" si="22"/>
        <v>6.5809234235882415E-3</v>
      </c>
      <c r="U102" s="304">
        <f t="shared" si="22"/>
        <v>6.7774981412696963E-3</v>
      </c>
      <c r="V102" s="304">
        <f t="shared" si="22"/>
        <v>6.334029162126463E-3</v>
      </c>
      <c r="W102" s="304">
        <f t="shared" si="22"/>
        <v>5.8291468403850744E-3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4.888398890686335E-3</v>
      </c>
      <c r="C103" s="304">
        <f t="shared" si="23"/>
        <v>5.4009676539865069E-3</v>
      </c>
      <c r="D103" s="304">
        <f t="shared" si="23"/>
        <v>5.1811082812014799E-3</v>
      </c>
      <c r="E103" s="304">
        <f t="shared" si="23"/>
        <v>5.6319982779778508E-3</v>
      </c>
      <c r="F103" s="304">
        <f t="shared" si="23"/>
        <v>6.3958703717613506E-3</v>
      </c>
      <c r="G103" s="304">
        <f t="shared" si="23"/>
        <v>6.6956059584130489E-3</v>
      </c>
      <c r="H103" s="304">
        <f t="shared" si="23"/>
        <v>6.1920484205507526E-3</v>
      </c>
      <c r="I103" s="304">
        <f t="shared" si="23"/>
        <v>6.3081667966446023E-3</v>
      </c>
      <c r="J103" s="304">
        <f t="shared" si="23"/>
        <v>7.0166046141044982E-3</v>
      </c>
      <c r="K103" s="304">
        <f t="shared" si="23"/>
        <v>6.7104070091379428E-3</v>
      </c>
      <c r="L103" s="304">
        <f t="shared" si="23"/>
        <v>6.8180828113599311E-3</v>
      </c>
      <c r="M103" s="304">
        <f t="shared" si="23"/>
        <v>7.2261488270261576E-3</v>
      </c>
      <c r="N103" s="304">
        <f t="shared" si="23"/>
        <v>7.1367146231948878E-3</v>
      </c>
      <c r="O103" s="304">
        <f t="shared" si="23"/>
        <v>7.1447757083272032E-3</v>
      </c>
      <c r="P103" s="304">
        <f t="shared" si="23"/>
        <v>7.4074982008507512E-3</v>
      </c>
      <c r="Q103" s="304">
        <f t="shared" si="23"/>
        <v>7.189521741557992E-3</v>
      </c>
      <c r="R103" s="304">
        <f t="shared" si="23"/>
        <v>7.4853474394819281E-3</v>
      </c>
      <c r="S103" s="304">
        <f t="shared" si="23"/>
        <v>7.8509439726810598E-3</v>
      </c>
      <c r="T103" s="304">
        <f t="shared" si="23"/>
        <v>7.6457180633148917E-3</v>
      </c>
      <c r="U103" s="304">
        <f t="shared" si="23"/>
        <v>7.8740986070515093E-3</v>
      </c>
      <c r="V103" s="304">
        <f t="shared" si="23"/>
        <v>7.3588762642109815E-3</v>
      </c>
      <c r="W103" s="304">
        <f t="shared" si="23"/>
        <v>6.7723038884634872E-3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1.6542603653717563E-3</v>
      </c>
      <c r="C104" s="304">
        <f t="shared" si="24"/>
        <v>1.8277163800334501E-3</v>
      </c>
      <c r="D104" s="304">
        <f t="shared" si="24"/>
        <v>1.7533147907837021E-3</v>
      </c>
      <c r="E104" s="304">
        <f t="shared" si="24"/>
        <v>1.9058983805212057E-3</v>
      </c>
      <c r="F104" s="304">
        <f t="shared" si="24"/>
        <v>2.164396788121933E-3</v>
      </c>
      <c r="G104" s="304">
        <f t="shared" si="24"/>
        <v>2.2658289159366374E-3</v>
      </c>
      <c r="H104" s="304">
        <f t="shared" si="24"/>
        <v>2.0954223482244788E-3</v>
      </c>
      <c r="I104" s="304">
        <f t="shared" si="24"/>
        <v>2.1347174285890067E-3</v>
      </c>
      <c r="J104" s="304">
        <f t="shared" si="24"/>
        <v>2.3744565801928643E-3</v>
      </c>
      <c r="K104" s="304">
        <f t="shared" si="24"/>
        <v>2.2708376707718256E-3</v>
      </c>
      <c r="L104" s="304">
        <f t="shared" si="24"/>
        <v>2.3072757389222816E-3</v>
      </c>
      <c r="M104" s="304">
        <f t="shared" si="24"/>
        <v>2.4453674641000179E-3</v>
      </c>
      <c r="N104" s="304">
        <f t="shared" si="24"/>
        <v>2.4151024505413799E-3</v>
      </c>
      <c r="O104" s="304">
        <f t="shared" si="24"/>
        <v>2.4178303649228512E-3</v>
      </c>
      <c r="P104" s="304">
        <f t="shared" si="24"/>
        <v>2.506737063453824E-3</v>
      </c>
      <c r="Q104" s="304">
        <f t="shared" si="24"/>
        <v>2.4329726622141666E-3</v>
      </c>
      <c r="R104" s="304">
        <f t="shared" si="24"/>
        <v>2.5330816627432335E-3</v>
      </c>
      <c r="S104" s="304">
        <f t="shared" si="24"/>
        <v>2.6568014876005952E-3</v>
      </c>
      <c r="T104" s="304">
        <f t="shared" si="24"/>
        <v>2.5873519407441288E-3</v>
      </c>
      <c r="U104" s="304">
        <f t="shared" si="24"/>
        <v>2.6646371398806679E-3</v>
      </c>
      <c r="V104" s="304">
        <f t="shared" si="24"/>
        <v>2.4902831396907627E-3</v>
      </c>
      <c r="W104" s="304">
        <f t="shared" si="24"/>
        <v>2.2917839062362691E-3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0.10028233712538367</v>
      </c>
      <c r="C105" s="303">
        <f t="shared" si="25"/>
        <v>0.1071148727504504</v>
      </c>
      <c r="D105" s="303">
        <f t="shared" si="25"/>
        <v>0.10411096615124386</v>
      </c>
      <c r="E105" s="303">
        <f t="shared" si="25"/>
        <v>0.11038542536493456</v>
      </c>
      <c r="F105" s="303">
        <f t="shared" si="25"/>
        <v>0.12055685370698249</v>
      </c>
      <c r="G105" s="303">
        <f t="shared" si="25"/>
        <v>0.12438647879063693</v>
      </c>
      <c r="H105" s="303">
        <f t="shared" si="25"/>
        <v>0.11790840386607614</v>
      </c>
      <c r="I105" s="303">
        <f t="shared" si="25"/>
        <v>0.11951203636483887</v>
      </c>
      <c r="J105" s="303">
        <f t="shared" si="25"/>
        <v>0.12855430490022013</v>
      </c>
      <c r="K105" s="303">
        <f t="shared" si="25"/>
        <v>0.12437508074606331</v>
      </c>
      <c r="L105" s="303">
        <f t="shared" si="25"/>
        <v>0.12575947520795794</v>
      </c>
      <c r="M105" s="303">
        <f t="shared" si="25"/>
        <v>0.13104095057926354</v>
      </c>
      <c r="N105" s="303">
        <f t="shared" si="25"/>
        <v>0.12979814343133253</v>
      </c>
      <c r="O105" s="303">
        <f t="shared" si="25"/>
        <v>0.12981362362354207</v>
      </c>
      <c r="P105" s="303">
        <f t="shared" si="25"/>
        <v>0.13318628430345877</v>
      </c>
      <c r="Q105" s="303">
        <f t="shared" si="25"/>
        <v>0.13026302686859201</v>
      </c>
      <c r="R105" s="303">
        <f t="shared" si="25"/>
        <v>0.13407175770868232</v>
      </c>
      <c r="S105" s="303">
        <f t="shared" si="25"/>
        <v>0.13874959076037752</v>
      </c>
      <c r="T105" s="303">
        <f t="shared" si="25"/>
        <v>0.13612380368542076</v>
      </c>
      <c r="U105" s="303">
        <f t="shared" si="25"/>
        <v>0.13891451598060467</v>
      </c>
      <c r="V105" s="303">
        <f t="shared" si="25"/>
        <v>0.1323075794706903</v>
      </c>
      <c r="W105" s="303">
        <f t="shared" si="25"/>
        <v>0.12496476503492795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1.7936065879376874E-2</v>
      </c>
      <c r="C106" s="304">
        <f t="shared" si="26"/>
        <v>1.712334535776236E-2</v>
      </c>
      <c r="D106" s="304">
        <f t="shared" si="26"/>
        <v>1.7381437594538612E-2</v>
      </c>
      <c r="E106" s="304">
        <f t="shared" si="26"/>
        <v>1.6975729590205123E-2</v>
      </c>
      <c r="F106" s="304">
        <f t="shared" si="26"/>
        <v>1.5829545489304778E-2</v>
      </c>
      <c r="G106" s="304">
        <f t="shared" si="26"/>
        <v>1.5231366350422784E-2</v>
      </c>
      <c r="H106" s="304">
        <f t="shared" si="26"/>
        <v>1.620303526006316E-2</v>
      </c>
      <c r="I106" s="304">
        <f t="shared" si="26"/>
        <v>1.6089904458595573E-2</v>
      </c>
      <c r="J106" s="304">
        <f t="shared" si="26"/>
        <v>1.466253058958239E-2</v>
      </c>
      <c r="K106" s="304">
        <f t="shared" si="26"/>
        <v>1.5007559606911228E-2</v>
      </c>
      <c r="L106" s="304">
        <f t="shared" si="26"/>
        <v>1.4797646384241013E-2</v>
      </c>
      <c r="M106" s="304">
        <f t="shared" si="26"/>
        <v>1.405456819189738E-2</v>
      </c>
      <c r="N106" s="304">
        <f t="shared" si="26"/>
        <v>1.4145734054714986E-2</v>
      </c>
      <c r="O106" s="304">
        <f t="shared" si="26"/>
        <v>1.4043972221471546E-2</v>
      </c>
      <c r="P106" s="304">
        <f t="shared" si="26"/>
        <v>1.3566040084763115E-2</v>
      </c>
      <c r="Q106" s="304">
        <f t="shared" si="26"/>
        <v>1.3863572764693645E-2</v>
      </c>
      <c r="R106" s="304">
        <f t="shared" si="26"/>
        <v>1.3323247389630493E-2</v>
      </c>
      <c r="S106" s="304">
        <f t="shared" si="26"/>
        <v>1.2594985547182934E-2</v>
      </c>
      <c r="T106" s="304">
        <f t="shared" si="26"/>
        <v>1.3019822191691071E-2</v>
      </c>
      <c r="U106" s="304">
        <f t="shared" si="26"/>
        <v>1.2449839990399008E-2</v>
      </c>
      <c r="V106" s="304">
        <f t="shared" si="26"/>
        <v>1.344502936948978E-2</v>
      </c>
      <c r="W106" s="304">
        <f t="shared" si="26"/>
        <v>1.470418195539749E-2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6.8374929298631783E-3</v>
      </c>
      <c r="C107" s="304">
        <f t="shared" si="27"/>
        <v>6.5653425830700706E-3</v>
      </c>
      <c r="D107" s="304">
        <f t="shared" si="27"/>
        <v>6.6994071640847737E-3</v>
      </c>
      <c r="E107" s="304">
        <f t="shared" si="27"/>
        <v>6.4148905310385373E-3</v>
      </c>
      <c r="F107" s="304">
        <f t="shared" si="27"/>
        <v>5.933333167840193E-3</v>
      </c>
      <c r="G107" s="304">
        <f t="shared" si="27"/>
        <v>5.731263995825386E-3</v>
      </c>
      <c r="H107" s="304">
        <f t="shared" si="27"/>
        <v>6.0597345312230159E-3</v>
      </c>
      <c r="I107" s="304">
        <f t="shared" si="27"/>
        <v>5.9828723694219463E-3</v>
      </c>
      <c r="J107" s="304">
        <f t="shared" si="27"/>
        <v>5.509611932710207E-3</v>
      </c>
      <c r="K107" s="304">
        <f t="shared" si="27"/>
        <v>5.7150478867180375E-3</v>
      </c>
      <c r="L107" s="304">
        <f t="shared" si="27"/>
        <v>5.6461385421890291E-3</v>
      </c>
      <c r="M107" s="304">
        <f t="shared" si="27"/>
        <v>5.3674899727228567E-3</v>
      </c>
      <c r="N107" s="304">
        <f t="shared" si="27"/>
        <v>5.4149646756300454E-3</v>
      </c>
      <c r="O107" s="304">
        <f t="shared" si="27"/>
        <v>5.4076909437042013E-3</v>
      </c>
      <c r="P107" s="304">
        <f t="shared" si="27"/>
        <v>5.200134069554033E-3</v>
      </c>
      <c r="Q107" s="304">
        <f t="shared" si="27"/>
        <v>5.3463229004056907E-3</v>
      </c>
      <c r="R107" s="304">
        <f t="shared" si="27"/>
        <v>5.1258999171010251E-3</v>
      </c>
      <c r="S107" s="304">
        <f t="shared" si="27"/>
        <v>4.8847986237395427E-3</v>
      </c>
      <c r="T107" s="304">
        <f t="shared" si="27"/>
        <v>5.0042021548297811E-3</v>
      </c>
      <c r="U107" s="304">
        <f t="shared" si="27"/>
        <v>4.8372107495713032E-3</v>
      </c>
      <c r="V107" s="304">
        <f t="shared" si="27"/>
        <v>5.1934799381837494E-3</v>
      </c>
      <c r="W107" s="304">
        <f t="shared" si="27"/>
        <v>5.6520180997297626E-3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7.5508778316143624E-2</v>
      </c>
      <c r="C108" s="304">
        <f t="shared" si="28"/>
        <v>8.342618480961797E-2</v>
      </c>
      <c r="D108" s="304">
        <f t="shared" si="28"/>
        <v>8.0030121392620487E-2</v>
      </c>
      <c r="E108" s="304">
        <f t="shared" si="28"/>
        <v>8.6994805243690895E-2</v>
      </c>
      <c r="F108" s="304">
        <f t="shared" si="28"/>
        <v>9.8793975049837501E-2</v>
      </c>
      <c r="G108" s="304">
        <f t="shared" si="28"/>
        <v>0.10342384844438873</v>
      </c>
      <c r="H108" s="304">
        <f t="shared" si="28"/>
        <v>9.5645634074789959E-2</v>
      </c>
      <c r="I108" s="304">
        <f t="shared" si="28"/>
        <v>9.7439259536821338E-2</v>
      </c>
      <c r="J108" s="304">
        <f t="shared" si="28"/>
        <v>0.10838216237792754</v>
      </c>
      <c r="K108" s="304">
        <f t="shared" si="28"/>
        <v>0.10365247325243404</v>
      </c>
      <c r="L108" s="304">
        <f t="shared" si="28"/>
        <v>0.1053156902815279</v>
      </c>
      <c r="M108" s="304">
        <f t="shared" si="28"/>
        <v>0.1116188924146433</v>
      </c>
      <c r="N108" s="304">
        <f t="shared" si="28"/>
        <v>0.11023744470098749</v>
      </c>
      <c r="O108" s="304">
        <f t="shared" si="28"/>
        <v>0.1103619604583663</v>
      </c>
      <c r="P108" s="304">
        <f t="shared" si="28"/>
        <v>0.11442011014914164</v>
      </c>
      <c r="Q108" s="304">
        <f t="shared" si="28"/>
        <v>0.11105313120349267</v>
      </c>
      <c r="R108" s="304">
        <f t="shared" si="28"/>
        <v>0.11562261040195081</v>
      </c>
      <c r="S108" s="304">
        <f t="shared" si="28"/>
        <v>0.12126980658945505</v>
      </c>
      <c r="T108" s="304">
        <f t="shared" si="28"/>
        <v>0.1180997793388999</v>
      </c>
      <c r="U108" s="304">
        <f t="shared" si="28"/>
        <v>0.12162746524063438</v>
      </c>
      <c r="V108" s="304">
        <f t="shared" si="28"/>
        <v>0.11366907016301676</v>
      </c>
      <c r="W108" s="304">
        <f t="shared" si="28"/>
        <v>0.1046085649798007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7.3353514390862545E-2</v>
      </c>
      <c r="C109" s="237">
        <f t="shared" si="29"/>
        <v>8.1044932582344603E-2</v>
      </c>
      <c r="D109" s="237">
        <f t="shared" si="29"/>
        <v>7.7745803762010512E-2</v>
      </c>
      <c r="E109" s="237">
        <f t="shared" si="29"/>
        <v>8.4511693086273085E-2</v>
      </c>
      <c r="F109" s="237">
        <f t="shared" si="29"/>
        <v>9.5974076553154819E-2</v>
      </c>
      <c r="G109" s="237">
        <f t="shared" si="29"/>
        <v>0.10047179843726689</v>
      </c>
      <c r="H109" s="237">
        <f t="shared" si="29"/>
        <v>9.2915599377778268E-2</v>
      </c>
      <c r="I109" s="237">
        <f t="shared" si="29"/>
        <v>9.4658028987618853E-2</v>
      </c>
      <c r="J109" s="237">
        <f t="shared" si="29"/>
        <v>0.10528858610870109</v>
      </c>
      <c r="K109" s="237">
        <f t="shared" si="29"/>
        <v>0.10069389755635005</v>
      </c>
      <c r="L109" s="237">
        <f t="shared" si="29"/>
        <v>0.10230964101028271</v>
      </c>
      <c r="M109" s="237">
        <f t="shared" si="29"/>
        <v>0.10843292943701573</v>
      </c>
      <c r="N109" s="237">
        <f t="shared" si="29"/>
        <v>0.10709091269401405</v>
      </c>
      <c r="O109" s="237">
        <f t="shared" si="29"/>
        <v>0.10721187437031784</v>
      </c>
      <c r="P109" s="237">
        <f t="shared" si="29"/>
        <v>0.11115419138803233</v>
      </c>
      <c r="Q109" s="237">
        <f t="shared" si="29"/>
        <v>0.1078833168744847</v>
      </c>
      <c r="R109" s="237">
        <f t="shared" si="29"/>
        <v>0.11232236840753249</v>
      </c>
      <c r="S109" s="237">
        <f t="shared" si="29"/>
        <v>0.11780837541288687</v>
      </c>
      <c r="T109" s="237">
        <f t="shared" si="29"/>
        <v>0.1147288309582085</v>
      </c>
      <c r="U109" s="237">
        <f t="shared" si="29"/>
        <v>0.11815582533329821</v>
      </c>
      <c r="V109" s="237">
        <f t="shared" si="29"/>
        <v>0.1104245885039853</v>
      </c>
      <c r="W109" s="237">
        <f t="shared" si="29"/>
        <v>0.10162269934398777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0.43881666039810779</v>
      </c>
      <c r="C113" s="324">
        <f>IF(C$5=0,0,C$5/FBT_fec!C$5)</f>
        <v>0.44838850288493309</v>
      </c>
      <c r="D113" s="324">
        <f>IF(D$5=0,0,D$5/FBT_fec!D$5)</f>
        <v>0.44956842954477044</v>
      </c>
      <c r="E113" s="324">
        <f>IF(E$5=0,0,E$5/FBT_fec!E$5)</f>
        <v>0.45466274549387192</v>
      </c>
      <c r="F113" s="324">
        <f>IF(F$5=0,0,F$5/FBT_fec!F$5)</f>
        <v>0.46026573278438354</v>
      </c>
      <c r="G113" s="324">
        <f>IF(G$5=0,0,G$5/FBT_fec!G$5)</f>
        <v>0.46572382079047875</v>
      </c>
      <c r="H113" s="324">
        <f>IF(H$5=0,0,H$5/FBT_fec!H$5)</f>
        <v>0.4599053323731353</v>
      </c>
      <c r="I113" s="324">
        <f>IF(I$5=0,0,I$5/FBT_fec!I$5)</f>
        <v>0.46244416490955687</v>
      </c>
      <c r="J113" s="324">
        <f>IF(J$5=0,0,J$5/FBT_fec!J$5)</f>
        <v>0.47330214657030145</v>
      </c>
      <c r="K113" s="324">
        <f>IF(K$5=0,0,K$5/FBT_fec!K$5)</f>
        <v>0.47176527539772289</v>
      </c>
      <c r="L113" s="324">
        <f>IF(L$5=0,0,L$5/FBT_fec!L$5)</f>
        <v>0.47629840636151555</v>
      </c>
      <c r="M113" s="324">
        <f>IF(M$5=0,0,M$5/FBT_fec!M$5)</f>
        <v>0.48318511415395332</v>
      </c>
      <c r="N113" s="324">
        <f>IF(N$5=0,0,N$5/FBT_fec!N$5)</f>
        <v>0.48100387652153859</v>
      </c>
      <c r="O113" s="324">
        <f>IF(O$5=0,0,O$5/FBT_fec!O$5)</f>
        <v>0.4824815018588382</v>
      </c>
      <c r="P113" s="324">
        <f>IF(P$5=0,0,P$5/FBT_fec!P$5)</f>
        <v>0.48255652666625481</v>
      </c>
      <c r="Q113" s="324">
        <f>IF(Q$5=0,0,Q$5/FBT_fec!Q$5)</f>
        <v>0.47936567187044332</v>
      </c>
      <c r="R113" s="324">
        <f>IF(R$5=0,0,R$5/FBT_fec!R$5)</f>
        <v>0.48268842228460418</v>
      </c>
      <c r="S113" s="324">
        <f>IF(S$5=0,0,S$5/FBT_fec!S$5)</f>
        <v>0.49130375452073988</v>
      </c>
      <c r="T113" s="324">
        <f>IF(T$5=0,0,T$5/FBT_fec!T$5)</f>
        <v>0.48456718431230578</v>
      </c>
      <c r="U113" s="324">
        <f>IF(U$5=0,0,U$5/FBT_fec!U$5)</f>
        <v>0.48987647985696964</v>
      </c>
      <c r="V113" s="324">
        <f>IF(V$5=0,0,V$5/FBT_fec!V$5)</f>
        <v>0.47916088922999223</v>
      </c>
      <c r="W113" s="324">
        <f>IF(W$5=0,0,W$5/FBT_fec!W$5)</f>
        <v>0.47632310154393809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0.46146772386167234</v>
      </c>
      <c r="C114" s="336">
        <f>IF(C$6=0,0,C$6/FBT_fec!C$6)</f>
        <v>0.46146772386167212</v>
      </c>
      <c r="D114" s="336">
        <f>IF(D$6=0,0,D$6/FBT_fec!D$6)</f>
        <v>0.46146772386167229</v>
      </c>
      <c r="E114" s="336">
        <f>IF(E$6=0,0,E$6/FBT_fec!E$6)</f>
        <v>0.46146772386167229</v>
      </c>
      <c r="F114" s="336">
        <f>IF(F$6=0,0,F$6/FBT_fec!F$6)</f>
        <v>0.46146772386167212</v>
      </c>
      <c r="G114" s="336">
        <f>IF(G$6=0,0,G$6/FBT_fec!G$6)</f>
        <v>0.46146772386167223</v>
      </c>
      <c r="H114" s="336">
        <f>IF(H$6=0,0,H$6/FBT_fec!H$6)</f>
        <v>0.46146772386167206</v>
      </c>
      <c r="I114" s="336">
        <f>IF(I$6=0,0,I$6/FBT_fec!I$6)</f>
        <v>0.46146772386167234</v>
      </c>
      <c r="J114" s="336">
        <f>IF(J$6=0,0,J$6/FBT_fec!J$6)</f>
        <v>0.46146772386167234</v>
      </c>
      <c r="K114" s="336">
        <f>IF(K$6=0,0,K$6/FBT_fec!K$6)</f>
        <v>0.46146772386167229</v>
      </c>
      <c r="L114" s="336">
        <f>IF(L$6=0,0,L$6/FBT_fec!L$6)</f>
        <v>0.46146772386167229</v>
      </c>
      <c r="M114" s="336">
        <f>IF(M$6=0,0,M$6/FBT_fec!M$6)</f>
        <v>0.46146772386167212</v>
      </c>
      <c r="N114" s="336">
        <f>IF(N$6=0,0,N$6/FBT_fec!N$6)</f>
        <v>0.46146772386167217</v>
      </c>
      <c r="O114" s="336">
        <f>IF(O$6=0,0,O$6/FBT_fec!O$6)</f>
        <v>0.46146772386167229</v>
      </c>
      <c r="P114" s="336">
        <f>IF(P$6=0,0,P$6/FBT_fec!P$6)</f>
        <v>0.46146772386167223</v>
      </c>
      <c r="Q114" s="336">
        <f>IF(Q$6=0,0,Q$6/FBT_fec!Q$6)</f>
        <v>0.46146772386167217</v>
      </c>
      <c r="R114" s="336">
        <f>IF(R$6=0,0,R$6/FBT_fec!R$6)</f>
        <v>0.46146772386167223</v>
      </c>
      <c r="S114" s="336">
        <f>IF(S$6=0,0,S$6/FBT_fec!S$6)</f>
        <v>0.46146772386167223</v>
      </c>
      <c r="T114" s="336">
        <f>IF(T$6=0,0,T$6/FBT_fec!T$6)</f>
        <v>0.46146772386167229</v>
      </c>
      <c r="U114" s="336">
        <f>IF(U$6=0,0,U$6/FBT_fec!U$6)</f>
        <v>0.46146772386167234</v>
      </c>
      <c r="V114" s="336">
        <f>IF(V$6=0,0,V$6/FBT_fec!V$6)</f>
        <v>0.46146772386167234</v>
      </c>
      <c r="W114" s="336">
        <f>IF(W$6=0,0,W$6/FBT_fec!W$6)</f>
        <v>0.46146772386167223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0.11959228104743445</v>
      </c>
      <c r="C115" s="337">
        <f>IF(C$7=0,0,C$7/FBT_fec!C$7)</f>
        <v>0.11959228104743445</v>
      </c>
      <c r="D115" s="337">
        <f>IF(D$7=0,0,D$7/FBT_fec!D$7)</f>
        <v>0.11959228104743447</v>
      </c>
      <c r="E115" s="337">
        <f>IF(E$7=0,0,E$7/FBT_fec!E$7)</f>
        <v>0.11959228104743448</v>
      </c>
      <c r="F115" s="337">
        <f>IF(F$7=0,0,F$7/FBT_fec!F$7)</f>
        <v>0.11959228104743447</v>
      </c>
      <c r="G115" s="337">
        <f>IF(G$7=0,0,G$7/FBT_fec!G$7)</f>
        <v>0.1195922810474345</v>
      </c>
      <c r="H115" s="337">
        <f>IF(H$7=0,0,H$7/FBT_fec!H$7)</f>
        <v>0.11959228104743447</v>
      </c>
      <c r="I115" s="337">
        <f>IF(I$7=0,0,I$7/FBT_fec!I$7)</f>
        <v>0.11959228104743445</v>
      </c>
      <c r="J115" s="337">
        <f>IF(J$7=0,0,J$7/FBT_fec!J$7)</f>
        <v>0.11959228104743447</v>
      </c>
      <c r="K115" s="337">
        <f>IF(K$7=0,0,K$7/FBT_fec!K$7)</f>
        <v>0.11959228104743448</v>
      </c>
      <c r="L115" s="337">
        <f>IF(L$7=0,0,L$7/FBT_fec!L$7)</f>
        <v>0.1195922810474345</v>
      </c>
      <c r="M115" s="337">
        <f>IF(M$7=0,0,M$7/FBT_fec!M$7)</f>
        <v>0.11959228104743448</v>
      </c>
      <c r="N115" s="337">
        <f>IF(N$7=0,0,N$7/FBT_fec!N$7)</f>
        <v>0.1195922810474345</v>
      </c>
      <c r="O115" s="337">
        <f>IF(O$7=0,0,O$7/FBT_fec!O$7)</f>
        <v>0.11959228104743445</v>
      </c>
      <c r="P115" s="337">
        <f>IF(P$7=0,0,P$7/FBT_fec!P$7)</f>
        <v>0.11959228104743451</v>
      </c>
      <c r="Q115" s="337">
        <f>IF(Q$7=0,0,Q$7/FBT_fec!Q$7)</f>
        <v>0.11959228104743447</v>
      </c>
      <c r="R115" s="337">
        <f>IF(R$7=0,0,R$7/FBT_fec!R$7)</f>
        <v>0.1195922810474345</v>
      </c>
      <c r="S115" s="337">
        <f>IF(S$7=0,0,S$7/FBT_fec!S$7)</f>
        <v>0.11959228104743451</v>
      </c>
      <c r="T115" s="337">
        <f>IF(T$7=0,0,T$7/FBT_fec!T$7)</f>
        <v>0.1195922810474345</v>
      </c>
      <c r="U115" s="337">
        <f>IF(U$7=0,0,U$7/FBT_fec!U$7)</f>
        <v>0.11959228104743447</v>
      </c>
      <c r="V115" s="337">
        <f>IF(V$7=0,0,V$7/FBT_fec!V$7)</f>
        <v>0.11959228104743445</v>
      </c>
      <c r="W115" s="337">
        <f>IF(W$7=0,0,W$7/FBT_fec!W$7)</f>
        <v>0.1195922810474345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0.65355239423548461</v>
      </c>
      <c r="C116" s="337">
        <f>IF(C$8=0,0,C$8/FBT_fec!C$8)</f>
        <v>0.65355239423548428</v>
      </c>
      <c r="D116" s="337">
        <f>IF(D$8=0,0,D$8/FBT_fec!D$8)</f>
        <v>0.65355239423548461</v>
      </c>
      <c r="E116" s="337">
        <f>IF(E$8=0,0,E$8/FBT_fec!E$8)</f>
        <v>0.65355239423548461</v>
      </c>
      <c r="F116" s="337">
        <f>IF(F$8=0,0,F$8/FBT_fec!F$8)</f>
        <v>0.6535523942354845</v>
      </c>
      <c r="G116" s="337">
        <f>IF(G$8=0,0,G$8/FBT_fec!G$8)</f>
        <v>0.65355239423548439</v>
      </c>
      <c r="H116" s="337">
        <f>IF(H$8=0,0,H$8/FBT_fec!H$8)</f>
        <v>0.6535523942354845</v>
      </c>
      <c r="I116" s="337">
        <f>IF(I$8=0,0,I$8/FBT_fec!I$8)</f>
        <v>0.65355239423548428</v>
      </c>
      <c r="J116" s="337">
        <f>IF(J$8=0,0,J$8/FBT_fec!J$8)</f>
        <v>0.65355239423548472</v>
      </c>
      <c r="K116" s="337">
        <f>IF(K$8=0,0,K$8/FBT_fec!K$8)</f>
        <v>0.65355239423548439</v>
      </c>
      <c r="L116" s="337">
        <f>IF(L$8=0,0,L$8/FBT_fec!L$8)</f>
        <v>0.65355239423548483</v>
      </c>
      <c r="M116" s="337">
        <f>IF(M$8=0,0,M$8/FBT_fec!M$8)</f>
        <v>0.65355239423548461</v>
      </c>
      <c r="N116" s="337">
        <f>IF(N$8=0,0,N$8/FBT_fec!N$8)</f>
        <v>0.65355239423548461</v>
      </c>
      <c r="O116" s="337">
        <f>IF(O$8=0,0,O$8/FBT_fec!O$8)</f>
        <v>0.65355239423548461</v>
      </c>
      <c r="P116" s="337">
        <f>IF(P$8=0,0,P$8/FBT_fec!P$8)</f>
        <v>0.6535523942354845</v>
      </c>
      <c r="Q116" s="337">
        <f>IF(Q$8=0,0,Q$8/FBT_fec!Q$8)</f>
        <v>0.65355239423548439</v>
      </c>
      <c r="R116" s="337">
        <f>IF(R$8=0,0,R$8/FBT_fec!R$8)</f>
        <v>0.65355239423548461</v>
      </c>
      <c r="S116" s="337">
        <f>IF(S$8=0,0,S$8/FBT_fec!S$8)</f>
        <v>0.65355239423548472</v>
      </c>
      <c r="T116" s="337">
        <f>IF(T$8=0,0,T$8/FBT_fec!T$8)</f>
        <v>0.6535523942354845</v>
      </c>
      <c r="U116" s="337">
        <f>IF(U$8=0,0,U$8/FBT_fec!U$8)</f>
        <v>0.65355239423548439</v>
      </c>
      <c r="V116" s="337">
        <f>IF(V$8=0,0,V$8/FBT_fec!V$8)</f>
        <v>0.6535523942354845</v>
      </c>
      <c r="W116" s="337">
        <f>IF(W$8=0,0,W$8/FBT_fec!W$8)</f>
        <v>0.65355239423548461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0.46186885982721726</v>
      </c>
      <c r="C117" s="337">
        <f>IF(C$9=0,0,C$9/FBT_fec!C$9)</f>
        <v>0.46186885982721737</v>
      </c>
      <c r="D117" s="337">
        <f>IF(D$9=0,0,D$9/FBT_fec!D$9)</f>
        <v>0.46186885982721743</v>
      </c>
      <c r="E117" s="337">
        <f>IF(E$9=0,0,E$9/FBT_fec!E$9)</f>
        <v>0.46186885982721743</v>
      </c>
      <c r="F117" s="337">
        <f>IF(F$9=0,0,F$9/FBT_fec!F$9)</f>
        <v>0.46186885982721748</v>
      </c>
      <c r="G117" s="337">
        <f>IF(G$9=0,0,G$9/FBT_fec!G$9)</f>
        <v>0.46186885982721743</v>
      </c>
      <c r="H117" s="337">
        <f>IF(H$9=0,0,H$9/FBT_fec!H$9)</f>
        <v>0.46186885982721732</v>
      </c>
      <c r="I117" s="337">
        <f>IF(I$9=0,0,I$9/FBT_fec!I$9)</f>
        <v>0.46186885982721748</v>
      </c>
      <c r="J117" s="337">
        <f>IF(J$9=0,0,J$9/FBT_fec!J$9)</f>
        <v>0.46186885982721726</v>
      </c>
      <c r="K117" s="337">
        <f>IF(K$9=0,0,K$9/FBT_fec!K$9)</f>
        <v>0.46186885982721737</v>
      </c>
      <c r="L117" s="337">
        <f>IF(L$9=0,0,L$9/FBT_fec!L$9)</f>
        <v>0.46186885982721737</v>
      </c>
      <c r="M117" s="337">
        <f>IF(M$9=0,0,M$9/FBT_fec!M$9)</f>
        <v>0.46186885982721726</v>
      </c>
      <c r="N117" s="337">
        <f>IF(N$9=0,0,N$9/FBT_fec!N$9)</f>
        <v>0.46186885982721737</v>
      </c>
      <c r="O117" s="337">
        <f>IF(O$9=0,0,O$9/FBT_fec!O$9)</f>
        <v>0.46186885982721743</v>
      </c>
      <c r="P117" s="337">
        <f>IF(P$9=0,0,P$9/FBT_fec!P$9)</f>
        <v>0.46186885982721743</v>
      </c>
      <c r="Q117" s="337">
        <f>IF(Q$9=0,0,Q$9/FBT_fec!Q$9)</f>
        <v>0.46186885982721743</v>
      </c>
      <c r="R117" s="337">
        <f>IF(R$9=0,0,R$9/FBT_fec!R$9)</f>
        <v>0.46186885982721743</v>
      </c>
      <c r="S117" s="337">
        <f>IF(S$9=0,0,S$9/FBT_fec!S$9)</f>
        <v>0.46186885982721732</v>
      </c>
      <c r="T117" s="337">
        <f>IF(T$9=0,0,T$9/FBT_fec!T$9)</f>
        <v>0.46186885982721743</v>
      </c>
      <c r="U117" s="337">
        <f>IF(U$9=0,0,U$9/FBT_fec!U$9)</f>
        <v>0.46186885982721726</v>
      </c>
      <c r="V117" s="337">
        <f>IF(V$9=0,0,V$9/FBT_fec!V$9)</f>
        <v>0.46186885982721726</v>
      </c>
      <c r="W117" s="337">
        <f>IF(W$9=0,0,W$9/FBT_fec!W$9)</f>
        <v>0.46186885982721732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0.67650121733461022</v>
      </c>
      <c r="C118" s="338">
        <f>IF(C$10=0,0,C$10/FBT_fec!C$10)</f>
        <v>0.69473601466775814</v>
      </c>
      <c r="D118" s="338">
        <f>IF(D$10=0,0,D$10/FBT_fec!D$10)</f>
        <v>0.69020807783052951</v>
      </c>
      <c r="E118" s="338">
        <f>IF(E$10=0,0,E$10/FBT_fec!E$10)</f>
        <v>0.70066370479906526</v>
      </c>
      <c r="F118" s="338">
        <f>IF(F$10=0,0,F$10/FBT_fec!F$10)</f>
        <v>0.73147968965681998</v>
      </c>
      <c r="G118" s="338">
        <f>IF(G$10=0,0,G$10/FBT_fec!G$10)</f>
        <v>0.74554578099076585</v>
      </c>
      <c r="H118" s="338">
        <f>IF(H$10=0,0,H$10/FBT_fec!H$10)</f>
        <v>0.72782879006540269</v>
      </c>
      <c r="I118" s="338">
        <f>IF(I$10=0,0,I$10/FBT_fec!I$10)</f>
        <v>0.72666856539814728</v>
      </c>
      <c r="J118" s="338">
        <f>IF(J$10=0,0,J$10/FBT_fec!J$10)</f>
        <v>0.7516416188389059</v>
      </c>
      <c r="K118" s="338">
        <f>IF(K$10=0,0,K$10/FBT_fec!K$10)</f>
        <v>0.74431067568438558</v>
      </c>
      <c r="L118" s="338">
        <f>IF(L$10=0,0,L$10/FBT_fec!L$10)</f>
        <v>0.74081390907785782</v>
      </c>
      <c r="M118" s="338">
        <f>IF(M$10=0,0,M$10/FBT_fec!M$10)</f>
        <v>0.74818349825568908</v>
      </c>
      <c r="N118" s="338">
        <f>IF(N$10=0,0,N$10/FBT_fec!N$10)</f>
        <v>0.74847125274660409</v>
      </c>
      <c r="O118" s="338">
        <f>IF(O$10=0,0,O$10/FBT_fec!O$10)</f>
        <v>0.74906306566622294</v>
      </c>
      <c r="P118" s="338">
        <f>IF(P$10=0,0,P$10/FBT_fec!P$10)</f>
        <v>0.7589494274997084</v>
      </c>
      <c r="Q118" s="338">
        <f>IF(Q$10=0,0,Q$10/FBT_fec!Q$10)</f>
        <v>0.75621873325247191</v>
      </c>
      <c r="R118" s="338">
        <f>IF(R$10=0,0,R$10/FBT_fec!R$10)</f>
        <v>0.76481097898146277</v>
      </c>
      <c r="S118" s="338">
        <f>IF(S$10=0,0,S$10/FBT_fec!S$10)</f>
        <v>0.77076748153288821</v>
      </c>
      <c r="T118" s="338">
        <f>IF(T$10=0,0,T$10/FBT_fec!T$10)</f>
        <v>0.76885289484363895</v>
      </c>
      <c r="U118" s="338">
        <f>IF(U$10=0,0,U$10/FBT_fec!U$10)</f>
        <v>0.77533922648096565</v>
      </c>
      <c r="V118" s="338">
        <f>IF(V$10=0,0,V$10/FBT_fec!V$10)</f>
        <v>0.76656391899843646</v>
      </c>
      <c r="W118" s="338">
        <f>IF(W$10=0,0,W$10/FBT_fec!W$10)</f>
        <v>0.73892495875872233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0.48775067416535212</v>
      </c>
      <c r="C119" s="351">
        <f>IF(C$16=0,0,C$16/FBT_fec!C$16)</f>
        <v>0.50615087286083671</v>
      </c>
      <c r="D119" s="351">
        <f>IF(D$16=0,0,D$16/FBT_fec!D$16)</f>
        <v>0.50540316281031272</v>
      </c>
      <c r="E119" s="351">
        <f>IF(E$16=0,0,E$16/FBT_fec!E$16)</f>
        <v>0.51949035626631967</v>
      </c>
      <c r="F119" s="351">
        <f>IF(F$16=0,0,F$16/FBT_fec!F$16)</f>
        <v>0.54170026140128502</v>
      </c>
      <c r="G119" s="351">
        <f>IF(G$16=0,0,G$16/FBT_fec!G$16)</f>
        <v>0.55592532001743822</v>
      </c>
      <c r="H119" s="351">
        <f>IF(H$16=0,0,H$16/FBT_fec!H$16)</f>
        <v>0.53729098744743697</v>
      </c>
      <c r="I119" s="351">
        <f>IF(I$16=0,0,I$16/FBT_fec!I$16)</f>
        <v>0.54117236053666906</v>
      </c>
      <c r="J119" s="351">
        <f>IF(J$16=0,0,J$16/FBT_fec!J$16)</f>
        <v>0.57085165264536419</v>
      </c>
      <c r="K119" s="351">
        <f>IF(K$16=0,0,K$16/FBT_fec!K$16)</f>
        <v>0.56724039464364395</v>
      </c>
      <c r="L119" s="351">
        <f>IF(L$16=0,0,L$16/FBT_fec!L$16)</f>
        <v>0.57327953942110643</v>
      </c>
      <c r="M119" s="351">
        <f>IF(M$16=0,0,M$16/FBT_fec!M$16)</f>
        <v>0.58689439942824528</v>
      </c>
      <c r="N119" s="351">
        <f>IF(N$16=0,0,N$16/FBT_fec!N$16)</f>
        <v>0.58794095241116084</v>
      </c>
      <c r="O119" s="351">
        <f>IF(O$16=0,0,O$16/FBT_fec!O$16)</f>
        <v>0.59047798810402186</v>
      </c>
      <c r="P119" s="351">
        <f>IF(P$16=0,0,P$16/FBT_fec!P$16)</f>
        <v>0.59888561777066285</v>
      </c>
      <c r="Q119" s="351">
        <f>IF(Q$16=0,0,Q$16/FBT_fec!Q$16)</f>
        <v>0.59629136356558732</v>
      </c>
      <c r="R119" s="351">
        <f>IF(R$16=0,0,R$16/FBT_fec!R$16)</f>
        <v>0.60330431421783037</v>
      </c>
      <c r="S119" s="351">
        <f>IF(S$16=0,0,S$16/FBT_fec!S$16)</f>
        <v>0.60833181222816335</v>
      </c>
      <c r="T119" s="351">
        <f>IF(T$16=0,0,T$16/FBT_fec!T$16)</f>
        <v>0.60708134793400659</v>
      </c>
      <c r="U119" s="351">
        <f>IF(U$16=0,0,U$16/FBT_fec!U$16)</f>
        <v>0.61176116716541706</v>
      </c>
      <c r="V119" s="351">
        <f>IF(V$16=0,0,V$16/FBT_fec!V$16)</f>
        <v>0.60463299395284487</v>
      </c>
      <c r="W119" s="351">
        <f>IF(W$16=0,0,W$16/FBT_fec!W$16)</f>
        <v>0.58387888845740066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0.26604582227201007</v>
      </c>
      <c r="C120" s="351">
        <f>IF(C$25=0,0,C$25/FBT_fec!C$25)</f>
        <v>0.27608229428772901</v>
      </c>
      <c r="D120" s="351">
        <f>IF(D$25=0,0,D$25/FBT_fec!D$25)</f>
        <v>0.27567445244198885</v>
      </c>
      <c r="E120" s="351">
        <f>IF(E$25=0,0,E$25/FBT_fec!E$25)</f>
        <v>0.28335837614526516</v>
      </c>
      <c r="F120" s="351">
        <f>IF(F$25=0,0,F$25/FBT_fec!F$25)</f>
        <v>0.2954728698552464</v>
      </c>
      <c r="G120" s="351">
        <f>IF(G$25=0,0,G$25/FBT_fec!G$25)</f>
        <v>0.30323199273678464</v>
      </c>
      <c r="H120" s="351">
        <f>IF(H$25=0,0,H$25/FBT_fec!H$25)</f>
        <v>0.29306781133496562</v>
      </c>
      <c r="I120" s="351">
        <f>IF(I$25=0,0,I$25/FBT_fec!I$25)</f>
        <v>0.29518492392909218</v>
      </c>
      <c r="J120" s="351">
        <f>IF(J$25=0,0,J$25/FBT_fec!J$25)</f>
        <v>0.31137362871565316</v>
      </c>
      <c r="K120" s="351">
        <f>IF(K$25=0,0,K$25/FBT_fec!K$25)</f>
        <v>0.30940385162380579</v>
      </c>
      <c r="L120" s="351">
        <f>IF(L$25=0,0,L$25/FBT_fec!L$25)</f>
        <v>0.31269793059333079</v>
      </c>
      <c r="M120" s="351">
        <f>IF(M$25=0,0,M$25/FBT_fec!M$25)</f>
        <v>0.32012421786995188</v>
      </c>
      <c r="N120" s="351">
        <f>IF(N$25=0,0,N$25/FBT_fec!N$25)</f>
        <v>0.32069506495154221</v>
      </c>
      <c r="O120" s="351">
        <f>IF(O$25=0,0,O$25/FBT_fec!O$25)</f>
        <v>0.32207890260219374</v>
      </c>
      <c r="P120" s="351">
        <f>IF(P$25=0,0,P$25/FBT_fec!P$25)</f>
        <v>0.32666488242036157</v>
      </c>
      <c r="Q120" s="351">
        <f>IF(Q$25=0,0,Q$25/FBT_fec!Q$25)</f>
        <v>0.32524983467213842</v>
      </c>
      <c r="R120" s="351">
        <f>IF(R$25=0,0,R$25/FBT_fec!R$25)</f>
        <v>0.32907508048245288</v>
      </c>
      <c r="S120" s="351">
        <f>IF(S$25=0,0,S$25/FBT_fec!S$25)</f>
        <v>0.33181735212445262</v>
      </c>
      <c r="T120" s="351">
        <f>IF(T$25=0,0,T$25/FBT_fec!T$25)</f>
        <v>0.33113528069127623</v>
      </c>
      <c r="U120" s="351">
        <f>IF(U$25=0,0,U$25/FBT_fec!U$25)</f>
        <v>0.33368790936295473</v>
      </c>
      <c r="V120" s="351">
        <f>IF(V$25=0,0,V$25/FBT_fec!V$25)</f>
        <v>0.32979981488336985</v>
      </c>
      <c r="W120" s="351">
        <f>IF(W$25=0,0,W$25/FBT_fec!W$25)</f>
        <v>0.31847939370403677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0.41745757506229692</v>
      </c>
      <c r="C121" s="351">
        <f>IF(C$34=0,0,C$34/FBT_fec!C$34)</f>
        <v>0.42460406892137709</v>
      </c>
      <c r="D121" s="351">
        <f>IF(D$34=0,0,D$34/FBT_fec!D$34)</f>
        <v>0.42833849246872974</v>
      </c>
      <c r="E121" s="351">
        <f>IF(E$34=0,0,E$34/FBT_fec!E$34)</f>
        <v>0.43001616435792295</v>
      </c>
      <c r="F121" s="351">
        <f>IF(F$34=0,0,F$34/FBT_fec!F$34)</f>
        <v>0.42810558820271249</v>
      </c>
      <c r="G121" s="351">
        <f>IF(G$34=0,0,G$34/FBT_fec!G$34)</f>
        <v>0.4316266160722681</v>
      </c>
      <c r="H121" s="351">
        <f>IF(H$34=0,0,H$34/FBT_fec!H$34)</f>
        <v>0.43003733264165828</v>
      </c>
      <c r="I121" s="351">
        <f>IF(I$34=0,0,I$34/FBT_fec!I$34)</f>
        <v>0.43254218158765295</v>
      </c>
      <c r="J121" s="351">
        <f>IF(J$34=0,0,J$34/FBT_fec!J$34)</f>
        <v>0.4387580858523884</v>
      </c>
      <c r="K121" s="351">
        <f>IF(K$34=0,0,K$34/FBT_fec!K$34)</f>
        <v>0.43969033439331434</v>
      </c>
      <c r="L121" s="351">
        <f>IF(L$34=0,0,L$34/FBT_fec!L$34)</f>
        <v>0.44569754080234381</v>
      </c>
      <c r="M121" s="351">
        <f>IF(M$34=0,0,M$34/FBT_fec!M$34)</f>
        <v>0.45172622224906911</v>
      </c>
      <c r="N121" s="351">
        <f>IF(N$34=0,0,N$34/FBT_fec!N$34)</f>
        <v>0.44804476570863283</v>
      </c>
      <c r="O121" s="351">
        <f>IF(O$34=0,0,O$34/FBT_fec!O$34)</f>
        <v>0.45015022036473984</v>
      </c>
      <c r="P121" s="351">
        <f>IF(P$34=0,0,P$34/FBT_fec!P$34)</f>
        <v>0.44540401590775558</v>
      </c>
      <c r="Q121" s="351">
        <f>IF(Q$34=0,0,Q$34/FBT_fec!Q$34)</f>
        <v>0.44214990444295166</v>
      </c>
      <c r="R121" s="351">
        <f>IF(R$34=0,0,R$34/FBT_fec!R$34)</f>
        <v>0.44341844659911289</v>
      </c>
      <c r="S121" s="351">
        <f>IF(S$34=0,0,S$34/FBT_fec!S$34)</f>
        <v>0.45562973135818774</v>
      </c>
      <c r="T121" s="351">
        <f>IF(T$34=0,0,T$34/FBT_fec!T$34)</f>
        <v>0.44423475662311279</v>
      </c>
      <c r="U121" s="351">
        <f>IF(U$34=0,0,U$34/FBT_fec!U$34)</f>
        <v>0.45102793029523974</v>
      </c>
      <c r="V121" s="351">
        <f>IF(V$34=0,0,V$34/FBT_fec!V$34)</f>
        <v>0.43740411087146625</v>
      </c>
      <c r="W121" s="351">
        <f>IF(W$34=0,0,W$34/FBT_fec!W$34)</f>
        <v>0.44358907186974667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0.37644096318576731</v>
      </c>
      <c r="C122" s="351">
        <f>IF(C$45=0,0,C$45/FBT_fec!C$45)</f>
        <v>0.38114784902927834</v>
      </c>
      <c r="D122" s="351">
        <f>IF(D$45=0,0,D$45/FBT_fec!D$45)</f>
        <v>0.38382014008648158</v>
      </c>
      <c r="E122" s="351">
        <f>IF(E$45=0,0,E$45/FBT_fec!E$45)</f>
        <v>0.38647405247865341</v>
      </c>
      <c r="F122" s="351">
        <f>IF(F$45=0,0,F$45/FBT_fec!F$45)</f>
        <v>0.38543044480643573</v>
      </c>
      <c r="G122" s="351">
        <f>IF(G$45=0,0,G$45/FBT_fec!G$45)</f>
        <v>0.38782649103182054</v>
      </c>
      <c r="H122" s="351">
        <f>IF(H$45=0,0,H$45/FBT_fec!H$45)</f>
        <v>0.38737527491724599</v>
      </c>
      <c r="I122" s="351">
        <f>IF(I$45=0,0,I$45/FBT_fec!I$45)</f>
        <v>0.38952968856851322</v>
      </c>
      <c r="J122" s="351">
        <f>IF(J$45=0,0,J$45/FBT_fec!J$45)</f>
        <v>0.39369246396956215</v>
      </c>
      <c r="K122" s="351">
        <f>IF(K$45=0,0,K$45/FBT_fec!K$45)</f>
        <v>0.39526770049011895</v>
      </c>
      <c r="L122" s="351">
        <f>IF(L$45=0,0,L$45/FBT_fec!L$45)</f>
        <v>0.39981820053165235</v>
      </c>
      <c r="M122" s="351">
        <f>IF(M$45=0,0,M$45/FBT_fec!M$45)</f>
        <v>0.40412833642399149</v>
      </c>
      <c r="N122" s="351">
        <f>IF(N$45=0,0,N$45/FBT_fec!N$45)</f>
        <v>0.40317276544479347</v>
      </c>
      <c r="O122" s="351">
        <f>IF(O$45=0,0,O$45/FBT_fec!O$45)</f>
        <v>0.40467972382458905</v>
      </c>
      <c r="P122" s="351">
        <f>IF(P$45=0,0,P$45/FBT_fec!P$45)</f>
        <v>0.40276743176157986</v>
      </c>
      <c r="Q122" s="351">
        <f>IF(Q$45=0,0,Q$45/FBT_fec!Q$45)</f>
        <v>0.4015945207599666</v>
      </c>
      <c r="R122" s="351">
        <f>IF(R$45=0,0,R$45/FBT_fec!R$45)</f>
        <v>0.40212720951095521</v>
      </c>
      <c r="S122" s="351">
        <f>IF(S$45=0,0,S$45/FBT_fec!S$45)</f>
        <v>0.40580010330283284</v>
      </c>
      <c r="T122" s="351">
        <f>IF(T$45=0,0,T$45/FBT_fec!T$45)</f>
        <v>0.4025239771995387</v>
      </c>
      <c r="U122" s="351">
        <f>IF(U$45=0,0,U$45/FBT_fec!U$45)</f>
        <v>0.40407335841993525</v>
      </c>
      <c r="V122" s="351">
        <f>IF(V$45=0,0,V$45/FBT_fec!V$45)</f>
        <v>0.40037069658056734</v>
      </c>
      <c r="W122" s="351">
        <f>IF(W$45=0,0,W$45/FBT_fec!W$45)</f>
        <v>0.40348857500887597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0.61182837672374102</v>
      </c>
      <c r="C123" s="351">
        <f>IF(C$66=0,0,C$66/FBT_fec!C$66)</f>
        <v>0.62158162145576845</v>
      </c>
      <c r="D123" s="351">
        <f>IF(D$66=0,0,D$66/FBT_fec!D$66)</f>
        <v>0.61865145979603919</v>
      </c>
      <c r="E123" s="351">
        <f>IF(E$66=0,0,E$66/FBT_fec!E$66)</f>
        <v>0.6255181621806728</v>
      </c>
      <c r="F123" s="351">
        <f>IF(F$66=0,0,F$66/FBT_fec!F$66)</f>
        <v>0.63622632627979536</v>
      </c>
      <c r="G123" s="351">
        <f>IF(G$66=0,0,G$66/FBT_fec!G$66)</f>
        <v>0.64086959096762275</v>
      </c>
      <c r="H123" s="351">
        <f>IF(H$66=0,0,H$66/FBT_fec!H$66)</f>
        <v>0.63353680350177144</v>
      </c>
      <c r="I123" s="351">
        <f>IF(I$66=0,0,I$66/FBT_fec!I$66)</f>
        <v>0.63528789899674687</v>
      </c>
      <c r="J123" s="351">
        <f>IF(J$66=0,0,J$66/FBT_fec!J$66)</f>
        <v>0.64575618961998527</v>
      </c>
      <c r="K123" s="351">
        <f>IF(K$66=0,0,K$66/FBT_fec!K$66)</f>
        <v>0.64236597716277799</v>
      </c>
      <c r="L123" s="351">
        <f>IF(L$66=0,0,L$66/FBT_fec!L$66)</f>
        <v>0.64439961561304271</v>
      </c>
      <c r="M123" s="351">
        <f>IF(M$66=0,0,M$66/FBT_fec!M$66)</f>
        <v>0.6500425579376844</v>
      </c>
      <c r="N123" s="351">
        <f>IF(N$66=0,0,N$66/FBT_fec!N$66)</f>
        <v>0.64882122720478363</v>
      </c>
      <c r="O123" s="351">
        <f>IF(O$66=0,0,O$66/FBT_fec!O$66)</f>
        <v>0.64931060932737072</v>
      </c>
      <c r="P123" s="351">
        <f>IF(P$66=0,0,P$66/FBT_fec!P$66)</f>
        <v>0.65209630149435349</v>
      </c>
      <c r="Q123" s="351">
        <f>IF(Q$66=0,0,Q$66/FBT_fec!Q$66)</f>
        <v>0.64942042964089397</v>
      </c>
      <c r="R123" s="351">
        <f>IF(R$66=0,0,R$66/FBT_fec!R$66)</f>
        <v>0.65311084587903034</v>
      </c>
      <c r="S123" s="351">
        <f>IF(S$66=0,0,S$66/FBT_fec!S$66)</f>
        <v>0.65832296713279648</v>
      </c>
      <c r="T123" s="351">
        <f>IF(T$66=0,0,T$66/FBT_fec!T$66)</f>
        <v>0.6550773427356158</v>
      </c>
      <c r="U123" s="351">
        <f>IF(U$66=0,0,U$66/FBT_fec!U$66)</f>
        <v>0.65852241912375808</v>
      </c>
      <c r="V123" s="351">
        <f>IF(V$66=0,0,V$66/FBT_fec!V$66)</f>
        <v>0.65137438749893628</v>
      </c>
      <c r="W123" s="351">
        <f>IF(W$66=0,0,W$66/FBT_fec!W$66)</f>
        <v>0.64405843272964214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0.50132218599082434</v>
      </c>
      <c r="C124" s="339">
        <f>IF(C$80=0,0,C$80/FBT_fec!C$80)</f>
        <v>0.50132218599082412</v>
      </c>
      <c r="D124" s="339">
        <f>IF(D$80=0,0,D$80/FBT_fec!D$80)</f>
        <v>0.50132218599082445</v>
      </c>
      <c r="E124" s="339">
        <f>IF(E$80=0,0,E$80/FBT_fec!E$80)</f>
        <v>0.50132218599082445</v>
      </c>
      <c r="F124" s="339">
        <f>IF(F$80=0,0,F$80/FBT_fec!F$80)</f>
        <v>0.50132218599082456</v>
      </c>
      <c r="G124" s="339">
        <f>IF(G$80=0,0,G$80/FBT_fec!G$80)</f>
        <v>0.50132218599082434</v>
      </c>
      <c r="H124" s="339">
        <f>IF(H$80=0,0,H$80/FBT_fec!H$80)</f>
        <v>0.50132218599082412</v>
      </c>
      <c r="I124" s="339">
        <f>IF(I$80=0,0,I$80/FBT_fec!I$80)</f>
        <v>0.50132218599082434</v>
      </c>
      <c r="J124" s="339">
        <f>IF(J$80=0,0,J$80/FBT_fec!J$80)</f>
        <v>0.50132218599082445</v>
      </c>
      <c r="K124" s="339">
        <f>IF(K$80=0,0,K$80/FBT_fec!K$80)</f>
        <v>0.50132218599082445</v>
      </c>
      <c r="L124" s="339">
        <f>IF(L$80=0,0,L$80/FBT_fec!L$80)</f>
        <v>0.50132218599082445</v>
      </c>
      <c r="M124" s="339">
        <f>IF(M$80=0,0,M$80/FBT_fec!M$80)</f>
        <v>0.50132218599082412</v>
      </c>
      <c r="N124" s="339">
        <f>IF(N$80=0,0,N$80/FBT_fec!N$80)</f>
        <v>0.50132218599082445</v>
      </c>
      <c r="O124" s="339">
        <f>IF(O$80=0,0,O$80/FBT_fec!O$80)</f>
        <v>0.50132218599082445</v>
      </c>
      <c r="P124" s="339">
        <f>IF(P$80=0,0,P$80/FBT_fec!P$80)</f>
        <v>0.50132218599082423</v>
      </c>
      <c r="Q124" s="339">
        <f>IF(Q$80=0,0,Q$80/FBT_fec!Q$80)</f>
        <v>0.50132218599082434</v>
      </c>
      <c r="R124" s="339">
        <f>IF(R$80=0,0,R$80/FBT_fec!R$80)</f>
        <v>0.50132218599082423</v>
      </c>
      <c r="S124" s="339">
        <f>IF(S$80=0,0,S$80/FBT_fec!S$80)</f>
        <v>0.50132218599082434</v>
      </c>
      <c r="T124" s="339">
        <f>IF(T$80=0,0,T$80/FBT_fec!T$80)</f>
        <v>0.50132218599082434</v>
      </c>
      <c r="U124" s="339">
        <f>IF(U$80=0,0,U$80/FBT_fec!U$80)</f>
        <v>0.50132218599082412</v>
      </c>
      <c r="V124" s="339">
        <f>IF(V$80=0,0,V$80/FBT_fec!V$80)</f>
        <v>0.50132218599082423</v>
      </c>
      <c r="W124" s="339">
        <f>IF(W$80=0,0,W$80/FBT_fec!W$80)</f>
        <v>0.50132218599082434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BG: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676.20697803270127</v>
      </c>
      <c r="C5" s="225">
        <v>575.86098968624106</v>
      </c>
      <c r="D5" s="225">
        <v>565.80594861294344</v>
      </c>
      <c r="E5" s="225">
        <v>503.89805026148667</v>
      </c>
      <c r="F5" s="225">
        <v>508.67828461846761</v>
      </c>
      <c r="G5" s="225">
        <v>484.40932139402298</v>
      </c>
      <c r="H5" s="225">
        <v>512.33890393197862</v>
      </c>
      <c r="I5" s="225">
        <v>501.01178498574569</v>
      </c>
      <c r="J5" s="225">
        <v>438.96721553252382</v>
      </c>
      <c r="K5" s="225">
        <v>378.1438203844499</v>
      </c>
      <c r="L5" s="225">
        <v>359.26812601416913</v>
      </c>
      <c r="M5" s="225">
        <v>322.66312030523648</v>
      </c>
      <c r="N5" s="225">
        <v>293.79091415559509</v>
      </c>
      <c r="O5" s="225">
        <v>292.93693946487639</v>
      </c>
      <c r="P5" s="225">
        <v>259.1738155117979</v>
      </c>
      <c r="Q5" s="225">
        <v>261.18661338726929</v>
      </c>
      <c r="R5" s="225">
        <v>241.6957470523104</v>
      </c>
      <c r="S5" s="225">
        <v>242.6770019517123</v>
      </c>
      <c r="T5" s="225">
        <v>240.7161173104399</v>
      </c>
      <c r="U5" s="225">
        <v>229.9459165526093</v>
      </c>
      <c r="V5" s="225">
        <v>225.14855745838591</v>
      </c>
      <c r="W5" s="225">
        <v>321.53049705395762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11.023647744439479</v>
      </c>
      <c r="C10" s="262">
        <v>9.1416958754628332</v>
      </c>
      <c r="D10" s="262">
        <v>9.5454596860840013</v>
      </c>
      <c r="E10" s="262">
        <v>8.1667598402003119</v>
      </c>
      <c r="F10" s="262">
        <v>6.5041486485347564</v>
      </c>
      <c r="G10" s="262">
        <v>5.6495295210684127</v>
      </c>
      <c r="H10" s="262">
        <v>6.8076266562968968</v>
      </c>
      <c r="I10" s="262">
        <v>6.7424993734165071</v>
      </c>
      <c r="J10" s="262">
        <v>5.0691513452407921</v>
      </c>
      <c r="K10" s="262">
        <v>5.1408822225911814</v>
      </c>
      <c r="L10" s="262">
        <v>5.2025899076755593</v>
      </c>
      <c r="M10" s="262">
        <v>4.4606451609901923</v>
      </c>
      <c r="N10" s="262">
        <v>4.3677399172992581</v>
      </c>
      <c r="O10" s="262">
        <v>4.4670671741847654</v>
      </c>
      <c r="P10" s="262">
        <v>3.7267126765292362</v>
      </c>
      <c r="Q10" s="262">
        <v>4.1053773407095138</v>
      </c>
      <c r="R10" s="262">
        <v>3.3927199622898621</v>
      </c>
      <c r="S10" s="262">
        <v>2.8151590531786219</v>
      </c>
      <c r="T10" s="262">
        <v>3.1983059609514179</v>
      </c>
      <c r="U10" s="262">
        <v>2.670875712475373</v>
      </c>
      <c r="V10" s="262">
        <v>3.407529422675212</v>
      </c>
      <c r="W10" s="262">
        <v>5.8550883532927402</v>
      </c>
      <c r="DA10" s="68" t="s">
        <v>2307</v>
      </c>
    </row>
    <row r="11" spans="1:105" ht="12" customHeight="1" x14ac:dyDescent="0.25">
      <c r="A11" s="37" t="s">
        <v>160</v>
      </c>
      <c r="B11" s="228">
        <v>6.0963775009108554</v>
      </c>
      <c r="C11" s="228">
        <v>4.5770392889629887</v>
      </c>
      <c r="D11" s="228">
        <v>3.8175576193809051</v>
      </c>
      <c r="E11" s="228">
        <v>2.6797216668423798</v>
      </c>
      <c r="F11" s="228">
        <v>1.971113280772806</v>
      </c>
      <c r="G11" s="228">
        <v>1.0864091660423469</v>
      </c>
      <c r="H11" s="228">
        <v>0.85920617257183085</v>
      </c>
      <c r="I11" s="228">
        <v>0.79505805169829014</v>
      </c>
      <c r="J11" s="228">
        <v>0.26852014635248261</v>
      </c>
      <c r="K11" s="228">
        <v>0.29519317766053632</v>
      </c>
      <c r="L11" s="228">
        <v>0.25993763182644147</v>
      </c>
      <c r="M11" s="228">
        <v>0.2104580873568182</v>
      </c>
      <c r="N11" s="228">
        <v>0.2212330220346507</v>
      </c>
      <c r="O11" s="228">
        <v>0.162362401948663</v>
      </c>
      <c r="P11" s="228">
        <v>0.25190659542005273</v>
      </c>
      <c r="Q11" s="228">
        <v>0.33582927538451279</v>
      </c>
      <c r="R11" s="228">
        <v>0.24923259023833061</v>
      </c>
      <c r="S11" s="228">
        <v>0.1801895947341299</v>
      </c>
      <c r="T11" s="228">
        <v>0.1809101778350416</v>
      </c>
      <c r="U11" s="228">
        <v>0.16766043897228489</v>
      </c>
      <c r="V11" s="228">
        <v>0.18032804245499409</v>
      </c>
      <c r="W11" s="228">
        <v>0.19387981235526641</v>
      </c>
      <c r="DA11" s="69" t="s">
        <v>2308</v>
      </c>
    </row>
    <row r="12" spans="1:105" ht="12" customHeight="1" x14ac:dyDescent="0.25">
      <c r="A12" s="37" t="s">
        <v>162</v>
      </c>
      <c r="B12" s="228">
        <v>4.9272702435286204</v>
      </c>
      <c r="C12" s="228">
        <v>4.5646565864998454</v>
      </c>
      <c r="D12" s="228">
        <v>5.7279020667030967</v>
      </c>
      <c r="E12" s="228">
        <v>5.4870381733579316</v>
      </c>
      <c r="F12" s="228">
        <v>4.5330353677619506</v>
      </c>
      <c r="G12" s="228">
        <v>4.5631203550260659</v>
      </c>
      <c r="H12" s="228">
        <v>5.9484204837250658</v>
      </c>
      <c r="I12" s="228">
        <v>5.9474413217182169</v>
      </c>
      <c r="J12" s="228">
        <v>4.8006311988883086</v>
      </c>
      <c r="K12" s="228">
        <v>4.8456890449306451</v>
      </c>
      <c r="L12" s="228">
        <v>4.9426522758491176</v>
      </c>
      <c r="M12" s="228">
        <v>4.2501870736333736</v>
      </c>
      <c r="N12" s="228">
        <v>4.1465068952646078</v>
      </c>
      <c r="O12" s="228">
        <v>4.3047047722361027</v>
      </c>
      <c r="P12" s="228">
        <v>3.474806081109183</v>
      </c>
      <c r="Q12" s="228">
        <v>3.7695480653250009</v>
      </c>
      <c r="R12" s="228">
        <v>3.1434873720515308</v>
      </c>
      <c r="S12" s="228">
        <v>2.634969458444492</v>
      </c>
      <c r="T12" s="228">
        <v>3.0173957831163758</v>
      </c>
      <c r="U12" s="228">
        <v>2.503215273503089</v>
      </c>
      <c r="V12" s="228">
        <v>3.227201380220218</v>
      </c>
      <c r="W12" s="228">
        <v>5.6612085409374737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52.408813380532052</v>
      </c>
      <c r="C16" s="263">
        <f t="shared" si="0"/>
        <v>42.851879554062691</v>
      </c>
      <c r="D16" s="263">
        <f t="shared" si="0"/>
        <v>43.775801323750457</v>
      </c>
      <c r="E16" s="263">
        <f t="shared" si="0"/>
        <v>35.671104719847378</v>
      </c>
      <c r="F16" s="263">
        <f t="shared" si="0"/>
        <v>31.446881047135658</v>
      </c>
      <c r="G16" s="263">
        <f t="shared" si="0"/>
        <v>27.914363275466449</v>
      </c>
      <c r="H16" s="263">
        <f t="shared" si="0"/>
        <v>32.698129191494957</v>
      </c>
      <c r="I16" s="263">
        <f t="shared" si="0"/>
        <v>30.299871080807851</v>
      </c>
      <c r="J16" s="263">
        <f t="shared" si="0"/>
        <v>22.548342168087</v>
      </c>
      <c r="K16" s="263">
        <f t="shared" si="0"/>
        <v>21.628292664972658</v>
      </c>
      <c r="L16" s="263">
        <f t="shared" si="0"/>
        <v>19.39103671341617</v>
      </c>
      <c r="M16" s="263">
        <f t="shared" si="0"/>
        <v>14.93605966955513</v>
      </c>
      <c r="N16" s="263">
        <f t="shared" si="0"/>
        <v>14.40450941748883</v>
      </c>
      <c r="O16" s="263">
        <f t="shared" si="0"/>
        <v>14.313550641188529</v>
      </c>
      <c r="P16" s="263">
        <f t="shared" si="0"/>
        <v>11.832320109191279</v>
      </c>
      <c r="Q16" s="263">
        <f t="shared" si="0"/>
        <v>13.174590675078029</v>
      </c>
      <c r="R16" s="263">
        <f t="shared" si="0"/>
        <v>10.85729745738581</v>
      </c>
      <c r="S16" s="263">
        <f t="shared" si="0"/>
        <v>8.9972193961665088</v>
      </c>
      <c r="T16" s="263">
        <f t="shared" si="0"/>
        <v>10.12251068900602</v>
      </c>
      <c r="U16" s="263">
        <f t="shared" si="0"/>
        <v>8.6113318045560181</v>
      </c>
      <c r="V16" s="263">
        <f t="shared" si="0"/>
        <v>10.913773126784401</v>
      </c>
      <c r="W16" s="263">
        <f t="shared" si="0"/>
        <v>18.218195545315812</v>
      </c>
      <c r="DA16" s="70"/>
    </row>
    <row r="17" spans="1:105" ht="12" customHeight="1" x14ac:dyDescent="0.25">
      <c r="A17" s="60" t="s">
        <v>2150</v>
      </c>
      <c r="B17" s="331">
        <v>52.408813380532052</v>
      </c>
      <c r="C17" s="331">
        <v>42.851879554062691</v>
      </c>
      <c r="D17" s="331">
        <v>43.775801323750457</v>
      </c>
      <c r="E17" s="331">
        <v>35.671104719847378</v>
      </c>
      <c r="F17" s="331">
        <v>31.446881047135658</v>
      </c>
      <c r="G17" s="331">
        <v>27.914363275466449</v>
      </c>
      <c r="H17" s="331">
        <v>32.698129191494957</v>
      </c>
      <c r="I17" s="331">
        <v>30.299871080807851</v>
      </c>
      <c r="J17" s="331">
        <v>22.548342168087</v>
      </c>
      <c r="K17" s="331">
        <v>21.628292664972658</v>
      </c>
      <c r="L17" s="331">
        <v>19.39103671341617</v>
      </c>
      <c r="M17" s="331">
        <v>14.93605966955513</v>
      </c>
      <c r="N17" s="331">
        <v>14.40450941748883</v>
      </c>
      <c r="O17" s="331">
        <v>14.313550641188529</v>
      </c>
      <c r="P17" s="331">
        <v>11.832320109191279</v>
      </c>
      <c r="Q17" s="331">
        <v>13.174590675078029</v>
      </c>
      <c r="R17" s="331">
        <v>10.85729745738581</v>
      </c>
      <c r="S17" s="331">
        <v>8.9972193961665088</v>
      </c>
      <c r="T17" s="331">
        <v>10.12251068900602</v>
      </c>
      <c r="U17" s="331">
        <v>8.6113318045560181</v>
      </c>
      <c r="V17" s="331">
        <v>10.913773126784401</v>
      </c>
      <c r="W17" s="331">
        <v>18.218195545315812</v>
      </c>
      <c r="DA17" s="72" t="s">
        <v>2313</v>
      </c>
    </row>
    <row r="18" spans="1:105" ht="12" customHeight="1" x14ac:dyDescent="0.25">
      <c r="A18" s="59" t="s">
        <v>30</v>
      </c>
      <c r="B18" s="232">
        <v>9.0881890519515505</v>
      </c>
      <c r="C18" s="232">
        <v>7.6120641256135997</v>
      </c>
      <c r="D18" s="232">
        <v>10.697296363954219</v>
      </c>
      <c r="E18" s="232">
        <v>6.5261704873270174</v>
      </c>
      <c r="F18" s="232">
        <v>6.5353123232472274</v>
      </c>
      <c r="G18" s="232">
        <v>5.5231994026814659</v>
      </c>
      <c r="H18" s="232">
        <v>6.7130711092359672</v>
      </c>
      <c r="I18" s="232">
        <v>3.1557534015587372</v>
      </c>
      <c r="J18" s="232">
        <v>3.007803700088183</v>
      </c>
      <c r="K18" s="232">
        <v>2.5406097249940172</v>
      </c>
      <c r="L18" s="232">
        <v>2.3070356224418269</v>
      </c>
      <c r="M18" s="232">
        <v>0.43667409035044791</v>
      </c>
      <c r="N18" s="232">
        <v>0.23136219764714189</v>
      </c>
      <c r="O18" s="232">
        <v>0.54373437911848221</v>
      </c>
      <c r="P18" s="232">
        <v>0.20224783294300219</v>
      </c>
      <c r="Q18" s="232">
        <v>0.4004271329249256</v>
      </c>
      <c r="R18" s="232">
        <v>0.121435567249758</v>
      </c>
      <c r="S18" s="232">
        <v>0.1253265332233286</v>
      </c>
      <c r="T18" s="232">
        <v>0.12880624927989609</v>
      </c>
      <c r="U18" s="232">
        <v>0.2272679116275462</v>
      </c>
      <c r="V18" s="232">
        <v>0.19067867230589389</v>
      </c>
      <c r="W18" s="232">
        <v>0.25323675319948019</v>
      </c>
      <c r="DA18" s="71" t="s">
        <v>2314</v>
      </c>
    </row>
    <row r="19" spans="1:105" ht="12" customHeight="1" x14ac:dyDescent="0.25">
      <c r="A19" s="59" t="s">
        <v>33</v>
      </c>
      <c r="B19" s="232">
        <v>0.24095786555454271</v>
      </c>
      <c r="C19" s="232">
        <v>0.2332152443524354</v>
      </c>
      <c r="D19" s="232">
        <v>0.48876212239829459</v>
      </c>
      <c r="E19" s="232">
        <v>0.22100397579296441</v>
      </c>
      <c r="F19" s="232">
        <v>0.42488906065259369</v>
      </c>
      <c r="G19" s="232">
        <v>0.39616204378254588</v>
      </c>
      <c r="H19" s="232">
        <v>0.43900633983403192</v>
      </c>
      <c r="I19" s="232">
        <v>0.36625252298571248</v>
      </c>
      <c r="J19" s="232">
        <v>0.61806547038984827</v>
      </c>
      <c r="K19" s="232">
        <v>0.8640663838850875</v>
      </c>
      <c r="L19" s="232">
        <v>0.65292924990371803</v>
      </c>
      <c r="M19" s="232">
        <v>0.69955773412305822</v>
      </c>
      <c r="N19" s="232">
        <v>0.44612987413879568</v>
      </c>
      <c r="O19" s="232">
        <v>0.29679375939656971</v>
      </c>
      <c r="P19" s="232">
        <v>0.27759180579956427</v>
      </c>
      <c r="Q19" s="232">
        <v>0.30784862150593512</v>
      </c>
      <c r="R19" s="232">
        <v>0.54730074507129367</v>
      </c>
      <c r="S19" s="232">
        <v>0.46138665603656359</v>
      </c>
      <c r="T19" s="232">
        <v>0.36270982491109549</v>
      </c>
      <c r="U19" s="232">
        <v>0.31544169744898037</v>
      </c>
      <c r="V19" s="232">
        <v>0.45870557038037069</v>
      </c>
      <c r="W19" s="232">
        <v>0.4242303952350005</v>
      </c>
      <c r="DA19" s="71" t="s">
        <v>2315</v>
      </c>
    </row>
    <row r="20" spans="1:105" ht="12" customHeight="1" x14ac:dyDescent="0.25">
      <c r="A20" s="59" t="s">
        <v>160</v>
      </c>
      <c r="B20" s="232">
        <v>9.025588852068358</v>
      </c>
      <c r="C20" s="232">
        <v>8.1073835100770371</v>
      </c>
      <c r="D20" s="232">
        <v>6.9923756930590031</v>
      </c>
      <c r="E20" s="232">
        <v>5.4640246298405284</v>
      </c>
      <c r="F20" s="232">
        <v>4.1845253310716766</v>
      </c>
      <c r="G20" s="232">
        <v>2.4233261763787239</v>
      </c>
      <c r="H20" s="232">
        <v>1.801734285163086</v>
      </c>
      <c r="I20" s="232">
        <v>1.7295819996976869</v>
      </c>
      <c r="J20" s="232">
        <v>0.65313729622032601</v>
      </c>
      <c r="K20" s="232">
        <v>0.72888703120552834</v>
      </c>
      <c r="L20" s="232">
        <v>0.69046205638001856</v>
      </c>
      <c r="M20" s="232">
        <v>0.59419943595092317</v>
      </c>
      <c r="N20" s="232">
        <v>0.63102052943175824</v>
      </c>
      <c r="O20" s="232">
        <v>0.47243883840555861</v>
      </c>
      <c r="P20" s="232">
        <v>0.73734906114943222</v>
      </c>
      <c r="Q20" s="232">
        <v>0.97948326674734709</v>
      </c>
      <c r="R20" s="232">
        <v>0.72701995964984889</v>
      </c>
      <c r="S20" s="232">
        <v>0.52749369946090208</v>
      </c>
      <c r="T20" s="232">
        <v>0.531999169544908</v>
      </c>
      <c r="U20" s="232">
        <v>0.4916851613413088</v>
      </c>
      <c r="V20" s="232">
        <v>0.52732932529261367</v>
      </c>
      <c r="W20" s="232">
        <v>0.56899165802616436</v>
      </c>
      <c r="DA20" s="71" t="s">
        <v>2316</v>
      </c>
    </row>
    <row r="21" spans="1:105" ht="12" customHeight="1" x14ac:dyDescent="0.25">
      <c r="A21" s="59" t="s">
        <v>70</v>
      </c>
      <c r="B21" s="232">
        <v>26.759333252611079</v>
      </c>
      <c r="C21" s="232">
        <v>18.81376684452119</v>
      </c>
      <c r="D21" s="232">
        <v>15.10593592661383</v>
      </c>
      <c r="E21" s="232">
        <v>12.27168705363815</v>
      </c>
      <c r="F21" s="232">
        <v>10.6788609841498</v>
      </c>
      <c r="G21" s="232">
        <v>9.3932554515277538</v>
      </c>
      <c r="H21" s="232">
        <v>11.270625495746261</v>
      </c>
      <c r="I21" s="232">
        <v>12.110124197821371</v>
      </c>
      <c r="J21" s="232">
        <v>6.5924789590384378</v>
      </c>
      <c r="K21" s="232">
        <v>5.5298191902518337</v>
      </c>
      <c r="L21" s="232">
        <v>2.611637921806186</v>
      </c>
      <c r="M21" s="232">
        <v>1.2058103286921871</v>
      </c>
      <c r="N21" s="232">
        <v>1.268960543483193</v>
      </c>
      <c r="O21" s="232">
        <v>0.47484064823935801</v>
      </c>
      <c r="P21" s="232">
        <v>0.44411942245616648</v>
      </c>
      <c r="Q21" s="232">
        <v>0.49252733377102309</v>
      </c>
      <c r="R21" s="232">
        <v>0.29188139010762792</v>
      </c>
      <c r="S21" s="232">
        <v>0.1693052334368027</v>
      </c>
      <c r="T21" s="232">
        <v>0.22579621448981069</v>
      </c>
      <c r="U21" s="232">
        <v>0.2359458428419989</v>
      </c>
      <c r="V21" s="232">
        <v>0.29982559759479988</v>
      </c>
      <c r="W21" s="232">
        <v>0.35742091603299092</v>
      </c>
      <c r="DA21" s="71" t="s">
        <v>2317</v>
      </c>
    </row>
    <row r="22" spans="1:105" ht="12" customHeight="1" x14ac:dyDescent="0.25">
      <c r="A22" s="59" t="s">
        <v>162</v>
      </c>
      <c r="B22" s="232">
        <v>7.2947443583465104</v>
      </c>
      <c r="C22" s="232">
        <v>8.0854498294984261</v>
      </c>
      <c r="D22" s="232">
        <v>10.491431217725101</v>
      </c>
      <c r="E22" s="232">
        <v>11.18821857324872</v>
      </c>
      <c r="F22" s="232">
        <v>9.6232933480143608</v>
      </c>
      <c r="G22" s="232">
        <v>10.17842020109596</v>
      </c>
      <c r="H22" s="232">
        <v>12.473691961515611</v>
      </c>
      <c r="I22" s="232">
        <v>12.93815895874434</v>
      </c>
      <c r="J22" s="232">
        <v>11.676856742350211</v>
      </c>
      <c r="K22" s="232">
        <v>11.964910334636199</v>
      </c>
      <c r="L22" s="232">
        <v>13.12897186288442</v>
      </c>
      <c r="M22" s="232">
        <v>11.99981808043851</v>
      </c>
      <c r="N22" s="232">
        <v>11.827036272787939</v>
      </c>
      <c r="O22" s="232">
        <v>12.52574301602856</v>
      </c>
      <c r="P22" s="232">
        <v>10.17101198684311</v>
      </c>
      <c r="Q22" s="232">
        <v>10.9943043201288</v>
      </c>
      <c r="R22" s="232">
        <v>9.1696597953072789</v>
      </c>
      <c r="S22" s="232">
        <v>7.7137072740089119</v>
      </c>
      <c r="T22" s="232">
        <v>8.8731992307803065</v>
      </c>
      <c r="U22" s="232">
        <v>7.340991191296184</v>
      </c>
      <c r="V22" s="232">
        <v>9.4372339612107172</v>
      </c>
      <c r="W22" s="232">
        <v>16.614315822822171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43.674011150443377</v>
      </c>
      <c r="C25" s="263">
        <f t="shared" si="1"/>
        <v>35.709899628385578</v>
      </c>
      <c r="D25" s="263">
        <f t="shared" si="1"/>
        <v>36.479834436458709</v>
      </c>
      <c r="E25" s="263">
        <f t="shared" si="1"/>
        <v>29.725920599872811</v>
      </c>
      <c r="F25" s="263">
        <f t="shared" si="1"/>
        <v>26.205734205946381</v>
      </c>
      <c r="G25" s="263">
        <f t="shared" si="1"/>
        <v>23.261969396222039</v>
      </c>
      <c r="H25" s="263">
        <f t="shared" si="1"/>
        <v>27.24844099291246</v>
      </c>
      <c r="I25" s="263">
        <f t="shared" si="1"/>
        <v>25.24989256733986</v>
      </c>
      <c r="J25" s="263">
        <f t="shared" si="1"/>
        <v>18.790285140072509</v>
      </c>
      <c r="K25" s="263">
        <f t="shared" si="1"/>
        <v>18.023577220810559</v>
      </c>
      <c r="L25" s="263">
        <f t="shared" si="1"/>
        <v>16.15919726118014</v>
      </c>
      <c r="M25" s="263">
        <f t="shared" si="1"/>
        <v>12.44671639129594</v>
      </c>
      <c r="N25" s="263">
        <f t="shared" si="1"/>
        <v>12.003757847907361</v>
      </c>
      <c r="O25" s="263">
        <f t="shared" si="1"/>
        <v>11.92795886765712</v>
      </c>
      <c r="P25" s="263">
        <f t="shared" si="1"/>
        <v>9.860266757659403</v>
      </c>
      <c r="Q25" s="263">
        <f t="shared" si="1"/>
        <v>10.97882556256503</v>
      </c>
      <c r="R25" s="263">
        <f t="shared" si="1"/>
        <v>9.0477478811548373</v>
      </c>
      <c r="S25" s="263">
        <f t="shared" si="1"/>
        <v>7.497682830138757</v>
      </c>
      <c r="T25" s="263">
        <f t="shared" si="1"/>
        <v>8.4354255741716813</v>
      </c>
      <c r="U25" s="263">
        <f t="shared" si="1"/>
        <v>7.1761098371300163</v>
      </c>
      <c r="V25" s="263">
        <f t="shared" si="1"/>
        <v>9.0948109389869938</v>
      </c>
      <c r="W25" s="263">
        <f t="shared" si="1"/>
        <v>15.18182962109651</v>
      </c>
      <c r="DA25" s="70"/>
    </row>
    <row r="26" spans="1:105" ht="12" customHeight="1" x14ac:dyDescent="0.25">
      <c r="A26" s="60" t="s">
        <v>2162</v>
      </c>
      <c r="B26" s="331">
        <v>43.674011150443377</v>
      </c>
      <c r="C26" s="331">
        <v>35.709899628385578</v>
      </c>
      <c r="D26" s="331">
        <v>36.479834436458709</v>
      </c>
      <c r="E26" s="331">
        <v>29.725920599872811</v>
      </c>
      <c r="F26" s="331">
        <v>26.205734205946381</v>
      </c>
      <c r="G26" s="331">
        <v>23.261969396222039</v>
      </c>
      <c r="H26" s="331">
        <v>27.24844099291246</v>
      </c>
      <c r="I26" s="331">
        <v>25.24989256733986</v>
      </c>
      <c r="J26" s="331">
        <v>18.790285140072509</v>
      </c>
      <c r="K26" s="331">
        <v>18.023577220810559</v>
      </c>
      <c r="L26" s="331">
        <v>16.15919726118014</v>
      </c>
      <c r="M26" s="331">
        <v>12.44671639129594</v>
      </c>
      <c r="N26" s="331">
        <v>12.003757847907361</v>
      </c>
      <c r="O26" s="331">
        <v>11.92795886765712</v>
      </c>
      <c r="P26" s="331">
        <v>9.860266757659403</v>
      </c>
      <c r="Q26" s="331">
        <v>10.97882556256503</v>
      </c>
      <c r="R26" s="331">
        <v>9.0477478811548373</v>
      </c>
      <c r="S26" s="331">
        <v>7.497682830138757</v>
      </c>
      <c r="T26" s="331">
        <v>8.4354255741716813</v>
      </c>
      <c r="U26" s="331">
        <v>7.1761098371300163</v>
      </c>
      <c r="V26" s="331">
        <v>9.0948109389869938</v>
      </c>
      <c r="W26" s="331">
        <v>15.18182962109651</v>
      </c>
      <c r="DA26" s="72" t="s">
        <v>2321</v>
      </c>
    </row>
    <row r="27" spans="1:105" ht="12" customHeight="1" x14ac:dyDescent="0.25">
      <c r="A27" s="59" t="s">
        <v>30</v>
      </c>
      <c r="B27" s="232">
        <v>7.5734908766262938</v>
      </c>
      <c r="C27" s="232">
        <v>6.343386771344667</v>
      </c>
      <c r="D27" s="232">
        <v>8.9144136366285149</v>
      </c>
      <c r="E27" s="232">
        <v>5.4384754061058471</v>
      </c>
      <c r="F27" s="232">
        <v>5.4460936027060232</v>
      </c>
      <c r="G27" s="232">
        <v>4.602666168901222</v>
      </c>
      <c r="H27" s="232">
        <v>5.5942259243633039</v>
      </c>
      <c r="I27" s="232">
        <v>2.6297945012989472</v>
      </c>
      <c r="J27" s="232">
        <v>2.50650308340682</v>
      </c>
      <c r="K27" s="232">
        <v>2.1171747708283482</v>
      </c>
      <c r="L27" s="232">
        <v>1.922529685368189</v>
      </c>
      <c r="M27" s="232">
        <v>0.36389507529204002</v>
      </c>
      <c r="N27" s="232">
        <v>0.1928018313726183</v>
      </c>
      <c r="O27" s="232">
        <v>0.45311198259873531</v>
      </c>
      <c r="P27" s="232">
        <v>0.16853986078583519</v>
      </c>
      <c r="Q27" s="232">
        <v>0.33368927743743809</v>
      </c>
      <c r="R27" s="232">
        <v>0.101196306041465</v>
      </c>
      <c r="S27" s="232">
        <v>0.1044387776861071</v>
      </c>
      <c r="T27" s="232">
        <v>0.1073385410665801</v>
      </c>
      <c r="U27" s="232">
        <v>0.18938992635628851</v>
      </c>
      <c r="V27" s="232">
        <v>0.15889889358824491</v>
      </c>
      <c r="W27" s="232">
        <v>0.21103062766623351</v>
      </c>
      <c r="DA27" s="71" t="s">
        <v>2322</v>
      </c>
    </row>
    <row r="28" spans="1:105" ht="12" customHeight="1" x14ac:dyDescent="0.25">
      <c r="A28" s="59" t="s">
        <v>33</v>
      </c>
      <c r="B28" s="232">
        <v>0.2007982212954523</v>
      </c>
      <c r="C28" s="232">
        <v>0.19434603696036279</v>
      </c>
      <c r="D28" s="232">
        <v>0.40730176866524548</v>
      </c>
      <c r="E28" s="232">
        <v>0.1841699798274703</v>
      </c>
      <c r="F28" s="232">
        <v>0.35407421721049481</v>
      </c>
      <c r="G28" s="232">
        <v>0.33013503648545478</v>
      </c>
      <c r="H28" s="232">
        <v>0.36583861652835969</v>
      </c>
      <c r="I28" s="232">
        <v>0.30521043582142698</v>
      </c>
      <c r="J28" s="232">
        <v>0.51505455865820682</v>
      </c>
      <c r="K28" s="232">
        <v>0.72005531990423988</v>
      </c>
      <c r="L28" s="232">
        <v>0.54410770825309829</v>
      </c>
      <c r="M28" s="232">
        <v>0.58296477843588201</v>
      </c>
      <c r="N28" s="232">
        <v>0.3717748951156632</v>
      </c>
      <c r="O28" s="232">
        <v>0.24732813283047481</v>
      </c>
      <c r="P28" s="232">
        <v>0.23132650483297029</v>
      </c>
      <c r="Q28" s="232">
        <v>0.25654051792161259</v>
      </c>
      <c r="R28" s="232">
        <v>0.45608395422607789</v>
      </c>
      <c r="S28" s="232">
        <v>0.38448888003046972</v>
      </c>
      <c r="T28" s="232">
        <v>0.30225818742591298</v>
      </c>
      <c r="U28" s="232">
        <v>0.26286808120748367</v>
      </c>
      <c r="V28" s="232">
        <v>0.38225464198364217</v>
      </c>
      <c r="W28" s="232">
        <v>0.35352532936250047</v>
      </c>
      <c r="DA28" s="71" t="s">
        <v>2323</v>
      </c>
    </row>
    <row r="29" spans="1:105" ht="12" customHeight="1" x14ac:dyDescent="0.25">
      <c r="A29" s="59" t="s">
        <v>160</v>
      </c>
      <c r="B29" s="232">
        <v>7.5213240433902993</v>
      </c>
      <c r="C29" s="232">
        <v>6.7561529250641987</v>
      </c>
      <c r="D29" s="232">
        <v>5.8269797442158371</v>
      </c>
      <c r="E29" s="232">
        <v>4.5533538582004391</v>
      </c>
      <c r="F29" s="232">
        <v>3.487104442559732</v>
      </c>
      <c r="G29" s="232">
        <v>2.0194384803156029</v>
      </c>
      <c r="H29" s="232">
        <v>1.5014452376359051</v>
      </c>
      <c r="I29" s="232">
        <v>1.4413183330814059</v>
      </c>
      <c r="J29" s="232">
        <v>0.5442810801836051</v>
      </c>
      <c r="K29" s="232">
        <v>0.60740585933794056</v>
      </c>
      <c r="L29" s="232">
        <v>0.5753850469833488</v>
      </c>
      <c r="M29" s="232">
        <v>0.49516619662576949</v>
      </c>
      <c r="N29" s="232">
        <v>0.52585044119313196</v>
      </c>
      <c r="O29" s="232">
        <v>0.3936990320046323</v>
      </c>
      <c r="P29" s="232">
        <v>0.61445755095786037</v>
      </c>
      <c r="Q29" s="232">
        <v>0.81623605562278956</v>
      </c>
      <c r="R29" s="232">
        <v>0.60584996637487365</v>
      </c>
      <c r="S29" s="232">
        <v>0.43957808288408512</v>
      </c>
      <c r="T29" s="232">
        <v>0.44333264128742339</v>
      </c>
      <c r="U29" s="232">
        <v>0.40973763445109063</v>
      </c>
      <c r="V29" s="232">
        <v>0.43944110441051132</v>
      </c>
      <c r="W29" s="232">
        <v>0.47415971502180371</v>
      </c>
      <c r="DA29" s="71" t="s">
        <v>2324</v>
      </c>
    </row>
    <row r="30" spans="1:105" ht="12" customHeight="1" x14ac:dyDescent="0.25">
      <c r="A30" s="59" t="s">
        <v>70</v>
      </c>
      <c r="B30" s="232">
        <v>22.299444377175899</v>
      </c>
      <c r="C30" s="232">
        <v>15.678139037100991</v>
      </c>
      <c r="D30" s="232">
        <v>12.58827993884486</v>
      </c>
      <c r="E30" s="232">
        <v>10.226405878031789</v>
      </c>
      <c r="F30" s="232">
        <v>8.8990508201248328</v>
      </c>
      <c r="G30" s="232">
        <v>7.8277128762731296</v>
      </c>
      <c r="H30" s="232">
        <v>9.3921879131218802</v>
      </c>
      <c r="I30" s="232">
        <v>10.091770164851139</v>
      </c>
      <c r="J30" s="232">
        <v>5.4937324658653672</v>
      </c>
      <c r="K30" s="232">
        <v>4.6081826585431971</v>
      </c>
      <c r="L30" s="232">
        <v>2.1763649348384879</v>
      </c>
      <c r="M30" s="232">
        <v>1.004841940576823</v>
      </c>
      <c r="N30" s="232">
        <v>1.0574671195693279</v>
      </c>
      <c r="O30" s="232">
        <v>0.39570054019946521</v>
      </c>
      <c r="P30" s="232">
        <v>0.37009951871347241</v>
      </c>
      <c r="Q30" s="232">
        <v>0.41043944480918609</v>
      </c>
      <c r="R30" s="232">
        <v>0.2432344917563565</v>
      </c>
      <c r="S30" s="232">
        <v>0.14108769453066891</v>
      </c>
      <c r="T30" s="232">
        <v>0.1881635120748423</v>
      </c>
      <c r="U30" s="232">
        <v>0.19662153570166571</v>
      </c>
      <c r="V30" s="232">
        <v>0.24985466466233319</v>
      </c>
      <c r="W30" s="232">
        <v>0.29785076336082578</v>
      </c>
      <c r="DA30" s="71" t="s">
        <v>2325</v>
      </c>
    </row>
    <row r="31" spans="1:105" ht="12" customHeight="1" x14ac:dyDescent="0.25">
      <c r="A31" s="59" t="s">
        <v>162</v>
      </c>
      <c r="B31" s="232">
        <v>6.0789536319554269</v>
      </c>
      <c r="C31" s="232">
        <v>6.7378748579153536</v>
      </c>
      <c r="D31" s="232">
        <v>8.7428593481042522</v>
      </c>
      <c r="E31" s="232">
        <v>9.3235154777072662</v>
      </c>
      <c r="F31" s="232">
        <v>8.0194111233453018</v>
      </c>
      <c r="G31" s="232">
        <v>8.4820168342466289</v>
      </c>
      <c r="H31" s="232">
        <v>10.394743301263009</v>
      </c>
      <c r="I31" s="232">
        <v>10.781799132286951</v>
      </c>
      <c r="J31" s="232">
        <v>9.7307139519585082</v>
      </c>
      <c r="K31" s="232">
        <v>9.9707586121968355</v>
      </c>
      <c r="L31" s="232">
        <v>10.940809885737011</v>
      </c>
      <c r="M31" s="232">
        <v>9.9998484003654298</v>
      </c>
      <c r="N31" s="232">
        <v>9.8558635606566209</v>
      </c>
      <c r="O31" s="232">
        <v>10.43811918002381</v>
      </c>
      <c r="P31" s="232">
        <v>8.4758433223692649</v>
      </c>
      <c r="Q31" s="232">
        <v>9.1619202667740041</v>
      </c>
      <c r="R31" s="232">
        <v>7.641383162756064</v>
      </c>
      <c r="S31" s="232">
        <v>6.4280893950074267</v>
      </c>
      <c r="T31" s="232">
        <v>7.3943326923169224</v>
      </c>
      <c r="U31" s="232">
        <v>6.1174926594134877</v>
      </c>
      <c r="V31" s="232">
        <v>7.864361634342262</v>
      </c>
      <c r="W31" s="232">
        <v>13.84526318568515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469.58847066998942</v>
      </c>
      <c r="C34" s="263">
        <v>400.8133256268402</v>
      </c>
      <c r="D34" s="263">
        <v>389.21292553958352</v>
      </c>
      <c r="E34" s="263">
        <v>353.73203689109607</v>
      </c>
      <c r="F34" s="263">
        <v>366.06405126321317</v>
      </c>
      <c r="G34" s="263">
        <v>351.34132903178852</v>
      </c>
      <c r="H34" s="263">
        <v>367.04383074345498</v>
      </c>
      <c r="I34" s="263">
        <v>363.38702025549719</v>
      </c>
      <c r="J34" s="263">
        <v>323.85903967319172</v>
      </c>
      <c r="K34" s="263">
        <v>271.98680713334619</v>
      </c>
      <c r="L34" s="263">
        <v>261.09805736991763</v>
      </c>
      <c r="M34" s="263">
        <v>239.97161775775709</v>
      </c>
      <c r="N34" s="263">
        <v>214.6961115600042</v>
      </c>
      <c r="O34" s="263">
        <v>213.43391210911329</v>
      </c>
      <c r="P34" s="263">
        <v>188.87607681296939</v>
      </c>
      <c r="Q34" s="263">
        <v>185.78483609039941</v>
      </c>
      <c r="R34" s="263">
        <v>174.82082561031041</v>
      </c>
      <c r="S34" s="263">
        <v>182.40882884137639</v>
      </c>
      <c r="T34" s="263">
        <v>175.4932453358407</v>
      </c>
      <c r="U34" s="263">
        <v>170.27692558279739</v>
      </c>
      <c r="V34" s="263">
        <v>158.11452669638129</v>
      </c>
      <c r="W34" s="263">
        <v>226.7914674882023</v>
      </c>
      <c r="DA34" s="70" t="s">
        <v>2329</v>
      </c>
    </row>
    <row r="35" spans="1:105" ht="12" customHeight="1" x14ac:dyDescent="0.25">
      <c r="A35" s="64" t="s">
        <v>30</v>
      </c>
      <c r="B35" s="231">
        <v>80.935981464862053</v>
      </c>
      <c r="C35" s="231">
        <v>70.146843674577994</v>
      </c>
      <c r="D35" s="231">
        <v>92.96898216039726</v>
      </c>
      <c r="E35" s="231">
        <v>64.194283655807808</v>
      </c>
      <c r="F35" s="231">
        <v>75.478945472554415</v>
      </c>
      <c r="G35" s="231">
        <v>68.949052988026111</v>
      </c>
      <c r="H35" s="231">
        <v>74.766217354300906</v>
      </c>
      <c r="I35" s="231">
        <v>37.547961735152597</v>
      </c>
      <c r="J35" s="231">
        <v>43.200711190851777</v>
      </c>
      <c r="K35" s="231">
        <v>31.94946258481864</v>
      </c>
      <c r="L35" s="231">
        <v>31.06396672881344</v>
      </c>
      <c r="M35" s="231">
        <v>7.015865644129093</v>
      </c>
      <c r="N35" s="231">
        <v>3.4484037433798309</v>
      </c>
      <c r="O35" s="231">
        <v>8.1077964924740051</v>
      </c>
      <c r="P35" s="231">
        <v>3.228426621126125</v>
      </c>
      <c r="Q35" s="231">
        <v>5.6467249033651834</v>
      </c>
      <c r="R35" s="231">
        <v>1.9553177214111841</v>
      </c>
      <c r="S35" s="231">
        <v>2.5408590300418341</v>
      </c>
      <c r="T35" s="231">
        <v>2.233104750407128</v>
      </c>
      <c r="U35" s="231">
        <v>4.49390200654992</v>
      </c>
      <c r="V35" s="231">
        <v>2.7624789037211581</v>
      </c>
      <c r="W35" s="231">
        <v>3.152449140048037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2.14587980386999</v>
      </c>
      <c r="C37" s="231">
        <v>2.1491297259401478</v>
      </c>
      <c r="D37" s="231">
        <v>4.2477758390465263</v>
      </c>
      <c r="E37" s="231">
        <v>2.173892321486933</v>
      </c>
      <c r="F37" s="231">
        <v>4.9072143234536592</v>
      </c>
      <c r="G37" s="231">
        <v>4.945502734401785</v>
      </c>
      <c r="H37" s="231">
        <v>4.8893930795383769</v>
      </c>
      <c r="I37" s="231">
        <v>4.3577662664256431</v>
      </c>
      <c r="J37" s="231">
        <v>8.8771976318025576</v>
      </c>
      <c r="K37" s="231">
        <v>10.86607530906824</v>
      </c>
      <c r="L37" s="231">
        <v>8.7916165220763229</v>
      </c>
      <c r="M37" s="231">
        <v>11.23951061300636</v>
      </c>
      <c r="N37" s="231">
        <v>6.6494697217568568</v>
      </c>
      <c r="O37" s="231">
        <v>4.4255862675538644</v>
      </c>
      <c r="P37" s="231">
        <v>4.4311217707946993</v>
      </c>
      <c r="Q37" s="231">
        <v>4.3412055142879646</v>
      </c>
      <c r="R37" s="231">
        <v>8.8124663145720845</v>
      </c>
      <c r="S37" s="231">
        <v>9.354112183429411</v>
      </c>
      <c r="T37" s="231">
        <v>6.2882743465982101</v>
      </c>
      <c r="U37" s="231">
        <v>6.2374141028700736</v>
      </c>
      <c r="V37" s="231">
        <v>6.6455490059335123</v>
      </c>
      <c r="W37" s="231">
        <v>5.2810847072713232</v>
      </c>
      <c r="DA37" s="73" t="s">
        <v>2332</v>
      </c>
    </row>
    <row r="38" spans="1:105" ht="12" customHeight="1" x14ac:dyDescent="0.25">
      <c r="A38" s="64" t="s">
        <v>160</v>
      </c>
      <c r="B38" s="231">
        <v>80.378487712423563</v>
      </c>
      <c r="C38" s="231">
        <v>74.71132064923097</v>
      </c>
      <c r="D38" s="231">
        <v>60.769939333203688</v>
      </c>
      <c r="E38" s="231">
        <v>53.746549783128152</v>
      </c>
      <c r="F38" s="231">
        <v>48.328762830350477</v>
      </c>
      <c r="G38" s="231">
        <v>30.251677109699958</v>
      </c>
      <c r="H38" s="231">
        <v>20.06665131162762</v>
      </c>
      <c r="I38" s="231">
        <v>20.57900934540076</v>
      </c>
      <c r="J38" s="231">
        <v>9.3809299128001182</v>
      </c>
      <c r="K38" s="231">
        <v>9.1661260298904832</v>
      </c>
      <c r="L38" s="231">
        <v>9.2969914024107538</v>
      </c>
      <c r="M38" s="231">
        <v>9.546761533534827</v>
      </c>
      <c r="N38" s="231">
        <v>9.4052251317248796</v>
      </c>
      <c r="O38" s="231">
        <v>7.0446859791045346</v>
      </c>
      <c r="P38" s="231">
        <v>11.77010059112995</v>
      </c>
      <c r="Q38" s="231">
        <v>13.812432025700639</v>
      </c>
      <c r="R38" s="231">
        <v>11.70624919138611</v>
      </c>
      <c r="S38" s="231">
        <v>10.694360524415449</v>
      </c>
      <c r="T38" s="231">
        <v>9.2232316317342189</v>
      </c>
      <c r="U38" s="231">
        <v>9.722379711763562</v>
      </c>
      <c r="V38" s="231">
        <v>7.6397434428188511</v>
      </c>
      <c r="W38" s="231">
        <v>7.0831632469483523</v>
      </c>
      <c r="DA38" s="73" t="s">
        <v>2333</v>
      </c>
    </row>
    <row r="39" spans="1:105" ht="12" customHeight="1" x14ac:dyDescent="0.25">
      <c r="A39" s="64" t="s">
        <v>70</v>
      </c>
      <c r="B39" s="231">
        <v>238.30852194699071</v>
      </c>
      <c r="C39" s="231">
        <v>173.37299581225031</v>
      </c>
      <c r="D39" s="231">
        <v>131.2839655830887</v>
      </c>
      <c r="E39" s="231">
        <v>120.70971194919041</v>
      </c>
      <c r="F39" s="231">
        <v>123.3344522899767</v>
      </c>
      <c r="G39" s="231">
        <v>117.261033078585</v>
      </c>
      <c r="H39" s="231">
        <v>125.52556375792599</v>
      </c>
      <c r="I39" s="231">
        <v>144.08935747740779</v>
      </c>
      <c r="J39" s="231">
        <v>94.686956975562282</v>
      </c>
      <c r="K39" s="231">
        <v>69.540295615525537</v>
      </c>
      <c r="L39" s="231">
        <v>35.165401314795048</v>
      </c>
      <c r="M39" s="231">
        <v>19.373265887193359</v>
      </c>
      <c r="N39" s="231">
        <v>18.913583691932931</v>
      </c>
      <c r="O39" s="231">
        <v>7.0805001304510808</v>
      </c>
      <c r="P39" s="231">
        <v>7.0893563879160357</v>
      </c>
      <c r="Q39" s="231">
        <v>6.9454992744318398</v>
      </c>
      <c r="R39" s="231">
        <v>4.6997833299841014</v>
      </c>
      <c r="S39" s="231">
        <v>3.4324793014474442</v>
      </c>
      <c r="T39" s="231">
        <v>3.9146128547339178</v>
      </c>
      <c r="U39" s="231">
        <v>4.6654958414122829</v>
      </c>
      <c r="V39" s="231">
        <v>4.3437573701084666</v>
      </c>
      <c r="W39" s="231">
        <v>4.4493986167000674</v>
      </c>
      <c r="DA39" s="73" t="s">
        <v>2334</v>
      </c>
    </row>
    <row r="40" spans="1:105" ht="12" customHeight="1" x14ac:dyDescent="0.25">
      <c r="A40" s="64" t="s">
        <v>34</v>
      </c>
      <c r="B40" s="231">
        <v>2.8553598032758192</v>
      </c>
      <c r="C40" s="231">
        <v>5.923838802085295</v>
      </c>
      <c r="D40" s="231">
        <v>8.7624309605525692</v>
      </c>
      <c r="E40" s="231">
        <v>2.8553598032753942</v>
      </c>
      <c r="F40" s="231">
        <v>2.8713984200680418</v>
      </c>
      <c r="G40" s="231">
        <v>2.8713984200607601</v>
      </c>
      <c r="H40" s="231">
        <v>2.8713984200674081</v>
      </c>
      <c r="I40" s="231">
        <v>2.871398420064561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64.964239938567218</v>
      </c>
      <c r="C41" s="231">
        <v>74.509196962755524</v>
      </c>
      <c r="D41" s="231">
        <v>91.179831663294749</v>
      </c>
      <c r="E41" s="231">
        <v>110.0522393782074</v>
      </c>
      <c r="F41" s="231">
        <v>111.1432779268098</v>
      </c>
      <c r="G41" s="231">
        <v>127.0626647010149</v>
      </c>
      <c r="H41" s="231">
        <v>138.92460681999481</v>
      </c>
      <c r="I41" s="231">
        <v>153.94152701104591</v>
      </c>
      <c r="J41" s="231">
        <v>167.71324396217489</v>
      </c>
      <c r="K41" s="231">
        <v>150.46484759404331</v>
      </c>
      <c r="L41" s="231">
        <v>176.780081401822</v>
      </c>
      <c r="M41" s="231">
        <v>192.79621407989339</v>
      </c>
      <c r="N41" s="231">
        <v>176.27942927120969</v>
      </c>
      <c r="O41" s="231">
        <v>186.7753432395298</v>
      </c>
      <c r="P41" s="231">
        <v>162.35707144200259</v>
      </c>
      <c r="Q41" s="231">
        <v>155.03897437261381</v>
      </c>
      <c r="R41" s="231">
        <v>147.64700905295689</v>
      </c>
      <c r="S41" s="231">
        <v>156.38701780204229</v>
      </c>
      <c r="T41" s="231">
        <v>153.83402175236719</v>
      </c>
      <c r="U41" s="231">
        <v>145.15773392020151</v>
      </c>
      <c r="V41" s="231">
        <v>136.72299797379929</v>
      </c>
      <c r="W41" s="231">
        <v>206.82537177723449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80.205057612120015</v>
      </c>
      <c r="C45" s="263">
        <f t="shared" si="2"/>
        <v>70.013296412768554</v>
      </c>
      <c r="D45" s="263">
        <f t="shared" si="2"/>
        <v>69.387052576227063</v>
      </c>
      <c r="E45" s="263">
        <f t="shared" si="2"/>
        <v>60.893764817797759</v>
      </c>
      <c r="F45" s="263">
        <f t="shared" si="2"/>
        <v>62.453022446741798</v>
      </c>
      <c r="G45" s="263">
        <f t="shared" si="2"/>
        <v>60.443766107607402</v>
      </c>
      <c r="H45" s="263">
        <f t="shared" si="2"/>
        <v>62.266142064802963</v>
      </c>
      <c r="I45" s="263">
        <f t="shared" si="2"/>
        <v>59.503686730804034</v>
      </c>
      <c r="J45" s="263">
        <f t="shared" si="2"/>
        <v>53.964680618297308</v>
      </c>
      <c r="K45" s="263">
        <f t="shared" si="2"/>
        <v>47.931638940735922</v>
      </c>
      <c r="L45" s="263">
        <f t="shared" si="2"/>
        <v>44.608315700190474</v>
      </c>
      <c r="M45" s="263">
        <f t="shared" si="2"/>
        <v>39.242295024192316</v>
      </c>
      <c r="N45" s="263">
        <f t="shared" si="2"/>
        <v>37.125315717414111</v>
      </c>
      <c r="O45" s="263">
        <f t="shared" si="2"/>
        <v>37.392804954859216</v>
      </c>
      <c r="P45" s="263">
        <f t="shared" si="2"/>
        <v>34.310415074531932</v>
      </c>
      <c r="Q45" s="263">
        <f t="shared" si="2"/>
        <v>35.974389613108755</v>
      </c>
      <c r="R45" s="263">
        <f t="shared" si="2"/>
        <v>33.219687121227125</v>
      </c>
      <c r="S45" s="263">
        <f t="shared" si="2"/>
        <v>31.416401676500918</v>
      </c>
      <c r="T45" s="263">
        <f t="shared" si="2"/>
        <v>33.128797331170631</v>
      </c>
      <c r="U45" s="263">
        <f t="shared" si="2"/>
        <v>31.503462782553761</v>
      </c>
      <c r="V45" s="263">
        <f t="shared" si="2"/>
        <v>33.053913107310748</v>
      </c>
      <c r="W45" s="263">
        <f t="shared" si="2"/>
        <v>42.233950781649725</v>
      </c>
      <c r="DA45" s="70"/>
    </row>
    <row r="46" spans="1:105" ht="12" customHeight="1" x14ac:dyDescent="0.25">
      <c r="A46" s="165" t="s">
        <v>2186</v>
      </c>
      <c r="B46" s="348">
        <v>46.267511234296506</v>
      </c>
      <c r="C46" s="348">
        <v>41.046186534830319</v>
      </c>
      <c r="D46" s="348">
        <v>41.258313187668357</v>
      </c>
      <c r="E46" s="348">
        <v>35.329258538106522</v>
      </c>
      <c r="F46" s="348">
        <v>35.99727130942324</v>
      </c>
      <c r="G46" s="348">
        <v>35.052038258219874</v>
      </c>
      <c r="H46" s="348">
        <v>35.739581455728612</v>
      </c>
      <c r="I46" s="348">
        <v>33.24140683405831</v>
      </c>
      <c r="J46" s="348">
        <v>30.55912050498182</v>
      </c>
      <c r="K46" s="348">
        <v>28.27492788887751</v>
      </c>
      <c r="L46" s="348">
        <v>25.73854358140601</v>
      </c>
      <c r="M46" s="348">
        <v>21.899348134130001</v>
      </c>
      <c r="N46" s="348">
        <v>21.609050522891181</v>
      </c>
      <c r="O46" s="348">
        <v>21.96775995648283</v>
      </c>
      <c r="P46" s="348">
        <v>20.6601851032637</v>
      </c>
      <c r="Q46" s="348">
        <v>22.547566160398262</v>
      </c>
      <c r="R46" s="348">
        <v>20.585241755704509</v>
      </c>
      <c r="S46" s="348">
        <v>18.23356505426376</v>
      </c>
      <c r="T46" s="348">
        <v>20.4457556370627</v>
      </c>
      <c r="U46" s="348">
        <v>19.19740882259503</v>
      </c>
      <c r="V46" s="348">
        <v>21.626845753825609</v>
      </c>
      <c r="W46" s="348">
        <v>25.843544230581472</v>
      </c>
      <c r="DA46" s="167" t="s">
        <v>2340</v>
      </c>
    </row>
    <row r="47" spans="1:105" ht="12" customHeight="1" x14ac:dyDescent="0.25">
      <c r="A47" s="59" t="s">
        <v>30</v>
      </c>
      <c r="B47" s="232">
        <v>8.0232285743140803</v>
      </c>
      <c r="C47" s="232">
        <v>7.2913068753690959</v>
      </c>
      <c r="D47" s="232">
        <v>10.08210907165906</v>
      </c>
      <c r="E47" s="232">
        <v>6.463628368712973</v>
      </c>
      <c r="F47" s="232">
        <v>7.4809775392073599</v>
      </c>
      <c r="G47" s="232">
        <v>6.9354760078199504</v>
      </c>
      <c r="H47" s="232">
        <v>7.33749476373844</v>
      </c>
      <c r="I47" s="232">
        <v>3.4621164693873192</v>
      </c>
      <c r="J47" s="232">
        <v>4.076389964332491</v>
      </c>
      <c r="K47" s="232">
        <v>3.3213697391993171</v>
      </c>
      <c r="L47" s="232">
        <v>3.0622260062553419</v>
      </c>
      <c r="M47" s="232">
        <v>0.64025440024395852</v>
      </c>
      <c r="N47" s="232">
        <v>0.34708002009247202</v>
      </c>
      <c r="O47" s="232">
        <v>0.83449778604829905</v>
      </c>
      <c r="P47" s="232">
        <v>0.3531410261703925</v>
      </c>
      <c r="Q47" s="232">
        <v>0.6853083708416523</v>
      </c>
      <c r="R47" s="232">
        <v>0.23023966317482389</v>
      </c>
      <c r="S47" s="232">
        <v>0.25398396948356677</v>
      </c>
      <c r="T47" s="232">
        <v>0.26016678847902908</v>
      </c>
      <c r="U47" s="232">
        <v>0.5066527583414081</v>
      </c>
      <c r="V47" s="232">
        <v>0.37785083001068798</v>
      </c>
      <c r="W47" s="232">
        <v>0.35923070513985728</v>
      </c>
      <c r="DA47" s="71" t="s">
        <v>2341</v>
      </c>
    </row>
    <row r="48" spans="1:105" ht="12" customHeight="1" x14ac:dyDescent="0.25">
      <c r="A48" s="59" t="s">
        <v>33</v>
      </c>
      <c r="B48" s="232">
        <v>0.21272225094259009</v>
      </c>
      <c r="C48" s="232">
        <v>0.22338801756359691</v>
      </c>
      <c r="D48" s="232">
        <v>0.46065406252740831</v>
      </c>
      <c r="E48" s="232">
        <v>0.2188860328285476</v>
      </c>
      <c r="F48" s="232">
        <v>0.48637086678936431</v>
      </c>
      <c r="G48" s="232">
        <v>0.49746028516168361</v>
      </c>
      <c r="H48" s="232">
        <v>0.47984099488360737</v>
      </c>
      <c r="I48" s="232">
        <v>0.40180861126765438</v>
      </c>
      <c r="J48" s="232">
        <v>0.83764637988966861</v>
      </c>
      <c r="K48" s="232">
        <v>1.1296044063210331</v>
      </c>
      <c r="L48" s="232">
        <v>0.86666062277084499</v>
      </c>
      <c r="M48" s="232">
        <v>1.0256961138626941</v>
      </c>
      <c r="N48" s="232">
        <v>0.66926562443922177</v>
      </c>
      <c r="O48" s="232">
        <v>0.45550501244913888</v>
      </c>
      <c r="P48" s="232">
        <v>0.48469767873447189</v>
      </c>
      <c r="Q48" s="232">
        <v>0.52686548918161069</v>
      </c>
      <c r="R48" s="232">
        <v>1.0376724221280069</v>
      </c>
      <c r="S48" s="232">
        <v>0.93503595250732141</v>
      </c>
      <c r="T48" s="232">
        <v>0.7326123602268344</v>
      </c>
      <c r="U48" s="232">
        <v>0.70322028729836228</v>
      </c>
      <c r="V48" s="232">
        <v>0.90897570453343113</v>
      </c>
      <c r="W48" s="232">
        <v>0.60179488994626118</v>
      </c>
      <c r="DA48" s="71" t="s">
        <v>2342</v>
      </c>
    </row>
    <row r="49" spans="1:105" ht="12" customHeight="1" x14ac:dyDescent="0.25">
      <c r="A49" s="59" t="s">
        <v>160</v>
      </c>
      <c r="B49" s="232">
        <v>7.9679639105191837</v>
      </c>
      <c r="C49" s="232">
        <v>7.7657544856157799</v>
      </c>
      <c r="D49" s="232">
        <v>6.5902534630142018</v>
      </c>
      <c r="E49" s="232">
        <v>5.4116613522992596</v>
      </c>
      <c r="F49" s="232">
        <v>4.7900296826880897</v>
      </c>
      <c r="G49" s="232">
        <v>3.0429682743731972</v>
      </c>
      <c r="H49" s="232">
        <v>1.9693245711107621</v>
      </c>
      <c r="I49" s="232">
        <v>1.8974912055395481</v>
      </c>
      <c r="J49" s="232">
        <v>0.88517821810171182</v>
      </c>
      <c r="K49" s="232">
        <v>0.95288280798286307</v>
      </c>
      <c r="L49" s="232">
        <v>0.91647950504619879</v>
      </c>
      <c r="M49" s="232">
        <v>0.87121908969854345</v>
      </c>
      <c r="N49" s="232">
        <v>0.94663095467291203</v>
      </c>
      <c r="O49" s="232">
        <v>0.72507676511431352</v>
      </c>
      <c r="P49" s="232">
        <v>1.2874709227340351</v>
      </c>
      <c r="Q49" s="232">
        <v>1.67633016498693</v>
      </c>
      <c r="R49" s="232">
        <v>1.378416838016532</v>
      </c>
      <c r="S49" s="232">
        <v>1.069007018872147</v>
      </c>
      <c r="T49" s="232">
        <v>1.074548138679571</v>
      </c>
      <c r="U49" s="232">
        <v>1.0961232557870719</v>
      </c>
      <c r="V49" s="232">
        <v>1.04496124732368</v>
      </c>
      <c r="W49" s="232">
        <v>0.80714695615460574</v>
      </c>
      <c r="DA49" s="71" t="s">
        <v>2343</v>
      </c>
    </row>
    <row r="50" spans="1:105" ht="12" customHeight="1" x14ac:dyDescent="0.25">
      <c r="A50" s="59" t="s">
        <v>70</v>
      </c>
      <c r="B50" s="232">
        <v>23.623655488971089</v>
      </c>
      <c r="C50" s="232">
        <v>18.02099210954702</v>
      </c>
      <c r="D50" s="232">
        <v>14.237213634166981</v>
      </c>
      <c r="E50" s="232">
        <v>12.154084041459191</v>
      </c>
      <c r="F50" s="232">
        <v>12.22410119292479</v>
      </c>
      <c r="G50" s="232">
        <v>11.795101547079129</v>
      </c>
      <c r="H50" s="232">
        <v>12.318975058273629</v>
      </c>
      <c r="I50" s="232">
        <v>13.285784754567389</v>
      </c>
      <c r="J50" s="232">
        <v>8.9345973834361345</v>
      </c>
      <c r="K50" s="232">
        <v>7.22919933001097</v>
      </c>
      <c r="L50" s="232">
        <v>3.4665375277616541</v>
      </c>
      <c r="M50" s="232">
        <v>1.7679669709398289</v>
      </c>
      <c r="N50" s="232">
        <v>1.903642234590182</v>
      </c>
      <c r="O50" s="232">
        <v>0.72876294915157114</v>
      </c>
      <c r="P50" s="232">
        <v>0.7754683266869552</v>
      </c>
      <c r="Q50" s="232">
        <v>0.84293265103212989</v>
      </c>
      <c r="R50" s="232">
        <v>0.55340189425033204</v>
      </c>
      <c r="S50" s="232">
        <v>0.34311022683436648</v>
      </c>
      <c r="T50" s="232">
        <v>0.45607007659142229</v>
      </c>
      <c r="U50" s="232">
        <v>0.52599863851874207</v>
      </c>
      <c r="V50" s="232">
        <v>0.59413750651621222</v>
      </c>
      <c r="W50" s="232">
        <v>0.50702185238145236</v>
      </c>
      <c r="DA50" s="71" t="s">
        <v>2344</v>
      </c>
    </row>
    <row r="51" spans="1:105" ht="12" customHeight="1" x14ac:dyDescent="0.25">
      <c r="A51" s="59" t="s">
        <v>162</v>
      </c>
      <c r="B51" s="232">
        <v>6.4399410095495666</v>
      </c>
      <c r="C51" s="232">
        <v>7.7447450467348249</v>
      </c>
      <c r="D51" s="232">
        <v>9.8880829563007175</v>
      </c>
      <c r="E51" s="232">
        <v>11.080998742806541</v>
      </c>
      <c r="F51" s="232">
        <v>11.015792027813641</v>
      </c>
      <c r="G51" s="232">
        <v>12.781032143785909</v>
      </c>
      <c r="H51" s="232">
        <v>13.63394606772218</v>
      </c>
      <c r="I51" s="232">
        <v>14.194205793296399</v>
      </c>
      <c r="J51" s="232">
        <v>15.825308559221821</v>
      </c>
      <c r="K51" s="232">
        <v>15.64187160536332</v>
      </c>
      <c r="L51" s="232">
        <v>17.426639919571969</v>
      </c>
      <c r="M51" s="232">
        <v>17.594211559384981</v>
      </c>
      <c r="N51" s="232">
        <v>17.742431689096389</v>
      </c>
      <c r="O51" s="232">
        <v>19.2239174437195</v>
      </c>
      <c r="P51" s="232">
        <v>17.759407148937839</v>
      </c>
      <c r="Q51" s="232">
        <v>18.81612948435594</v>
      </c>
      <c r="R51" s="232">
        <v>17.385510938134821</v>
      </c>
      <c r="S51" s="232">
        <v>15.63242788656636</v>
      </c>
      <c r="T51" s="232">
        <v>17.922358273085841</v>
      </c>
      <c r="U51" s="232">
        <v>16.365413882649449</v>
      </c>
      <c r="V51" s="232">
        <v>18.700920465441591</v>
      </c>
      <c r="W51" s="232">
        <v>23.568349826959292</v>
      </c>
      <c r="DA51" s="71" t="s">
        <v>2345</v>
      </c>
    </row>
    <row r="52" spans="1:105" ht="12" customHeight="1" x14ac:dyDescent="0.25">
      <c r="A52" s="165" t="s">
        <v>2193</v>
      </c>
      <c r="B52" s="348">
        <v>33.937546377823502</v>
      </c>
      <c r="C52" s="348">
        <v>28.967109877938231</v>
      </c>
      <c r="D52" s="348">
        <v>28.12873938855871</v>
      </c>
      <c r="E52" s="348">
        <v>25.564506279691241</v>
      </c>
      <c r="F52" s="348">
        <v>26.455751137318561</v>
      </c>
      <c r="G52" s="348">
        <v>25.391727849387529</v>
      </c>
      <c r="H52" s="348">
        <v>26.526560609074352</v>
      </c>
      <c r="I52" s="348">
        <v>26.262279896745721</v>
      </c>
      <c r="J52" s="348">
        <v>23.405560113315492</v>
      </c>
      <c r="K52" s="348">
        <v>19.656711051858409</v>
      </c>
      <c r="L52" s="348">
        <v>18.869772118784461</v>
      </c>
      <c r="M52" s="348">
        <v>17.342946890062318</v>
      </c>
      <c r="N52" s="348">
        <v>15.51626519452293</v>
      </c>
      <c r="O52" s="348">
        <v>15.425044998376389</v>
      </c>
      <c r="P52" s="348">
        <v>13.65022997126823</v>
      </c>
      <c r="Q52" s="348">
        <v>13.42682345271049</v>
      </c>
      <c r="R52" s="348">
        <v>12.63444536552262</v>
      </c>
      <c r="S52" s="348">
        <v>13.18283662223716</v>
      </c>
      <c r="T52" s="348">
        <v>12.68304169410793</v>
      </c>
      <c r="U52" s="348">
        <v>12.30605395995873</v>
      </c>
      <c r="V52" s="348">
        <v>11.427067353485141</v>
      </c>
      <c r="W52" s="348">
        <v>16.390406551068249</v>
      </c>
      <c r="DA52" s="167" t="s">
        <v>2346</v>
      </c>
    </row>
    <row r="53" spans="1:105" ht="12" customHeight="1" x14ac:dyDescent="0.25">
      <c r="A53" s="64" t="s">
        <v>30</v>
      </c>
      <c r="B53" s="231">
        <v>5.8493101857450709</v>
      </c>
      <c r="C53" s="231">
        <v>5.0695702921908756</v>
      </c>
      <c r="D53" s="231">
        <v>6.7189450781572759</v>
      </c>
      <c r="E53" s="231">
        <v>4.6393738663383326</v>
      </c>
      <c r="F53" s="231">
        <v>5.4549256902949184</v>
      </c>
      <c r="G53" s="231">
        <v>4.9830049706066797</v>
      </c>
      <c r="H53" s="231">
        <v>5.4034162408966049</v>
      </c>
      <c r="I53" s="231">
        <v>2.7136221870213002</v>
      </c>
      <c r="J53" s="231">
        <v>3.1221510560143941</v>
      </c>
      <c r="K53" s="231">
        <v>2.3090140323756332</v>
      </c>
      <c r="L53" s="231">
        <v>2.245018515965977</v>
      </c>
      <c r="M53" s="231">
        <v>0.50704240105915843</v>
      </c>
      <c r="N53" s="231">
        <v>0.2492189848772034</v>
      </c>
      <c r="O53" s="231">
        <v>0.58595714475848648</v>
      </c>
      <c r="P53" s="231">
        <v>0.2333210566808534</v>
      </c>
      <c r="Q53" s="231">
        <v>0.40809346962319698</v>
      </c>
      <c r="R53" s="231">
        <v>0.14131242566303731</v>
      </c>
      <c r="S53" s="231">
        <v>0.1836299793487822</v>
      </c>
      <c r="T53" s="231">
        <v>0.16138832353646029</v>
      </c>
      <c r="U53" s="231">
        <v>0.324778007320078</v>
      </c>
      <c r="V53" s="231">
        <v>0.19964663054660331</v>
      </c>
      <c r="W53" s="231">
        <v>0.2278301014108508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0.15508450465397419</v>
      </c>
      <c r="C55" s="231">
        <v>0.15531937920449901</v>
      </c>
      <c r="D55" s="231">
        <v>0.30699026603987828</v>
      </c>
      <c r="E55" s="231">
        <v>0.157108992423932</v>
      </c>
      <c r="F55" s="231">
        <v>0.3546484296143762</v>
      </c>
      <c r="G55" s="231">
        <v>0.35741556467719238</v>
      </c>
      <c r="H55" s="231">
        <v>0.35336047360680539</v>
      </c>
      <c r="I55" s="231">
        <v>0.31493936501364478</v>
      </c>
      <c r="J55" s="231">
        <v>0.64156240016830968</v>
      </c>
      <c r="K55" s="231">
        <v>0.78530023154163764</v>
      </c>
      <c r="L55" s="231">
        <v>0.63537738272898514</v>
      </c>
      <c r="M55" s="231">
        <v>0.8122887091940697</v>
      </c>
      <c r="N55" s="231">
        <v>0.48056266532286152</v>
      </c>
      <c r="O55" s="231">
        <v>0.31984077247441411</v>
      </c>
      <c r="P55" s="231">
        <v>0.32024082786268271</v>
      </c>
      <c r="Q55" s="231">
        <v>0.31374250578726259</v>
      </c>
      <c r="R55" s="231">
        <v>0.63688421444225796</v>
      </c>
      <c r="S55" s="231">
        <v>0.67602940846389781</v>
      </c>
      <c r="T55" s="231">
        <v>0.45445877742626861</v>
      </c>
      <c r="U55" s="231">
        <v>0.45078306563153842</v>
      </c>
      <c r="V55" s="231">
        <v>0.48027931195411461</v>
      </c>
      <c r="W55" s="231">
        <v>0.38166835084882128</v>
      </c>
      <c r="DA55" s="73" t="s">
        <v>2349</v>
      </c>
    </row>
    <row r="56" spans="1:105" ht="12" customHeight="1" x14ac:dyDescent="0.25">
      <c r="A56" s="64" t="s">
        <v>160</v>
      </c>
      <c r="B56" s="231">
        <v>5.809019652096036</v>
      </c>
      <c r="C56" s="231">
        <v>5.3994488107089689</v>
      </c>
      <c r="D56" s="231">
        <v>4.3918936756594507</v>
      </c>
      <c r="E56" s="231">
        <v>3.8843075157072451</v>
      </c>
      <c r="F56" s="231">
        <v>3.492759580740429</v>
      </c>
      <c r="G56" s="231">
        <v>2.1863136747215641</v>
      </c>
      <c r="H56" s="231">
        <v>1.4502334534839281</v>
      </c>
      <c r="I56" s="231">
        <v>1.487261991489595</v>
      </c>
      <c r="J56" s="231">
        <v>0.67796754790111169</v>
      </c>
      <c r="K56" s="231">
        <v>0.66244349398219526</v>
      </c>
      <c r="L56" s="231">
        <v>0.67190124247167859</v>
      </c>
      <c r="M56" s="231">
        <v>0.68995233601050487</v>
      </c>
      <c r="N56" s="231">
        <v>0.67972338342629401</v>
      </c>
      <c r="O56" s="231">
        <v>0.50912527045639477</v>
      </c>
      <c r="P56" s="231">
        <v>0.85063488486675154</v>
      </c>
      <c r="Q56" s="231">
        <v>0.99823586340171977</v>
      </c>
      <c r="R56" s="231">
        <v>0.84602029150375135</v>
      </c>
      <c r="S56" s="231">
        <v>0.77289026231986879</v>
      </c>
      <c r="T56" s="231">
        <v>0.66657056296291428</v>
      </c>
      <c r="U56" s="231">
        <v>0.70264440670790307</v>
      </c>
      <c r="V56" s="231">
        <v>0.55213056452475529</v>
      </c>
      <c r="W56" s="231">
        <v>0.51190605436294656</v>
      </c>
      <c r="DA56" s="73" t="s">
        <v>2350</v>
      </c>
    </row>
    <row r="57" spans="1:105" ht="12" customHeight="1" x14ac:dyDescent="0.25">
      <c r="A57" s="64" t="s">
        <v>70</v>
      </c>
      <c r="B57" s="231">
        <v>17.22275358308416</v>
      </c>
      <c r="C57" s="231">
        <v>12.52980951096521</v>
      </c>
      <c r="D57" s="231">
        <v>9.4880005556435361</v>
      </c>
      <c r="E57" s="231">
        <v>8.7237905174386388</v>
      </c>
      <c r="F57" s="231">
        <v>8.9134826683513033</v>
      </c>
      <c r="G57" s="231">
        <v>8.4745516488897472</v>
      </c>
      <c r="H57" s="231">
        <v>9.0718361027029086</v>
      </c>
      <c r="I57" s="231">
        <v>10.41345679753042</v>
      </c>
      <c r="J57" s="231">
        <v>6.8431045360809577</v>
      </c>
      <c r="K57" s="231">
        <v>5.02573456331299</v>
      </c>
      <c r="L57" s="231">
        <v>2.5414325788554808</v>
      </c>
      <c r="M57" s="231">
        <v>1.400121916533563</v>
      </c>
      <c r="N57" s="231">
        <v>1.3669003048563171</v>
      </c>
      <c r="O57" s="231">
        <v>0.51171358873552875</v>
      </c>
      <c r="P57" s="231">
        <v>0.5123536377725546</v>
      </c>
      <c r="Q57" s="231">
        <v>0.50195696544011015</v>
      </c>
      <c r="R57" s="231">
        <v>0.3396572205009431</v>
      </c>
      <c r="S57" s="231">
        <v>0.2480681123145736</v>
      </c>
      <c r="T57" s="231">
        <v>0.28291230216791358</v>
      </c>
      <c r="U57" s="231">
        <v>0.33717923540065969</v>
      </c>
      <c r="V57" s="231">
        <v>0.31392693051373483</v>
      </c>
      <c r="W57" s="231">
        <v>0.32156171060213501</v>
      </c>
      <c r="DA57" s="73" t="s">
        <v>2351</v>
      </c>
    </row>
    <row r="58" spans="1:105" ht="12" customHeight="1" x14ac:dyDescent="0.25">
      <c r="A58" s="64" t="s">
        <v>34</v>
      </c>
      <c r="B58" s="231">
        <v>0.2063592098221399</v>
      </c>
      <c r="C58" s="231">
        <v>0.42812071981597782</v>
      </c>
      <c r="D58" s="231">
        <v>0.63326811810764094</v>
      </c>
      <c r="E58" s="231">
        <v>0.20635920982210909</v>
      </c>
      <c r="F58" s="231">
        <v>0.20751833389613089</v>
      </c>
      <c r="G58" s="231">
        <v>0.20751833389560459</v>
      </c>
      <c r="H58" s="231">
        <v>0.20751833389608501</v>
      </c>
      <c r="I58" s="231">
        <v>0.20751833389587929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4.6950192424221262</v>
      </c>
      <c r="C59" s="231">
        <v>5.3848411650526984</v>
      </c>
      <c r="D59" s="231">
        <v>6.5896416949509318</v>
      </c>
      <c r="E59" s="231">
        <v>7.9535661779609814</v>
      </c>
      <c r="F59" s="231">
        <v>8.0324164344214033</v>
      </c>
      <c r="G59" s="231">
        <v>9.182923656596742</v>
      </c>
      <c r="H59" s="231">
        <v>10.040196004488021</v>
      </c>
      <c r="I59" s="231">
        <v>11.125481221794869</v>
      </c>
      <c r="J59" s="231">
        <v>12.120774573150721</v>
      </c>
      <c r="K59" s="231">
        <v>10.874218730645961</v>
      </c>
      <c r="L59" s="231">
        <v>12.776042398762341</v>
      </c>
      <c r="M59" s="231">
        <v>13.933541527265019</v>
      </c>
      <c r="N59" s="231">
        <v>12.73985985604026</v>
      </c>
      <c r="O59" s="231">
        <v>13.49840822195157</v>
      </c>
      <c r="P59" s="231">
        <v>11.73367956408539</v>
      </c>
      <c r="Q59" s="231">
        <v>11.204794648458201</v>
      </c>
      <c r="R59" s="231">
        <v>10.670571213412639</v>
      </c>
      <c r="S59" s="231">
        <v>11.30221885979004</v>
      </c>
      <c r="T59" s="231">
        <v>11.11771172801437</v>
      </c>
      <c r="U59" s="231">
        <v>10.49066924489855</v>
      </c>
      <c r="V59" s="231">
        <v>9.8810839159459363</v>
      </c>
      <c r="W59" s="231">
        <v>14.947440333843501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19.306977475177284</v>
      </c>
      <c r="C66" s="263">
        <f t="shared" si="3"/>
        <v>17.33089258872123</v>
      </c>
      <c r="D66" s="263">
        <f t="shared" si="3"/>
        <v>17.404875050839543</v>
      </c>
      <c r="E66" s="263">
        <f t="shared" si="3"/>
        <v>15.708463392672373</v>
      </c>
      <c r="F66" s="263">
        <f t="shared" si="3"/>
        <v>16.004447006895841</v>
      </c>
      <c r="G66" s="263">
        <f t="shared" si="3"/>
        <v>15.798364061870183</v>
      </c>
      <c r="H66" s="263">
        <f t="shared" si="3"/>
        <v>16.274734283016269</v>
      </c>
      <c r="I66" s="263">
        <f t="shared" si="3"/>
        <v>15.828814977880253</v>
      </c>
      <c r="J66" s="263">
        <f t="shared" si="3"/>
        <v>14.735716587634576</v>
      </c>
      <c r="K66" s="263">
        <f t="shared" si="3"/>
        <v>13.432622201993395</v>
      </c>
      <c r="L66" s="263">
        <f t="shared" si="3"/>
        <v>12.808929061789222</v>
      </c>
      <c r="M66" s="263">
        <f t="shared" si="3"/>
        <v>11.605786301445812</v>
      </c>
      <c r="N66" s="263">
        <f t="shared" si="3"/>
        <v>11.193479695481386</v>
      </c>
      <c r="O66" s="263">
        <f t="shared" si="3"/>
        <v>11.401645717873478</v>
      </c>
      <c r="P66" s="263">
        <f t="shared" si="3"/>
        <v>10.568024080916627</v>
      </c>
      <c r="Q66" s="263">
        <f t="shared" si="3"/>
        <v>11.168594105408575</v>
      </c>
      <c r="R66" s="263">
        <f t="shared" si="3"/>
        <v>10.357469019942382</v>
      </c>
      <c r="S66" s="263">
        <f t="shared" si="3"/>
        <v>9.5417101543510245</v>
      </c>
      <c r="T66" s="263">
        <f t="shared" si="3"/>
        <v>10.337832419299477</v>
      </c>
      <c r="U66" s="263">
        <f t="shared" si="3"/>
        <v>9.7072108330967506</v>
      </c>
      <c r="V66" s="263">
        <f t="shared" si="3"/>
        <v>10.56400416624728</v>
      </c>
      <c r="W66" s="263">
        <f t="shared" si="3"/>
        <v>13.249965264400615</v>
      </c>
      <c r="DA66" s="70"/>
    </row>
    <row r="67" spans="1:105" ht="12" customHeight="1" x14ac:dyDescent="0.25">
      <c r="A67" s="165" t="s">
        <v>2212</v>
      </c>
      <c r="B67" s="348">
        <v>12.91430945940998</v>
      </c>
      <c r="C67" s="348">
        <v>11.87448407985752</v>
      </c>
      <c r="D67" s="348">
        <v>12.10638674496145</v>
      </c>
      <c r="E67" s="348">
        <v>10.89298852558372</v>
      </c>
      <c r="F67" s="348">
        <v>11.02109222202697</v>
      </c>
      <c r="G67" s="348">
        <v>11.015434716279181</v>
      </c>
      <c r="H67" s="348">
        <v>11.278041425905309</v>
      </c>
      <c r="I67" s="348">
        <v>10.88190352918577</v>
      </c>
      <c r="J67" s="348">
        <v>10.32691302058346</v>
      </c>
      <c r="K67" s="348">
        <v>9.7299730287901482</v>
      </c>
      <c r="L67" s="348">
        <v>9.2545121529877186</v>
      </c>
      <c r="M67" s="348">
        <v>8.338970820769255</v>
      </c>
      <c r="N67" s="348">
        <v>8.2707483014992267</v>
      </c>
      <c r="O67" s="348">
        <v>8.4960970755200318</v>
      </c>
      <c r="P67" s="348">
        <v>7.9967896264949099</v>
      </c>
      <c r="Q67" s="348">
        <v>8.6394417652858237</v>
      </c>
      <c r="R67" s="348">
        <v>7.9775734940267631</v>
      </c>
      <c r="S67" s="348">
        <v>7.0585165523783742</v>
      </c>
      <c r="T67" s="348">
        <v>7.9487830143151594</v>
      </c>
      <c r="U67" s="348">
        <v>7.3891729680629723</v>
      </c>
      <c r="V67" s="348">
        <v>8.4115371855353978</v>
      </c>
      <c r="W67" s="348">
        <v>10.16257566475341</v>
      </c>
      <c r="DA67" s="167" t="s">
        <v>2360</v>
      </c>
    </row>
    <row r="68" spans="1:105" ht="12" customHeight="1" x14ac:dyDescent="0.25">
      <c r="A68" s="165" t="s">
        <v>2214</v>
      </c>
      <c r="B68" s="348">
        <v>6.3926680157673053</v>
      </c>
      <c r="C68" s="348">
        <v>5.4564085088637109</v>
      </c>
      <c r="D68" s="348">
        <v>5.2984883058780952</v>
      </c>
      <c r="E68" s="348">
        <v>4.8154748670886534</v>
      </c>
      <c r="F68" s="348">
        <v>4.9833547848688706</v>
      </c>
      <c r="G68" s="348">
        <v>4.7829293455910022</v>
      </c>
      <c r="H68" s="348">
        <v>4.9966928571109586</v>
      </c>
      <c r="I68" s="348">
        <v>4.9469114486944816</v>
      </c>
      <c r="J68" s="348">
        <v>4.4088035670511161</v>
      </c>
      <c r="K68" s="348">
        <v>3.7026491732032469</v>
      </c>
      <c r="L68" s="348">
        <v>3.5544169088015041</v>
      </c>
      <c r="M68" s="348">
        <v>3.2668154806765579</v>
      </c>
      <c r="N68" s="348">
        <v>2.9227313939821591</v>
      </c>
      <c r="O68" s="348">
        <v>2.9055486423534469</v>
      </c>
      <c r="P68" s="348">
        <v>2.5712344544217172</v>
      </c>
      <c r="Q68" s="348">
        <v>2.5291523401227511</v>
      </c>
      <c r="R68" s="348">
        <v>2.3798955259156189</v>
      </c>
      <c r="S68" s="348">
        <v>2.4831936019726508</v>
      </c>
      <c r="T68" s="348">
        <v>2.3890494049843181</v>
      </c>
      <c r="U68" s="348">
        <v>2.3180378650337778</v>
      </c>
      <c r="V68" s="348">
        <v>2.1524669807118819</v>
      </c>
      <c r="W68" s="348">
        <v>3.0873895996472052</v>
      </c>
      <c r="DA68" s="167" t="s">
        <v>2361</v>
      </c>
    </row>
    <row r="69" spans="1:105" ht="12" customHeight="1" x14ac:dyDescent="0.25">
      <c r="A69" s="64" t="s">
        <v>30</v>
      </c>
      <c r="B69" s="231">
        <v>1.1018091208605669</v>
      </c>
      <c r="C69" s="231">
        <v>0.95493290822432031</v>
      </c>
      <c r="D69" s="231">
        <v>1.265618463475608</v>
      </c>
      <c r="E69" s="231">
        <v>0.87389867842384117</v>
      </c>
      <c r="F69" s="231">
        <v>1.02752062864281</v>
      </c>
      <c r="G69" s="231">
        <v>0.93862697507272619</v>
      </c>
      <c r="H69" s="231">
        <v>1.0178180176758149</v>
      </c>
      <c r="I69" s="231">
        <v>0.5111532097436241</v>
      </c>
      <c r="J69" s="231">
        <v>0.58810601609135382</v>
      </c>
      <c r="K69" s="231">
        <v>0.43493893130621342</v>
      </c>
      <c r="L69" s="231">
        <v>0.42288437419857727</v>
      </c>
      <c r="M69" s="231">
        <v>9.55093719446614E-2</v>
      </c>
      <c r="N69" s="231">
        <v>4.6944296320359652E-2</v>
      </c>
      <c r="O69" s="231">
        <v>0.11037419901267891</v>
      </c>
      <c r="P69" s="231">
        <v>4.3949672726587348E-2</v>
      </c>
      <c r="Q69" s="231">
        <v>7.6870792061987242E-2</v>
      </c>
      <c r="R69" s="231">
        <v>2.6618407050101201E-2</v>
      </c>
      <c r="S69" s="231">
        <v>3.4589580597554542E-2</v>
      </c>
      <c r="T69" s="231">
        <v>3.0400016621826322E-2</v>
      </c>
      <c r="U69" s="231">
        <v>6.1177020769432967E-2</v>
      </c>
      <c r="V69" s="231">
        <v>3.7606567526783978E-2</v>
      </c>
      <c r="W69" s="231">
        <v>4.2915365362708749E-2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2.921259367443281E-2</v>
      </c>
      <c r="C71" s="231">
        <v>2.9256835972038601E-2</v>
      </c>
      <c r="D71" s="231">
        <v>5.7826421303910587E-2</v>
      </c>
      <c r="E71" s="231">
        <v>2.959393763110077E-2</v>
      </c>
      <c r="F71" s="231">
        <v>6.6803582309633194E-2</v>
      </c>
      <c r="G71" s="231">
        <v>6.7324815507061181E-2</v>
      </c>
      <c r="H71" s="231">
        <v>6.6560975637846992E-2</v>
      </c>
      <c r="I71" s="231">
        <v>5.9323758506725333E-2</v>
      </c>
      <c r="J71" s="231">
        <v>0.12084831914527711</v>
      </c>
      <c r="K71" s="231">
        <v>0.1479235893208625</v>
      </c>
      <c r="L71" s="231">
        <v>0.11968327430906089</v>
      </c>
      <c r="M71" s="231">
        <v>0.15300729148253939</v>
      </c>
      <c r="N71" s="231">
        <v>9.0521499285192722E-2</v>
      </c>
      <c r="O71" s="231">
        <v>6.0247015313740007E-2</v>
      </c>
      <c r="P71" s="231">
        <v>6.032237200737512E-2</v>
      </c>
      <c r="Q71" s="231">
        <v>5.9098311339428951E-2</v>
      </c>
      <c r="R71" s="231">
        <v>0.11996710964563299</v>
      </c>
      <c r="S71" s="231">
        <v>0.12734071959984769</v>
      </c>
      <c r="T71" s="231">
        <v>8.5604423448715383E-2</v>
      </c>
      <c r="U71" s="231">
        <v>8.4912045603724673E-2</v>
      </c>
      <c r="V71" s="231">
        <v>9.0468125243434311E-2</v>
      </c>
      <c r="W71" s="231">
        <v>7.1893207362104861E-2</v>
      </c>
      <c r="DA71" s="73" t="s">
        <v>2364</v>
      </c>
    </row>
    <row r="72" spans="1:105" ht="12" customHeight="1" x14ac:dyDescent="0.25">
      <c r="A72" s="64" t="s">
        <v>160</v>
      </c>
      <c r="B72" s="231">
        <v>1.094219768261856</v>
      </c>
      <c r="C72" s="231">
        <v>1.0170706901058439</v>
      </c>
      <c r="D72" s="231">
        <v>0.82728191120455052</v>
      </c>
      <c r="E72" s="231">
        <v>0.73167011376202951</v>
      </c>
      <c r="F72" s="231">
        <v>0.65791593210623045</v>
      </c>
      <c r="G72" s="231">
        <v>0.41182639856251058</v>
      </c>
      <c r="H72" s="231">
        <v>0.27317416852328841</v>
      </c>
      <c r="I72" s="231">
        <v>0.2801490731891757</v>
      </c>
      <c r="J72" s="231">
        <v>0.12770579849660821</v>
      </c>
      <c r="K72" s="231">
        <v>0.1247815999744855</v>
      </c>
      <c r="L72" s="231">
        <v>0.12656311492541311</v>
      </c>
      <c r="M72" s="231">
        <v>0.129963320910566</v>
      </c>
      <c r="N72" s="231">
        <v>0.12803653759830469</v>
      </c>
      <c r="O72" s="231">
        <v>9.5901712994556312E-2</v>
      </c>
      <c r="P72" s="231">
        <v>0.16023039382531609</v>
      </c>
      <c r="Q72" s="231">
        <v>0.18803334823079479</v>
      </c>
      <c r="R72" s="231">
        <v>0.15936116294253491</v>
      </c>
      <c r="S72" s="231">
        <v>0.14558597738989221</v>
      </c>
      <c r="T72" s="231">
        <v>0.1255589980096348</v>
      </c>
      <c r="U72" s="231">
        <v>0.13235407106963271</v>
      </c>
      <c r="V72" s="231">
        <v>0.1040024332068791</v>
      </c>
      <c r="W72" s="231">
        <v>9.6425517165319594E-2</v>
      </c>
      <c r="DA72" s="73" t="s">
        <v>2365</v>
      </c>
    </row>
    <row r="73" spans="1:105" ht="12" customHeight="1" x14ac:dyDescent="0.25">
      <c r="A73" s="64" t="s">
        <v>70</v>
      </c>
      <c r="B73" s="231">
        <v>3.2441751901654352</v>
      </c>
      <c r="C73" s="231">
        <v>2.3601857250571578</v>
      </c>
      <c r="D73" s="231">
        <v>1.787213401063048</v>
      </c>
      <c r="E73" s="231">
        <v>1.643262479739134</v>
      </c>
      <c r="F73" s="231">
        <v>1.6789939652296091</v>
      </c>
      <c r="G73" s="231">
        <v>1.596314438018013</v>
      </c>
      <c r="H73" s="231">
        <v>1.708822312974509</v>
      </c>
      <c r="I73" s="231">
        <v>1.961537568509885</v>
      </c>
      <c r="J73" s="231">
        <v>1.2890058405914271</v>
      </c>
      <c r="K73" s="231">
        <v>0.94667576261851338</v>
      </c>
      <c r="L73" s="231">
        <v>0.47871860211128159</v>
      </c>
      <c r="M73" s="231">
        <v>0.26373487624454922</v>
      </c>
      <c r="N73" s="231">
        <v>0.2574770657347078</v>
      </c>
      <c r="O73" s="231">
        <v>9.6389263252121757E-2</v>
      </c>
      <c r="P73" s="231">
        <v>9.6509826505633597E-2</v>
      </c>
      <c r="Q73" s="231">
        <v>9.4551450553815738E-2</v>
      </c>
      <c r="R73" s="231">
        <v>6.3979753446160997E-2</v>
      </c>
      <c r="S73" s="231">
        <v>4.6727511460916908E-2</v>
      </c>
      <c r="T73" s="231">
        <v>5.3290959965147121E-2</v>
      </c>
      <c r="U73" s="231">
        <v>6.3512986169653327E-2</v>
      </c>
      <c r="V73" s="231">
        <v>5.9133050623085763E-2</v>
      </c>
      <c r="W73" s="231">
        <v>6.0571180944446468E-2</v>
      </c>
      <c r="DA73" s="73" t="s">
        <v>2366</v>
      </c>
    </row>
    <row r="74" spans="1:105" ht="12" customHeight="1" x14ac:dyDescent="0.25">
      <c r="A74" s="64" t="s">
        <v>34</v>
      </c>
      <c r="B74" s="231">
        <v>3.8870986891704998E-2</v>
      </c>
      <c r="C74" s="231">
        <v>8.064323808168003E-2</v>
      </c>
      <c r="D74" s="231">
        <v>0.11928596130559441</v>
      </c>
      <c r="E74" s="231">
        <v>3.8870986891699218E-2</v>
      </c>
      <c r="F74" s="231">
        <v>3.9089326052456803E-2</v>
      </c>
      <c r="G74" s="231">
        <v>3.9089326052357647E-2</v>
      </c>
      <c r="H74" s="231">
        <v>3.9089326052448137E-2</v>
      </c>
      <c r="I74" s="231">
        <v>3.908932605240939E-2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0.88438035591330899</v>
      </c>
      <c r="C75" s="231">
        <v>1.0143191114226691</v>
      </c>
      <c r="D75" s="231">
        <v>1.2412621475253831</v>
      </c>
      <c r="E75" s="231">
        <v>1.4981786706408491</v>
      </c>
      <c r="F75" s="231">
        <v>1.513031350528131</v>
      </c>
      <c r="G75" s="231">
        <v>1.729747392378334</v>
      </c>
      <c r="H75" s="231">
        <v>1.8912280562470509</v>
      </c>
      <c r="I75" s="231">
        <v>2.0956585126926619</v>
      </c>
      <c r="J75" s="231">
        <v>2.2831375927264501</v>
      </c>
      <c r="K75" s="231">
        <v>2.048329289983172</v>
      </c>
      <c r="L75" s="231">
        <v>2.406567543257172</v>
      </c>
      <c r="M75" s="231">
        <v>2.6246006200942422</v>
      </c>
      <c r="N75" s="231">
        <v>2.3997519950435939</v>
      </c>
      <c r="O75" s="231">
        <v>2.5426364517803499</v>
      </c>
      <c r="P75" s="231">
        <v>2.2102221893568048</v>
      </c>
      <c r="Q75" s="231">
        <v>2.1105984379367242</v>
      </c>
      <c r="R75" s="231">
        <v>2.0099690928311889</v>
      </c>
      <c r="S75" s="231">
        <v>2.1289498129244389</v>
      </c>
      <c r="T75" s="231">
        <v>2.0941950069389939</v>
      </c>
      <c r="U75" s="231">
        <v>1.9760817414213341</v>
      </c>
      <c r="V75" s="231">
        <v>1.861256804111699</v>
      </c>
      <c r="W75" s="231">
        <v>2.815584328812625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</v>
      </c>
      <c r="D84" s="234">
        <f t="shared" si="4"/>
        <v>0.99999999999999967</v>
      </c>
      <c r="E84" s="234">
        <f t="shared" si="4"/>
        <v>1.0000000000000002</v>
      </c>
      <c r="F84" s="234">
        <f t="shared" si="4"/>
        <v>0.99999999999999989</v>
      </c>
      <c r="G84" s="234">
        <f t="shared" si="4"/>
        <v>1</v>
      </c>
      <c r="H84" s="234">
        <f t="shared" si="4"/>
        <v>0.99999999999999967</v>
      </c>
      <c r="I84" s="234">
        <f t="shared" si="4"/>
        <v>1</v>
      </c>
      <c r="J84" s="234">
        <f t="shared" si="4"/>
        <v>1.0000000000000002</v>
      </c>
      <c r="K84" s="234">
        <f t="shared" si="4"/>
        <v>1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1.0000000000000002</v>
      </c>
      <c r="P84" s="234">
        <f t="shared" si="4"/>
        <v>1</v>
      </c>
      <c r="Q84" s="234">
        <f t="shared" si="4"/>
        <v>1</v>
      </c>
      <c r="R84" s="234">
        <f t="shared" si="4"/>
        <v>1.0000000000000002</v>
      </c>
      <c r="S84" s="234">
        <f t="shared" si="4"/>
        <v>0.99999999999999967</v>
      </c>
      <c r="T84" s="234">
        <f t="shared" si="4"/>
        <v>1</v>
      </c>
      <c r="U84" s="234">
        <f t="shared" si="4"/>
        <v>1</v>
      </c>
      <c r="V84" s="234">
        <f t="shared" si="4"/>
        <v>1.0000000000000002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1.6302179809665286E-2</v>
      </c>
      <c r="C89" s="302">
        <f t="shared" si="9"/>
        <v>1.5874830973432848E-2</v>
      </c>
      <c r="D89" s="302">
        <f t="shared" si="9"/>
        <v>1.687055378170628E-2</v>
      </c>
      <c r="E89" s="302">
        <f t="shared" si="9"/>
        <v>1.6207166977451795E-2</v>
      </c>
      <c r="F89" s="302">
        <f t="shared" si="9"/>
        <v>1.2786369784613807E-2</v>
      </c>
      <c r="G89" s="302">
        <f t="shared" si="9"/>
        <v>1.1662718431615468E-2</v>
      </c>
      <c r="H89" s="302">
        <f t="shared" si="9"/>
        <v>1.3287350626804481E-2</v>
      </c>
      <c r="I89" s="302">
        <f t="shared" si="9"/>
        <v>1.3457766015640407E-2</v>
      </c>
      <c r="J89" s="302">
        <f t="shared" si="9"/>
        <v>1.1547904184806281E-2</v>
      </c>
      <c r="K89" s="302">
        <f t="shared" si="9"/>
        <v>1.3595044915356723E-2</v>
      </c>
      <c r="L89" s="302">
        <f t="shared" si="9"/>
        <v>1.4481078422944693E-2</v>
      </c>
      <c r="M89" s="302">
        <f t="shared" si="9"/>
        <v>1.3824465457256041E-2</v>
      </c>
      <c r="N89" s="302">
        <f t="shared" si="9"/>
        <v>1.4866831160701083E-2</v>
      </c>
      <c r="O89" s="302">
        <f t="shared" si="9"/>
        <v>1.5249245050299893E-2</v>
      </c>
      <c r="P89" s="302">
        <f t="shared" si="9"/>
        <v>1.4379202116425191E-2</v>
      </c>
      <c r="Q89" s="302">
        <f t="shared" si="9"/>
        <v>1.5718176699287212E-2</v>
      </c>
      <c r="R89" s="302">
        <f t="shared" si="9"/>
        <v>1.4037152095835484E-2</v>
      </c>
      <c r="S89" s="302">
        <f t="shared" si="9"/>
        <v>1.1600436096283983E-2</v>
      </c>
      <c r="T89" s="302">
        <f t="shared" si="9"/>
        <v>1.3286629897019807E-2</v>
      </c>
      <c r="U89" s="302">
        <f t="shared" si="9"/>
        <v>1.1615234366922552E-2</v>
      </c>
      <c r="V89" s="302">
        <f t="shared" si="9"/>
        <v>1.5134582522497502E-2</v>
      </c>
      <c r="W89" s="302">
        <f t="shared" si="9"/>
        <v>1.8210055988282098E-2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7.750410019873763E-2</v>
      </c>
      <c r="C90" s="303">
        <f t="shared" si="10"/>
        <v>7.4413583002749709E-2</v>
      </c>
      <c r="D90" s="303">
        <f t="shared" si="10"/>
        <v>7.7368930869435956E-2</v>
      </c>
      <c r="E90" s="303">
        <f t="shared" si="10"/>
        <v>7.0790320981271221E-2</v>
      </c>
      <c r="F90" s="303">
        <f t="shared" si="10"/>
        <v>6.1820765694219251E-2</v>
      </c>
      <c r="G90" s="303">
        <f t="shared" si="10"/>
        <v>5.7625570034728235E-2</v>
      </c>
      <c r="H90" s="303">
        <f t="shared" si="10"/>
        <v>6.3821288878418203E-2</v>
      </c>
      <c r="I90" s="303">
        <f t="shared" si="10"/>
        <v>6.0477361987941888E-2</v>
      </c>
      <c r="J90" s="303">
        <f t="shared" si="10"/>
        <v>5.1366802280969785E-2</v>
      </c>
      <c r="K90" s="303">
        <f t="shared" si="10"/>
        <v>5.7195943709945289E-2</v>
      </c>
      <c r="L90" s="303">
        <f t="shared" si="10"/>
        <v>5.397371853870335E-2</v>
      </c>
      <c r="M90" s="303">
        <f t="shared" si="10"/>
        <v>4.6289949887752119E-2</v>
      </c>
      <c r="N90" s="303">
        <f t="shared" si="10"/>
        <v>4.9029798824411684E-2</v>
      </c>
      <c r="O90" s="303">
        <f t="shared" si="10"/>
        <v>4.8862224980351948E-2</v>
      </c>
      <c r="P90" s="303">
        <f t="shared" si="10"/>
        <v>4.5653995122252843E-2</v>
      </c>
      <c r="Q90" s="303">
        <f t="shared" si="10"/>
        <v>5.0441293695032009E-2</v>
      </c>
      <c r="R90" s="303">
        <f t="shared" si="10"/>
        <v>4.4921342596218529E-2</v>
      </c>
      <c r="S90" s="303">
        <f t="shared" si="10"/>
        <v>3.7074874519657901E-2</v>
      </c>
      <c r="T90" s="303">
        <f t="shared" si="10"/>
        <v>4.2051653217518081E-2</v>
      </c>
      <c r="U90" s="303">
        <f t="shared" si="10"/>
        <v>3.7449379113396138E-2</v>
      </c>
      <c r="V90" s="303">
        <f t="shared" si="10"/>
        <v>4.8473653351306004E-2</v>
      </c>
      <c r="W90" s="303">
        <f t="shared" si="10"/>
        <v>5.6660863315427669E-2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7.750410019873763E-2</v>
      </c>
      <c r="C91" s="304">
        <f t="shared" si="11"/>
        <v>7.4413583002749709E-2</v>
      </c>
      <c r="D91" s="304">
        <f t="shared" si="11"/>
        <v>7.7368930869435956E-2</v>
      </c>
      <c r="E91" s="304">
        <f t="shared" si="11"/>
        <v>7.0790320981271221E-2</v>
      </c>
      <c r="F91" s="304">
        <f t="shared" si="11"/>
        <v>6.1820765694219251E-2</v>
      </c>
      <c r="G91" s="304">
        <f t="shared" si="11"/>
        <v>5.7625570034728235E-2</v>
      </c>
      <c r="H91" s="304">
        <f t="shared" si="11"/>
        <v>6.3821288878418203E-2</v>
      </c>
      <c r="I91" s="304">
        <f t="shared" si="11"/>
        <v>6.0477361987941888E-2</v>
      </c>
      <c r="J91" s="304">
        <f t="shared" si="11"/>
        <v>5.1366802280969785E-2</v>
      </c>
      <c r="K91" s="304">
        <f t="shared" si="11"/>
        <v>5.7195943709945289E-2</v>
      </c>
      <c r="L91" s="304">
        <f t="shared" si="11"/>
        <v>5.397371853870335E-2</v>
      </c>
      <c r="M91" s="304">
        <f t="shared" si="11"/>
        <v>4.6289949887752119E-2</v>
      </c>
      <c r="N91" s="304">
        <f t="shared" si="11"/>
        <v>4.9029798824411684E-2</v>
      </c>
      <c r="O91" s="304">
        <f t="shared" si="11"/>
        <v>4.8862224980351948E-2</v>
      </c>
      <c r="P91" s="304">
        <f t="shared" si="11"/>
        <v>4.5653995122252843E-2</v>
      </c>
      <c r="Q91" s="304">
        <f t="shared" si="11"/>
        <v>5.0441293695032009E-2</v>
      </c>
      <c r="R91" s="304">
        <f t="shared" si="11"/>
        <v>4.4921342596218529E-2</v>
      </c>
      <c r="S91" s="304">
        <f t="shared" si="11"/>
        <v>3.7074874519657901E-2</v>
      </c>
      <c r="T91" s="304">
        <f t="shared" si="11"/>
        <v>4.2051653217518081E-2</v>
      </c>
      <c r="U91" s="304">
        <f t="shared" si="11"/>
        <v>3.7449379113396138E-2</v>
      </c>
      <c r="V91" s="304">
        <f t="shared" si="11"/>
        <v>4.8473653351306004E-2</v>
      </c>
      <c r="W91" s="304">
        <f t="shared" si="11"/>
        <v>5.6660863315427669E-2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6.4586750165614687E-2</v>
      </c>
      <c r="C94" s="303">
        <f t="shared" si="14"/>
        <v>6.2011319168958093E-2</v>
      </c>
      <c r="D94" s="303">
        <f t="shared" si="14"/>
        <v>6.4474109057863299E-2</v>
      </c>
      <c r="E94" s="303">
        <f t="shared" si="14"/>
        <v>5.8991934151059341E-2</v>
      </c>
      <c r="F94" s="303">
        <f t="shared" si="14"/>
        <v>5.1517304745182707E-2</v>
      </c>
      <c r="G94" s="303">
        <f t="shared" si="14"/>
        <v>4.8021308362273522E-2</v>
      </c>
      <c r="H94" s="303">
        <f t="shared" si="14"/>
        <v>5.3184407398681827E-2</v>
      </c>
      <c r="I94" s="303">
        <f t="shared" si="14"/>
        <v>5.039780165661821E-2</v>
      </c>
      <c r="J94" s="303">
        <f t="shared" si="14"/>
        <v>4.2805668567474843E-2</v>
      </c>
      <c r="K94" s="303">
        <f t="shared" si="14"/>
        <v>4.7663286424954432E-2</v>
      </c>
      <c r="L94" s="303">
        <f t="shared" si="14"/>
        <v>4.4978098782252784E-2</v>
      </c>
      <c r="M94" s="303">
        <f t="shared" si="14"/>
        <v>3.8574958239793428E-2</v>
      </c>
      <c r="N94" s="303">
        <f t="shared" si="14"/>
        <v>4.0858165687009743E-2</v>
      </c>
      <c r="O94" s="303">
        <f t="shared" si="14"/>
        <v>4.0718520816959994E-2</v>
      </c>
      <c r="P94" s="303">
        <f t="shared" si="14"/>
        <v>3.8044995935210713E-2</v>
      </c>
      <c r="Q94" s="303">
        <f t="shared" si="14"/>
        <v>4.2034411412526694E-2</v>
      </c>
      <c r="R94" s="303">
        <f t="shared" si="14"/>
        <v>3.7434452163515423E-2</v>
      </c>
      <c r="S94" s="303">
        <f t="shared" si="14"/>
        <v>3.089572876638158E-2</v>
      </c>
      <c r="T94" s="303">
        <f t="shared" si="14"/>
        <v>3.5043044347931727E-2</v>
      </c>
      <c r="U94" s="303">
        <f t="shared" si="14"/>
        <v>3.1207815927830122E-2</v>
      </c>
      <c r="V94" s="303">
        <f t="shared" si="14"/>
        <v>4.0394711126088306E-2</v>
      </c>
      <c r="W94" s="303">
        <f t="shared" si="14"/>
        <v>4.7217386096189723E-2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6.4586750165614687E-2</v>
      </c>
      <c r="C95" s="304">
        <f t="shared" si="15"/>
        <v>6.2011319168958093E-2</v>
      </c>
      <c r="D95" s="304">
        <f t="shared" si="15"/>
        <v>6.4474109057863299E-2</v>
      </c>
      <c r="E95" s="304">
        <f t="shared" si="15"/>
        <v>5.8991934151059341E-2</v>
      </c>
      <c r="F95" s="304">
        <f t="shared" si="15"/>
        <v>5.1517304745182707E-2</v>
      </c>
      <c r="G95" s="304">
        <f t="shared" si="15"/>
        <v>4.8021308362273522E-2</v>
      </c>
      <c r="H95" s="304">
        <f t="shared" si="15"/>
        <v>5.3184407398681827E-2</v>
      </c>
      <c r="I95" s="304">
        <f t="shared" si="15"/>
        <v>5.039780165661821E-2</v>
      </c>
      <c r="J95" s="304">
        <f t="shared" si="15"/>
        <v>4.2805668567474843E-2</v>
      </c>
      <c r="K95" s="304">
        <f t="shared" si="15"/>
        <v>4.7663286424954432E-2</v>
      </c>
      <c r="L95" s="304">
        <f t="shared" si="15"/>
        <v>4.4978098782252784E-2</v>
      </c>
      <c r="M95" s="304">
        <f t="shared" si="15"/>
        <v>3.8574958239793428E-2</v>
      </c>
      <c r="N95" s="304">
        <f t="shared" si="15"/>
        <v>4.0858165687009743E-2</v>
      </c>
      <c r="O95" s="304">
        <f t="shared" si="15"/>
        <v>4.0718520816959994E-2</v>
      </c>
      <c r="P95" s="304">
        <f t="shared" si="15"/>
        <v>3.8044995935210713E-2</v>
      </c>
      <c r="Q95" s="304">
        <f t="shared" si="15"/>
        <v>4.2034411412526694E-2</v>
      </c>
      <c r="R95" s="304">
        <f t="shared" si="15"/>
        <v>3.7434452163515423E-2</v>
      </c>
      <c r="S95" s="304">
        <f t="shared" si="15"/>
        <v>3.089572876638158E-2</v>
      </c>
      <c r="T95" s="304">
        <f t="shared" si="15"/>
        <v>3.5043044347931727E-2</v>
      </c>
      <c r="U95" s="304">
        <f t="shared" si="15"/>
        <v>3.1207815927830122E-2</v>
      </c>
      <c r="V95" s="304">
        <f t="shared" si="15"/>
        <v>4.0394711126088306E-2</v>
      </c>
      <c r="W95" s="304">
        <f t="shared" si="15"/>
        <v>4.7217386096189723E-2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0.69444487549680411</v>
      </c>
      <c r="C98" s="303">
        <f t="shared" si="18"/>
        <v>0.69602444479738779</v>
      </c>
      <c r="D98" s="303">
        <f t="shared" si="18"/>
        <v>0.68789118688788531</v>
      </c>
      <c r="E98" s="303">
        <f t="shared" si="18"/>
        <v>0.70199127920327276</v>
      </c>
      <c r="F98" s="303">
        <f t="shared" si="18"/>
        <v>0.71963766162689302</v>
      </c>
      <c r="G98" s="303">
        <f t="shared" si="18"/>
        <v>0.72529844805774135</v>
      </c>
      <c r="H98" s="303">
        <f t="shared" si="18"/>
        <v>0.71640827570686694</v>
      </c>
      <c r="I98" s="303">
        <f t="shared" si="18"/>
        <v>0.72530633239662401</v>
      </c>
      <c r="J98" s="303">
        <f t="shared" si="18"/>
        <v>0.73777500508849836</v>
      </c>
      <c r="K98" s="303">
        <f t="shared" si="18"/>
        <v>0.71926815267488342</v>
      </c>
      <c r="L98" s="303">
        <f t="shared" si="18"/>
        <v>0.72674985189089725</v>
      </c>
      <c r="M98" s="303">
        <f t="shared" si="18"/>
        <v>0.7437218654885196</v>
      </c>
      <c r="N98" s="303">
        <f t="shared" si="18"/>
        <v>0.73077859530502243</v>
      </c>
      <c r="O98" s="303">
        <f t="shared" si="18"/>
        <v>0.72860019804605203</v>
      </c>
      <c r="P98" s="303">
        <f t="shared" si="18"/>
        <v>0.72876218780045521</v>
      </c>
      <c r="Q98" s="303">
        <f t="shared" si="18"/>
        <v>0.71131071260122591</v>
      </c>
      <c r="R98" s="303">
        <f t="shared" si="18"/>
        <v>0.72330948203434375</v>
      </c>
      <c r="S98" s="303">
        <f t="shared" si="18"/>
        <v>0.7516527210010282</v>
      </c>
      <c r="T98" s="303">
        <f t="shared" si="18"/>
        <v>0.72904651045661217</v>
      </c>
      <c r="U98" s="303">
        <f t="shared" si="18"/>
        <v>0.74050858626071647</v>
      </c>
      <c r="V98" s="303">
        <f t="shared" si="18"/>
        <v>0.70226755383767236</v>
      </c>
      <c r="W98" s="303">
        <f t="shared" si="18"/>
        <v>0.70534978661804293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0.11861021879049777</v>
      </c>
      <c r="C99" s="303">
        <f t="shared" si="19"/>
        <v>0.12158020367192338</v>
      </c>
      <c r="D99" s="303">
        <f t="shared" si="19"/>
        <v>0.12263401038169955</v>
      </c>
      <c r="E99" s="303">
        <f t="shared" si="19"/>
        <v>0.12084540669724421</v>
      </c>
      <c r="F99" s="303">
        <f t="shared" si="19"/>
        <v>0.12277509053405822</v>
      </c>
      <c r="G99" s="303">
        <f t="shared" si="19"/>
        <v>0.12477828860448763</v>
      </c>
      <c r="H99" s="303">
        <f t="shared" si="19"/>
        <v>0.12153311331022759</v>
      </c>
      <c r="I99" s="303">
        <f t="shared" si="19"/>
        <v>0.11876704004576853</v>
      </c>
      <c r="J99" s="303">
        <f t="shared" si="19"/>
        <v>0.12293556035347923</v>
      </c>
      <c r="K99" s="303">
        <f t="shared" si="19"/>
        <v>0.12675505021344777</v>
      </c>
      <c r="L99" s="303">
        <f t="shared" si="19"/>
        <v>0.1241644122318582</v>
      </c>
      <c r="M99" s="303">
        <f t="shared" si="19"/>
        <v>0.12162001962625742</v>
      </c>
      <c r="N99" s="303">
        <f t="shared" si="19"/>
        <v>0.12636645290450374</v>
      </c>
      <c r="O99" s="303">
        <f t="shared" si="19"/>
        <v>0.12764796759045363</v>
      </c>
      <c r="P99" s="303">
        <f t="shared" si="19"/>
        <v>0.13238380199318431</v>
      </c>
      <c r="Q99" s="303">
        <f t="shared" si="19"/>
        <v>0.13773443112786352</v>
      </c>
      <c r="R99" s="303">
        <f t="shared" si="19"/>
        <v>0.13744423526839039</v>
      </c>
      <c r="S99" s="303">
        <f t="shared" si="19"/>
        <v>0.1294576800596545</v>
      </c>
      <c r="T99" s="303">
        <f t="shared" si="19"/>
        <v>0.13762600403049052</v>
      </c>
      <c r="U99" s="303">
        <f t="shared" si="19"/>
        <v>0.13700379313039937</v>
      </c>
      <c r="V99" s="303">
        <f t="shared" si="19"/>
        <v>0.14680934881592606</v>
      </c>
      <c r="W99" s="303">
        <f t="shared" si="19"/>
        <v>0.13135286129502743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6.842211443736243E-2</v>
      </c>
      <c r="C100" s="304">
        <f t="shared" si="20"/>
        <v>7.127794254164431E-2</v>
      </c>
      <c r="D100" s="304">
        <f t="shared" si="20"/>
        <v>7.2919546513803696E-2</v>
      </c>
      <c r="E100" s="304">
        <f t="shared" si="20"/>
        <v>7.0111917519373596E-2</v>
      </c>
      <c r="F100" s="304">
        <f t="shared" si="20"/>
        <v>7.0766282732951477E-2</v>
      </c>
      <c r="G100" s="304">
        <f t="shared" si="20"/>
        <v>7.2360371095559956E-2</v>
      </c>
      <c r="H100" s="304">
        <f t="shared" si="20"/>
        <v>6.9757695895124969E-2</v>
      </c>
      <c r="I100" s="304">
        <f t="shared" si="20"/>
        <v>6.6348552729161972E-2</v>
      </c>
      <c r="J100" s="304">
        <f t="shared" si="20"/>
        <v>6.9615951769677525E-2</v>
      </c>
      <c r="K100" s="304">
        <f t="shared" si="20"/>
        <v>7.4772947129298731E-2</v>
      </c>
      <c r="L100" s="304">
        <f t="shared" si="20"/>
        <v>7.1641600569906691E-2</v>
      </c>
      <c r="M100" s="304">
        <f t="shared" si="20"/>
        <v>6.7870626532754691E-2</v>
      </c>
      <c r="N100" s="304">
        <f t="shared" si="20"/>
        <v>7.3552480630652783E-2</v>
      </c>
      <c r="O100" s="304">
        <f t="shared" si="20"/>
        <v>7.499142988457691E-2</v>
      </c>
      <c r="P100" s="304">
        <f t="shared" si="20"/>
        <v>7.9715557154049085E-2</v>
      </c>
      <c r="Q100" s="304">
        <f t="shared" si="20"/>
        <v>8.632741880597955E-2</v>
      </c>
      <c r="R100" s="304">
        <f t="shared" si="20"/>
        <v>8.5170061975683956E-2</v>
      </c>
      <c r="S100" s="304">
        <f t="shared" si="20"/>
        <v>7.5135117492064044E-2</v>
      </c>
      <c r="T100" s="304">
        <f t="shared" si="20"/>
        <v>8.4937210958312359E-2</v>
      </c>
      <c r="U100" s="304">
        <f t="shared" si="20"/>
        <v>8.3486626378959233E-2</v>
      </c>
      <c r="V100" s="304">
        <f t="shared" si="20"/>
        <v>9.6055893042187881E-2</v>
      </c>
      <c r="W100" s="304">
        <f t="shared" si="20"/>
        <v>8.0376650014149481E-2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5.0188104353135331E-2</v>
      </c>
      <c r="C101" s="304">
        <f t="shared" si="21"/>
        <v>5.0302261130279052E-2</v>
      </c>
      <c r="D101" s="304">
        <f t="shared" si="21"/>
        <v>4.9714463867895846E-2</v>
      </c>
      <c r="E101" s="304">
        <f t="shared" si="21"/>
        <v>5.0733489177870621E-2</v>
      </c>
      <c r="F101" s="304">
        <f t="shared" si="21"/>
        <v>5.2008807801106754E-2</v>
      </c>
      <c r="G101" s="304">
        <f t="shared" si="21"/>
        <v>5.2417917508927672E-2</v>
      </c>
      <c r="H101" s="304">
        <f t="shared" si="21"/>
        <v>5.1775417415102616E-2</v>
      </c>
      <c r="I101" s="304">
        <f t="shared" si="21"/>
        <v>5.2418487316606553E-2</v>
      </c>
      <c r="J101" s="304">
        <f t="shared" si="21"/>
        <v>5.3319608583801706E-2</v>
      </c>
      <c r="K101" s="304">
        <f t="shared" si="21"/>
        <v>5.198210308414903E-2</v>
      </c>
      <c r="L101" s="304">
        <f t="shared" si="21"/>
        <v>5.2522811661951496E-2</v>
      </c>
      <c r="M101" s="304">
        <f t="shared" si="21"/>
        <v>5.3749393093502733E-2</v>
      </c>
      <c r="N101" s="304">
        <f t="shared" si="21"/>
        <v>5.281397227385097E-2</v>
      </c>
      <c r="O101" s="304">
        <f t="shared" si="21"/>
        <v>5.2656537705876721E-2</v>
      </c>
      <c r="P101" s="304">
        <f t="shared" si="21"/>
        <v>5.2668244839135209E-2</v>
      </c>
      <c r="Q101" s="304">
        <f t="shared" si="21"/>
        <v>5.1407012321883945E-2</v>
      </c>
      <c r="R101" s="304">
        <f t="shared" si="21"/>
        <v>5.2274173292706456E-2</v>
      </c>
      <c r="S101" s="304">
        <f t="shared" si="21"/>
        <v>5.4322562567590445E-2</v>
      </c>
      <c r="T101" s="304">
        <f t="shared" si="21"/>
        <v>5.2688793072178157E-2</v>
      </c>
      <c r="U101" s="304">
        <f t="shared" si="21"/>
        <v>5.351716675144013E-2</v>
      </c>
      <c r="V101" s="304">
        <f t="shared" si="21"/>
        <v>5.0753455773738188E-2</v>
      </c>
      <c r="W101" s="304">
        <f t="shared" si="21"/>
        <v>5.0976211280877953E-2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2.8551875538681E-2</v>
      </c>
      <c r="C105" s="303">
        <f t="shared" si="25"/>
        <v>3.0095618385548219E-2</v>
      </c>
      <c r="D105" s="303">
        <f t="shared" si="25"/>
        <v>3.0761209021409337E-2</v>
      </c>
      <c r="E105" s="303">
        <f t="shared" si="25"/>
        <v>3.1173891989700726E-2</v>
      </c>
      <c r="F105" s="303">
        <f t="shared" si="25"/>
        <v>3.1462807615032992E-2</v>
      </c>
      <c r="G105" s="303">
        <f t="shared" si="25"/>
        <v>3.2613666509153837E-2</v>
      </c>
      <c r="H105" s="303">
        <f t="shared" si="25"/>
        <v>3.1765564079000733E-2</v>
      </c>
      <c r="I105" s="303">
        <f t="shared" si="25"/>
        <v>3.1593697897406944E-2</v>
      </c>
      <c r="J105" s="303">
        <f t="shared" si="25"/>
        <v>3.356905952477169E-2</v>
      </c>
      <c r="K105" s="303">
        <f t="shared" si="25"/>
        <v>3.5522522061412411E-2</v>
      </c>
      <c r="L105" s="303">
        <f t="shared" si="25"/>
        <v>3.5652840133343897E-2</v>
      </c>
      <c r="M105" s="303">
        <f t="shared" si="25"/>
        <v>3.5968741300421443E-2</v>
      </c>
      <c r="N105" s="303">
        <f t="shared" si="25"/>
        <v>3.8100156118351533E-2</v>
      </c>
      <c r="O105" s="303">
        <f t="shared" si="25"/>
        <v>3.892184351588255E-2</v>
      </c>
      <c r="P105" s="303">
        <f t="shared" si="25"/>
        <v>4.0775817032471628E-2</v>
      </c>
      <c r="Q105" s="303">
        <f t="shared" si="25"/>
        <v>4.2760974464064752E-2</v>
      </c>
      <c r="R105" s="303">
        <f t="shared" si="25"/>
        <v>4.285333584169649E-2</v>
      </c>
      <c r="S105" s="303">
        <f t="shared" si="25"/>
        <v>3.9318559556993489E-2</v>
      </c>
      <c r="T105" s="303">
        <f t="shared" si="25"/>
        <v>4.2946158050427827E-2</v>
      </c>
      <c r="U105" s="303">
        <f t="shared" si="25"/>
        <v>4.2215191200735407E-2</v>
      </c>
      <c r="V105" s="303">
        <f t="shared" si="25"/>
        <v>4.6920150346509856E-2</v>
      </c>
      <c r="W105" s="303">
        <f t="shared" si="25"/>
        <v>4.1209046687030355E-2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1.9098160591276014E-2</v>
      </c>
      <c r="C106" s="304">
        <f t="shared" si="26"/>
        <v>2.0620400222503967E-2</v>
      </c>
      <c r="D106" s="304">
        <f t="shared" si="26"/>
        <v>2.1396711672332005E-2</v>
      </c>
      <c r="E106" s="304">
        <f t="shared" si="26"/>
        <v>2.1617445274755568E-2</v>
      </c>
      <c r="F106" s="304">
        <f t="shared" si="26"/>
        <v>2.1666134677428391E-2</v>
      </c>
      <c r="G106" s="304">
        <f t="shared" si="26"/>
        <v>2.2739931355117596E-2</v>
      </c>
      <c r="H106" s="304">
        <f t="shared" si="26"/>
        <v>2.2012853873385835E-2</v>
      </c>
      <c r="I106" s="304">
        <f t="shared" si="26"/>
        <v>2.171985541117635E-2</v>
      </c>
      <c r="J106" s="304">
        <f t="shared" si="26"/>
        <v>2.3525476744443392E-2</v>
      </c>
      <c r="K106" s="304">
        <f t="shared" si="26"/>
        <v>2.5730879375201514E-2</v>
      </c>
      <c r="L106" s="304">
        <f t="shared" si="26"/>
        <v>2.5759346523890437E-2</v>
      </c>
      <c r="M106" s="304">
        <f t="shared" si="26"/>
        <v>2.5844201881146694E-2</v>
      </c>
      <c r="N106" s="304">
        <f t="shared" si="26"/>
        <v>2.8151817850700932E-2</v>
      </c>
      <c r="O106" s="304">
        <f t="shared" si="26"/>
        <v>2.9003160513113531E-2</v>
      </c>
      <c r="P106" s="304">
        <f t="shared" si="26"/>
        <v>3.0854928807925376E-2</v>
      </c>
      <c r="Q106" s="304">
        <f t="shared" si="26"/>
        <v>3.3077659123654485E-2</v>
      </c>
      <c r="R106" s="304">
        <f t="shared" si="26"/>
        <v>3.3006677160521865E-2</v>
      </c>
      <c r="S106" s="304">
        <f t="shared" si="26"/>
        <v>2.9086054696616341E-2</v>
      </c>
      <c r="T106" s="304">
        <f t="shared" si="26"/>
        <v>3.3021399244588176E-2</v>
      </c>
      <c r="U106" s="304">
        <f t="shared" si="26"/>
        <v>3.2134395247555542E-2</v>
      </c>
      <c r="V106" s="304">
        <f t="shared" si="26"/>
        <v>3.7359942610736462E-2</v>
      </c>
      <c r="W106" s="304">
        <f t="shared" si="26"/>
        <v>3.1606879465147529E-2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9.4537149474049897E-3</v>
      </c>
      <c r="C107" s="304">
        <f t="shared" si="27"/>
        <v>9.475218163044254E-3</v>
      </c>
      <c r="D107" s="304">
        <f t="shared" si="27"/>
        <v>9.3644973490773342E-3</v>
      </c>
      <c r="E107" s="304">
        <f t="shared" si="27"/>
        <v>9.5564467149451566E-3</v>
      </c>
      <c r="F107" s="304">
        <f t="shared" si="27"/>
        <v>9.7966729376045975E-3</v>
      </c>
      <c r="G107" s="304">
        <f t="shared" si="27"/>
        <v>9.8737351540362367E-3</v>
      </c>
      <c r="H107" s="304">
        <f t="shared" si="27"/>
        <v>9.7527102056148979E-3</v>
      </c>
      <c r="I107" s="304">
        <f t="shared" si="27"/>
        <v>9.8738424862305912E-3</v>
      </c>
      <c r="J107" s="304">
        <f t="shared" si="27"/>
        <v>1.0043582780328296E-2</v>
      </c>
      <c r="K107" s="304">
        <f t="shared" si="27"/>
        <v>9.7916426862109003E-3</v>
      </c>
      <c r="L107" s="304">
        <f t="shared" si="27"/>
        <v>9.8934936094534649E-3</v>
      </c>
      <c r="M107" s="304">
        <f t="shared" si="27"/>
        <v>1.012453941927475E-2</v>
      </c>
      <c r="N107" s="304">
        <f t="shared" si="27"/>
        <v>9.9483382676506006E-3</v>
      </c>
      <c r="O107" s="304">
        <f t="shared" si="27"/>
        <v>9.9186830027690204E-3</v>
      </c>
      <c r="P107" s="304">
        <f t="shared" si="27"/>
        <v>9.9208882245462471E-3</v>
      </c>
      <c r="Q107" s="304">
        <f t="shared" si="27"/>
        <v>9.6833153404102708E-3</v>
      </c>
      <c r="R107" s="304">
        <f t="shared" si="27"/>
        <v>9.8466586811746266E-3</v>
      </c>
      <c r="S107" s="304">
        <f t="shared" si="27"/>
        <v>1.0232504860377148E-2</v>
      </c>
      <c r="T107" s="304">
        <f t="shared" si="27"/>
        <v>9.9247588058396473E-3</v>
      </c>
      <c r="U107" s="304">
        <f t="shared" si="27"/>
        <v>1.0080795953179861E-2</v>
      </c>
      <c r="V107" s="304">
        <f t="shared" si="27"/>
        <v>9.5602077357733965E-3</v>
      </c>
      <c r="W107" s="304">
        <f t="shared" si="27"/>
        <v>9.6021672218828281E-3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2.1548560320258212</v>
      </c>
      <c r="C113" s="322">
        <f>IF(C$5=0,0,C$5/FBT_fec!C$5)</f>
        <v>1.9469082992100415</v>
      </c>
      <c r="D113" s="322">
        <f>IF(D$5=0,0,D$5/FBT_fec!D$5)</f>
        <v>1.9095628947692536</v>
      </c>
      <c r="E113" s="322">
        <f>IF(E$5=0,0,E$5/FBT_fec!E$5)</f>
        <v>1.8668651689085576</v>
      </c>
      <c r="F113" s="322">
        <f>IF(F$5=0,0,F$5/FBT_fec!F$5)</f>
        <v>1.7583088080902143</v>
      </c>
      <c r="G113" s="322">
        <f>IF(G$5=0,0,G$5/FBT_fec!G$5)</f>
        <v>1.631089037444357</v>
      </c>
      <c r="H113" s="322">
        <f>IF(H$5=0,0,H$5/FBT_fec!H$5)</f>
        <v>1.7700599425087613</v>
      </c>
      <c r="I113" s="322">
        <f>IF(I$5=0,0,I$5/FBT_fec!I$5)</f>
        <v>1.7912464460717727</v>
      </c>
      <c r="J113" s="322">
        <f>IF(J$5=0,0,J$5/FBT_fec!J$5)</f>
        <v>1.542440693502608</v>
      </c>
      <c r="K113" s="322">
        <f>IF(K$5=0,0,K$5/FBT_fec!K$5)</f>
        <v>1.4387353739746453</v>
      </c>
      <c r="L113" s="322">
        <f>IF(L$5=0,0,L$5/FBT_fec!L$5)</f>
        <v>1.4306599980910284</v>
      </c>
      <c r="M113" s="322">
        <f>IF(M$5=0,0,M$5/FBT_fec!M$5)</f>
        <v>1.3739389346310169</v>
      </c>
      <c r="N113" s="322">
        <f>IF(N$5=0,0,N$5/FBT_fec!N$5)</f>
        <v>1.2637673294722251</v>
      </c>
      <c r="O113" s="322">
        <f>IF(O$5=0,0,O$5/FBT_fec!O$5)</f>
        <v>1.2215881335579801</v>
      </c>
      <c r="P113" s="322">
        <f>IF(P$5=0,0,P$5/FBT_fec!P$5)</f>
        <v>1.1093695561081967</v>
      </c>
      <c r="Q113" s="322">
        <f>IF(Q$5=0,0,Q$5/FBT_fec!Q$5)</f>
        <v>1.0505260631470483</v>
      </c>
      <c r="R113" s="322">
        <f>IF(R$5=0,0,R$5/FBT_fec!R$5)</f>
        <v>1.018766536197981</v>
      </c>
      <c r="S113" s="322">
        <f>IF(S$5=0,0,S$5/FBT_fec!S$5)</f>
        <v>1.0655602809312601</v>
      </c>
      <c r="T113" s="322">
        <f>IF(T$5=0,0,T$5/FBT_fec!T$5)</f>
        <v>0.96007126448637181</v>
      </c>
      <c r="U113" s="322">
        <f>IF(U$5=0,0,U$5/FBT_fec!U$5)</f>
        <v>0.95179711247715348</v>
      </c>
      <c r="V113" s="322">
        <f>IF(V$5=0,0,V$5/FBT_fec!V$5)</f>
        <v>0.90164674541529466</v>
      </c>
      <c r="W113" s="322">
        <f>IF(W$5=0,0,W$5/FBT_fec!W$5)</f>
        <v>1.1586716890250375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1.8931224526961463</v>
      </c>
      <c r="C118" s="334">
        <f>IF(C$10=0,0,C$10/FBT_fec!C$10)</f>
        <v>1.6389207040982903</v>
      </c>
      <c r="D118" s="334">
        <f>IF(D$10=0,0,D$10/FBT_fec!D$10)</f>
        <v>1.7136435957473088</v>
      </c>
      <c r="E118" s="334">
        <f>IF(E$10=0,0,E$10/FBT_fec!E$10)</f>
        <v>1.5703280547928136</v>
      </c>
      <c r="F118" s="334">
        <f>IF(F$10=0,0,F$10/FBT_fec!F$10)</f>
        <v>1.1280627656942974</v>
      </c>
      <c r="G118" s="334">
        <f>IF(G$10=0,0,G$10/FBT_fec!G$10)</f>
        <v>0.9312571392717911</v>
      </c>
      <c r="H118" s="334">
        <f>IF(H$10=0,0,H$10/FBT_fec!H$10)</f>
        <v>1.1932950384510739</v>
      </c>
      <c r="I118" s="334">
        <f>IF(I$10=0,0,I$10/FBT_fec!I$10)</f>
        <v>1.2108166354774805</v>
      </c>
      <c r="J118" s="334">
        <f>IF(J$10=0,0,J$10/FBT_fec!J$10)</f>
        <v>0.84981662507937805</v>
      </c>
      <c r="K118" s="334">
        <f>IF(K$10=0,0,K$10/FBT_fec!K$10)</f>
        <v>0.95692693830547138</v>
      </c>
      <c r="L118" s="334">
        <f>IF(L$10=0,0,L$10/FBT_fec!L$10)</f>
        <v>1.0085803455769649</v>
      </c>
      <c r="M118" s="334">
        <f>IF(M$10=0,0,M$10/FBT_fec!M$10)</f>
        <v>0.90077862812279708</v>
      </c>
      <c r="N118" s="334">
        <f>IF(N$10=0,0,N$10/FBT_fec!N$10)</f>
        <v>0.89637477508987251</v>
      </c>
      <c r="O118" s="334">
        <f>IF(O$10=0,0,O$10/FBT_fec!O$10)</f>
        <v>0.8884738487399213</v>
      </c>
      <c r="P118" s="334">
        <f>IF(P$10=0,0,P$10/FBT_fec!P$10)</f>
        <v>0.74213237532533349</v>
      </c>
      <c r="Q118" s="334">
        <f>IF(Q$10=0,0,Q$10/FBT_fec!Q$10)</f>
        <v>0.7814202272479468</v>
      </c>
      <c r="R118" s="334">
        <f>IF(R$10=0,0,R$10/FBT_fec!R$10)</f>
        <v>0.65612875108991997</v>
      </c>
      <c r="S118" s="334">
        <f>IF(S$10=0,0,S$10/FBT_fec!S$10)</f>
        <v>0.54690670014119436</v>
      </c>
      <c r="T118" s="334">
        <f>IF(T$10=0,0,T$10/FBT_fec!T$10)</f>
        <v>0.5756705964176414</v>
      </c>
      <c r="U118" s="334">
        <f>IF(U$10=0,0,U$10/FBT_fec!U$10)</f>
        <v>0.48321021116202628</v>
      </c>
      <c r="V118" s="334">
        <f>IF(V$10=0,0,V$10/FBT_fec!V$10)</f>
        <v>0.63126958918810261</v>
      </c>
      <c r="W118" s="334">
        <f>IF(W$10=0,0,W$10/FBT_fec!W$10)</f>
        <v>1.0373065828963408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2.6947621465744627</v>
      </c>
      <c r="C119" s="350">
        <f>IF(C$16=0,0,C$16/FBT_fec!C$16)</f>
        <v>2.3909742530429425</v>
      </c>
      <c r="D119" s="350">
        <f>IF(D$16=0,0,D$16/FBT_fec!D$16)</f>
        <v>2.4421457265294144</v>
      </c>
      <c r="E119" s="350">
        <f>IF(E$16=0,0,E$16/FBT_fec!E$16)</f>
        <v>2.1832605907844216</v>
      </c>
      <c r="F119" s="350">
        <f>IF(F$16=0,0,F$16/FBT_fec!F$16)</f>
        <v>1.7838068124405078</v>
      </c>
      <c r="G119" s="350">
        <f>IF(G$16=0,0,G$16/FBT_fec!G$16)</f>
        <v>1.5252042023340595</v>
      </c>
      <c r="H119" s="350">
        <f>IF(H$16=0,0,H$16/FBT_fec!H$16)</f>
        <v>1.860015993160383</v>
      </c>
      <c r="I119" s="350">
        <f>IF(I$16=0,0,I$16/FBT_fec!I$16)</f>
        <v>1.7739936310945477</v>
      </c>
      <c r="J119" s="350">
        <f>IF(J$16=0,0,J$16/FBT_fec!J$16)</f>
        <v>1.260266704043888</v>
      </c>
      <c r="K119" s="350">
        <f>IF(K$16=0,0,K$16/FBT_fec!K$16)</f>
        <v>1.3302096537109738</v>
      </c>
      <c r="L119" s="350">
        <f>IF(L$16=0,0,L$16/FBT_fec!L$16)</f>
        <v>1.2379878477229656</v>
      </c>
      <c r="M119" s="350">
        <f>IF(M$16=0,0,M$16/FBT_fec!M$16)</f>
        <v>0.99130366932516467</v>
      </c>
      <c r="N119" s="350">
        <f>IF(N$16=0,0,N$16/FBT_fec!N$16)</f>
        <v>0.96996993042006563</v>
      </c>
      <c r="O119" s="350">
        <f>IF(O$16=0,0,O$16/FBT_fec!O$16)</f>
        <v>0.93159780886978028</v>
      </c>
      <c r="P119" s="350">
        <f>IF(P$16=0,0,P$16/FBT_fec!P$16)</f>
        <v>0.77123039504108304</v>
      </c>
      <c r="Q119" s="350">
        <f>IF(Q$16=0,0,Q$16/FBT_fec!Q$16)</f>
        <v>0.82097842688106237</v>
      </c>
      <c r="R119" s="350">
        <f>IF(R$16=0,0,R$16/FBT_fec!R$16)</f>
        <v>0.68831360314592605</v>
      </c>
      <c r="S119" s="350">
        <f>IF(S$16=0,0,S$16/FBT_fec!S$16)</f>
        <v>0.57312477566381204</v>
      </c>
      <c r="T119" s="350">
        <f>IF(T$16=0,0,T$16/FBT_fec!T$16)</f>
        <v>0.59645361447462442</v>
      </c>
      <c r="U119" s="350">
        <f>IF(U$16=0,0,U$16/FBT_fec!U$16)</f>
        <v>0.51096533405555289</v>
      </c>
      <c r="V119" s="350">
        <f>IF(V$16=0,0,V$16/FBT_fec!V$16)</f>
        <v>0.66246129462571601</v>
      </c>
      <c r="W119" s="350">
        <f>IF(W$16=0,0,W$16/FBT_fec!W$16)</f>
        <v>1.0542756749950222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2.6947621465744609</v>
      </c>
      <c r="C120" s="350">
        <f>IF(C$25=0,0,C$25/FBT_fec!C$25)</f>
        <v>2.3909742530429421</v>
      </c>
      <c r="D120" s="350">
        <f>IF(D$25=0,0,D$25/FBT_fec!D$25)</f>
        <v>2.442145726529414</v>
      </c>
      <c r="E120" s="350">
        <f>IF(E$25=0,0,E$25/FBT_fec!E$25)</f>
        <v>2.1832605907844203</v>
      </c>
      <c r="F120" s="350">
        <f>IF(F$25=0,0,F$25/FBT_fec!F$25)</f>
        <v>1.7838068124405069</v>
      </c>
      <c r="G120" s="350">
        <f>IF(G$25=0,0,G$25/FBT_fec!G$25)</f>
        <v>1.5252042023340593</v>
      </c>
      <c r="H120" s="350">
        <f>IF(H$25=0,0,H$25/FBT_fec!H$25)</f>
        <v>1.860015993160383</v>
      </c>
      <c r="I120" s="350">
        <f>IF(I$25=0,0,I$25/FBT_fec!I$25)</f>
        <v>1.7739936310945477</v>
      </c>
      <c r="J120" s="350">
        <f>IF(J$25=0,0,J$25/FBT_fec!J$25)</f>
        <v>1.2602667040438884</v>
      </c>
      <c r="K120" s="350">
        <f>IF(K$25=0,0,K$25/FBT_fec!K$25)</f>
        <v>1.3302096537109742</v>
      </c>
      <c r="L120" s="350">
        <f>IF(L$25=0,0,L$25/FBT_fec!L$25)</f>
        <v>1.2379878477229656</v>
      </c>
      <c r="M120" s="350">
        <f>IF(M$25=0,0,M$25/FBT_fec!M$25)</f>
        <v>0.99130366932516412</v>
      </c>
      <c r="N120" s="350">
        <f>IF(N$25=0,0,N$25/FBT_fec!N$25)</f>
        <v>0.96996993042006552</v>
      </c>
      <c r="O120" s="350">
        <f>IF(O$25=0,0,O$25/FBT_fec!O$25)</f>
        <v>0.93159780886978083</v>
      </c>
      <c r="P120" s="350">
        <f>IF(P$25=0,0,P$25/FBT_fec!P$25)</f>
        <v>0.77123039504108348</v>
      </c>
      <c r="Q120" s="350">
        <f>IF(Q$25=0,0,Q$25/FBT_fec!Q$25)</f>
        <v>0.82097842688106237</v>
      </c>
      <c r="R120" s="350">
        <f>IF(R$25=0,0,R$25/FBT_fec!R$25)</f>
        <v>0.68831360314592582</v>
      </c>
      <c r="S120" s="350">
        <f>IF(S$25=0,0,S$25/FBT_fec!S$25)</f>
        <v>0.5731247756638117</v>
      </c>
      <c r="T120" s="350">
        <f>IF(T$25=0,0,T$25/FBT_fec!T$25)</f>
        <v>0.59645361447462386</v>
      </c>
      <c r="U120" s="350">
        <f>IF(U$25=0,0,U$25/FBT_fec!U$25)</f>
        <v>0.510965334055553</v>
      </c>
      <c r="V120" s="350">
        <f>IF(V$25=0,0,V$25/FBT_fec!V$25)</f>
        <v>0.66246129462571557</v>
      </c>
      <c r="W120" s="350">
        <f>IF(W$25=0,0,W$25/FBT_fec!W$25)</f>
        <v>1.0542756749950222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2.6952069023260945</v>
      </c>
      <c r="C121" s="350">
        <f>IF(C$34=0,0,C$34/FBT_fec!C$34)</f>
        <v>2.530148458857886</v>
      </c>
      <c r="D121" s="350">
        <f>IF(D$34=0,0,D$34/FBT_fec!D$34)</f>
        <v>2.4183121750917107</v>
      </c>
      <c r="E121" s="350">
        <f>IF(E$34=0,0,E$34/FBT_fec!E$34)</f>
        <v>2.5012353401298584</v>
      </c>
      <c r="F121" s="350">
        <f>IF(F$34=0,0,F$34/FBT_fec!F$34)</f>
        <v>2.5677709385657606</v>
      </c>
      <c r="G121" s="350">
        <f>IF(G$34=0,0,G$34/FBT_fec!G$34)</f>
        <v>2.4764381977356722</v>
      </c>
      <c r="H121" s="350">
        <f>IF(H$34=0,0,H$34/FBT_fec!H$34)</f>
        <v>2.5330071085036034</v>
      </c>
      <c r="I121" s="350">
        <f>IF(I$34=0,0,I$34/FBT_fec!I$34)</f>
        <v>2.6292989019799187</v>
      </c>
      <c r="J121" s="350">
        <f>IF(J$34=0,0,J$34/FBT_fec!J$34)</f>
        <v>2.4785734067833314</v>
      </c>
      <c r="K121" s="350">
        <f>IF(K$34=0,0,K$34/FBT_fec!K$34)</f>
        <v>2.1846232522980364</v>
      </c>
      <c r="L121" s="350">
        <f>IF(L$34=0,0,L$34/FBT_fec!L$34)</f>
        <v>2.2306667313051882</v>
      </c>
      <c r="M121" s="350">
        <f>IF(M$34=0,0,M$34/FBT_fec!M$34)</f>
        <v>2.3039455944109406</v>
      </c>
      <c r="N121" s="350">
        <f>IF(N$34=0,0,N$34/FBT_fec!N$34)</f>
        <v>2.0565244202615234</v>
      </c>
      <c r="O121" s="350">
        <f>IF(O$34=0,0,O$34/FBT_fec!O$34)</f>
        <v>1.9878460718020152</v>
      </c>
      <c r="P121" s="350">
        <f>IF(P$34=0,0,P$34/FBT_fec!P$34)</f>
        <v>1.8576213479002315</v>
      </c>
      <c r="Q121" s="350">
        <f>IF(Q$34=0,0,Q$34/FBT_fec!Q$34)</f>
        <v>1.6688500880105255</v>
      </c>
      <c r="R121" s="350">
        <f>IF(R$34=0,0,R$34/FBT_fec!R$34)</f>
        <v>1.7095401552050167</v>
      </c>
      <c r="S121" s="350">
        <f>IF(S$34=0,0,S$34/FBT_fec!S$34)</f>
        <v>1.968404234105696</v>
      </c>
      <c r="T121" s="350">
        <f>IF(T$34=0,0,T$34/FBT_fec!T$34)</f>
        <v>1.6599160376730311</v>
      </c>
      <c r="U121" s="350">
        <f>IF(U$34=0,0,U$34/FBT_fec!U$34)</f>
        <v>1.7366009950127184</v>
      </c>
      <c r="V121" s="350">
        <f>IF(V$34=0,0,V$34/FBT_fec!V$34)</f>
        <v>1.4407405771455679</v>
      </c>
      <c r="W121" s="350">
        <f>IF(W$34=0,0,W$34/FBT_fec!W$34)</f>
        <v>1.7431883275238012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2.5836495378717967</v>
      </c>
      <c r="C122" s="350">
        <f>IF(C$45=0,0,C$45/FBT_fec!C$45)</f>
        <v>2.4359156574317136</v>
      </c>
      <c r="D122" s="350">
        <f>IF(D$45=0,0,D$45/FBT_fec!D$45)</f>
        <v>2.4009596363829226</v>
      </c>
      <c r="E122" s="350">
        <f>IF(E$45=0,0,E$45/FBT_fec!E$45)</f>
        <v>2.3412524388378038</v>
      </c>
      <c r="F122" s="350">
        <f>IF(F$45=0,0,F$45/FBT_fec!F$45)</f>
        <v>2.3008293556528159</v>
      </c>
      <c r="G122" s="350">
        <f>IF(G$45=0,0,G$45/FBT_fec!G$45)</f>
        <v>2.2021070951547812</v>
      </c>
      <c r="H122" s="350">
        <f>IF(H$45=0,0,H$45/FBT_fec!H$45)</f>
        <v>2.2754530846573995</v>
      </c>
      <c r="I122" s="350">
        <f>IF(I$45=0,0,I$45/FBT_fec!I$45)</f>
        <v>2.2573552045104157</v>
      </c>
      <c r="J122" s="350">
        <f>IF(J$45=0,0,J$45/FBT_fec!J$45)</f>
        <v>2.0842416852739345</v>
      </c>
      <c r="K122" s="350">
        <f>IF(K$45=0,0,K$45/FBT_fec!K$45)</f>
        <v>1.9841250623604236</v>
      </c>
      <c r="L122" s="350">
        <f>IF(L$45=0,0,L$45/FBT_fec!L$45)</f>
        <v>1.9424955888162547</v>
      </c>
      <c r="M122" s="350">
        <f>IF(M$45=0,0,M$45/FBT_fec!M$45)</f>
        <v>1.8639997957056129</v>
      </c>
      <c r="N122" s="350">
        <f>IF(N$45=0,0,N$45/FBT_fec!N$45)</f>
        <v>1.7787924791926413</v>
      </c>
      <c r="O122" s="350">
        <f>IF(O$45=0,0,O$45/FBT_fec!O$45)</f>
        <v>1.7410557808635476</v>
      </c>
      <c r="P122" s="350">
        <f>IF(P$45=0,0,P$45/FBT_fec!P$45)</f>
        <v>1.666585875354273</v>
      </c>
      <c r="Q122" s="350">
        <f>IF(Q$45=0,0,Q$45/FBT_fec!Q$45)</f>
        <v>1.628067653160876</v>
      </c>
      <c r="R122" s="350">
        <f>IF(R$45=0,0,R$45/FBT_fec!R$45)</f>
        <v>1.6017115886041164</v>
      </c>
      <c r="S122" s="350">
        <f>IF(S$45=0,0,S$45/FBT_fec!S$45)</f>
        <v>1.6097518361575893</v>
      </c>
      <c r="T122" s="350">
        <f>IF(T$45=0,0,T$45/FBT_fec!T$45)</f>
        <v>1.5264593833352373</v>
      </c>
      <c r="U122" s="350">
        <f>IF(U$45=0,0,U$45/FBT_fec!U$45)</f>
        <v>1.5317244038437792</v>
      </c>
      <c r="V122" s="350">
        <f>IF(V$45=0,0,V$45/FBT_fec!V$45)</f>
        <v>1.5111473950705667</v>
      </c>
      <c r="W122" s="350">
        <f>IF(W$45=0,0,W$45/FBT_fec!W$45)</f>
        <v>1.6711475148465988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0.85541125996516798</v>
      </c>
      <c r="C123" s="350">
        <f>IF(C$66=0,0,C$66/FBT_fec!C$66)</f>
        <v>0.75830285005351994</v>
      </c>
      <c r="D123" s="350">
        <f>IF(D$66=0,0,D$66/FBT_fec!D$66)</f>
        <v>0.77641001262193821</v>
      </c>
      <c r="E123" s="350">
        <f>IF(E$66=0,0,E$66/FBT_fec!E$66)</f>
        <v>0.72534195375873034</v>
      </c>
      <c r="F123" s="350">
        <f>IF(F$66=0,0,F$66/FBT_fec!F$66)</f>
        <v>0.63431314930088611</v>
      </c>
      <c r="G123" s="350">
        <f>IF(G$66=0,0,G$66/FBT_fec!G$66)</f>
        <v>0.58849846492345936</v>
      </c>
      <c r="H123" s="350">
        <f>IF(H$66=0,0,H$66/FBT_fec!H$66)</f>
        <v>0.65690594051059092</v>
      </c>
      <c r="I123" s="350">
        <f>IF(I$66=0,0,I$66/FBT_fec!I$66)</f>
        <v>0.65051218426859714</v>
      </c>
      <c r="J123" s="350">
        <f>IF(J$66=0,0,J$66/FBT_fec!J$66)</f>
        <v>0.54952964727404019</v>
      </c>
      <c r="K123" s="350">
        <f>IF(K$66=0,0,K$66/FBT_fec!K$66)</f>
        <v>0.55951005793441544</v>
      </c>
      <c r="L123" s="350">
        <f>IF(L$66=0,0,L$66/FBT_fec!L$66)</f>
        <v>0.54873921030850936</v>
      </c>
      <c r="M123" s="350">
        <f>IF(M$66=0,0,M$66/FBT_fec!M$66)</f>
        <v>0.50735726154159111</v>
      </c>
      <c r="N123" s="350">
        <f>IF(N$66=0,0,N$66/FBT_fec!N$66)</f>
        <v>0.50038222299302826</v>
      </c>
      <c r="O123" s="350">
        <f>IF(O$66=0,0,O$66/FBT_fec!O$66)</f>
        <v>0.49291242569294275</v>
      </c>
      <c r="P123" s="350">
        <f>IF(P$66=0,0,P$66/FBT_fec!P$66)</f>
        <v>0.45896857989544532</v>
      </c>
      <c r="Q123" s="350">
        <f>IF(Q$66=0,0,Q$66/FBT_fec!Q$66)</f>
        <v>0.46718864213264427</v>
      </c>
      <c r="R123" s="350">
        <f>IF(R$66=0,0,R$66/FBT_fec!R$66)</f>
        <v>0.44059748760640099</v>
      </c>
      <c r="S123" s="350">
        <f>IF(S$66=0,0,S$66/FBT_fec!S$66)</f>
        <v>0.40460648147067108</v>
      </c>
      <c r="T123" s="350">
        <f>IF(T$66=0,0,T$66/FBT_fec!T$66)</f>
        <v>0.40947962063046239</v>
      </c>
      <c r="U123" s="350">
        <f>IF(U$66=0,0,U$66/FBT_fec!U$66)</f>
        <v>0.38882080043063899</v>
      </c>
      <c r="V123" s="350">
        <f>IF(V$66=0,0,V$66/FBT_fec!V$66)</f>
        <v>0.43467073932386702</v>
      </c>
      <c r="W123" s="350">
        <f>IF(W$66=0,0,W$66/FBT_fec!W$66)</f>
        <v>0.51664117112603569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BG: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66.301040531910886</v>
      </c>
      <c r="C3" s="205">
        <v>55.4633129614583</v>
      </c>
      <c r="D3" s="205">
        <v>76.870398904297218</v>
      </c>
      <c r="E3" s="205">
        <v>91.113477694947349</v>
      </c>
      <c r="F3" s="205">
        <v>91.76970633693972</v>
      </c>
      <c r="G3" s="205">
        <v>104.7944998031317</v>
      </c>
      <c r="H3" s="205">
        <v>119.5801789401239</v>
      </c>
      <c r="I3" s="205">
        <v>136.67513667513671</v>
      </c>
      <c r="J3" s="205">
        <v>142.81264227350059</v>
      </c>
      <c r="K3" s="205">
        <v>132.13288793300691</v>
      </c>
      <c r="L3" s="205">
        <v>202.29608894228039</v>
      </c>
      <c r="M3" s="205">
        <v>184.2217484008529</v>
      </c>
      <c r="N3" s="205">
        <v>194.52836345645741</v>
      </c>
      <c r="O3" s="205">
        <v>200.16584270134669</v>
      </c>
      <c r="P3" s="205">
        <v>254.95021468949821</v>
      </c>
      <c r="Q3" s="205">
        <v>287.7</v>
      </c>
      <c r="R3" s="205">
        <v>295.65553568839698</v>
      </c>
      <c r="S3" s="205">
        <v>322.35907812543508</v>
      </c>
      <c r="T3" s="205">
        <v>303.54311772983948</v>
      </c>
      <c r="U3" s="205">
        <v>315.91871295512283</v>
      </c>
      <c r="V3" s="205">
        <v>367.09034640464779</v>
      </c>
      <c r="W3" s="205">
        <v>358.70266700685892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292.4318240967462</v>
      </c>
      <c r="C5" s="205">
        <v>319.31829182624972</v>
      </c>
      <c r="D5" s="205">
        <v>448.16853077218678</v>
      </c>
      <c r="E5" s="205">
        <v>271.17251839245432</v>
      </c>
      <c r="F5" s="205">
        <v>242.7159263590363</v>
      </c>
      <c r="G5" s="205">
        <v>270.16126592838219</v>
      </c>
      <c r="H5" s="205">
        <v>262.29852304370218</v>
      </c>
      <c r="I5" s="205">
        <v>275.1350853449905</v>
      </c>
      <c r="J5" s="205">
        <v>324.47672035586731</v>
      </c>
      <c r="K5" s="205">
        <v>281.35203448523981</v>
      </c>
      <c r="L5" s="205">
        <v>329.48213118955118</v>
      </c>
      <c r="M5" s="205">
        <v>493.69357802129048</v>
      </c>
      <c r="N5" s="205">
        <v>514.3713281206434</v>
      </c>
      <c r="O5" s="205">
        <v>481.15494151825777</v>
      </c>
      <c r="P5" s="205">
        <v>543.52673802216418</v>
      </c>
      <c r="Q5" s="205">
        <v>654.17204752913824</v>
      </c>
      <c r="R5" s="205">
        <v>637.20455044948631</v>
      </c>
      <c r="S5" s="205">
        <v>722.03060276950544</v>
      </c>
      <c r="T5" s="205">
        <v>715.76989586579066</v>
      </c>
      <c r="U5" s="205">
        <v>629.05919503702603</v>
      </c>
      <c r="V5" s="205">
        <v>521.71319134648616</v>
      </c>
      <c r="W5" s="205">
        <v>619.20105229994317</v>
      </c>
      <c r="DA5" s="112" t="s">
        <v>2375</v>
      </c>
    </row>
    <row r="6" spans="1:105" ht="12" customHeight="1" x14ac:dyDescent="0.25">
      <c r="A6" s="154" t="s">
        <v>2114</v>
      </c>
      <c r="B6" s="340">
        <v>365.53978012093268</v>
      </c>
      <c r="C6" s="340">
        <v>347.26279111488611</v>
      </c>
      <c r="D6" s="340">
        <v>475.20171415721262</v>
      </c>
      <c r="E6" s="340">
        <v>475.20171415721262</v>
      </c>
      <c r="F6" s="340">
        <v>456.92472515116589</v>
      </c>
      <c r="G6" s="340">
        <v>438.64773614511932</v>
      </c>
      <c r="H6" s="340">
        <v>438.64773614511932</v>
      </c>
      <c r="I6" s="340">
        <v>420.37074713907271</v>
      </c>
      <c r="J6" s="340">
        <v>402.09375813302609</v>
      </c>
      <c r="K6" s="340">
        <v>402.09375813302609</v>
      </c>
      <c r="L6" s="340">
        <v>383.81676912697952</v>
      </c>
      <c r="M6" s="340">
        <v>530.03268117535254</v>
      </c>
      <c r="N6" s="340">
        <v>548.30967018139916</v>
      </c>
      <c r="O6" s="340">
        <v>530.03268117535254</v>
      </c>
      <c r="P6" s="340">
        <v>584.86364819349251</v>
      </c>
      <c r="Q6" s="340">
        <v>694.52558222977234</v>
      </c>
      <c r="R6" s="340">
        <v>676.24859322372572</v>
      </c>
      <c r="S6" s="340">
        <v>767.63353825395893</v>
      </c>
      <c r="T6" s="340">
        <v>767.63353825395893</v>
      </c>
      <c r="U6" s="340">
        <v>749.35654924791231</v>
      </c>
      <c r="V6" s="340">
        <v>731.07956024186569</v>
      </c>
      <c r="W6" s="340">
        <v>731.07956024186569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146.2159120483731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164.49290105441969</v>
      </c>
      <c r="N7" s="342">
        <v>18.276989006046641</v>
      </c>
      <c r="O7" s="342">
        <v>0</v>
      </c>
      <c r="P7" s="342">
        <v>54.830967018139923</v>
      </c>
      <c r="Q7" s="342">
        <v>127.93892304232649</v>
      </c>
      <c r="R7" s="342">
        <v>0</v>
      </c>
      <c r="S7" s="342">
        <v>91.384945030233183</v>
      </c>
      <c r="T7" s="342">
        <v>18.276989006046641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18.276989006046563</v>
      </c>
      <c r="D8" s="344">
        <f t="shared" si="0"/>
        <v>18.276989006046563</v>
      </c>
      <c r="E8" s="344">
        <f t="shared" si="0"/>
        <v>0</v>
      </c>
      <c r="F8" s="344">
        <f t="shared" si="0"/>
        <v>18.276989006046733</v>
      </c>
      <c r="G8" s="344">
        <f t="shared" si="0"/>
        <v>18.276989006046563</v>
      </c>
      <c r="H8" s="344">
        <f t="shared" si="0"/>
        <v>0</v>
      </c>
      <c r="I8" s="344">
        <f t="shared" si="0"/>
        <v>18.27698900604662</v>
      </c>
      <c r="J8" s="344">
        <f t="shared" si="0"/>
        <v>18.27698900604662</v>
      </c>
      <c r="K8" s="344">
        <f t="shared" si="0"/>
        <v>0</v>
      </c>
      <c r="L8" s="344">
        <f t="shared" si="0"/>
        <v>18.276989006046563</v>
      </c>
      <c r="M8" s="344">
        <f t="shared" si="0"/>
        <v>18.276989006046733</v>
      </c>
      <c r="N8" s="344">
        <f t="shared" si="0"/>
        <v>0</v>
      </c>
      <c r="O8" s="344">
        <f t="shared" si="0"/>
        <v>18.27698900604662</v>
      </c>
      <c r="P8" s="344">
        <f t="shared" si="0"/>
        <v>0</v>
      </c>
      <c r="Q8" s="344">
        <f t="shared" si="0"/>
        <v>18.27698900604662</v>
      </c>
      <c r="R8" s="344">
        <f t="shared" si="0"/>
        <v>18.27698900604662</v>
      </c>
      <c r="S8" s="344">
        <f t="shared" si="0"/>
        <v>0</v>
      </c>
      <c r="T8" s="344">
        <f t="shared" si="0"/>
        <v>18.27698900604662</v>
      </c>
      <c r="U8" s="344">
        <f t="shared" si="0"/>
        <v>18.27698900604662</v>
      </c>
      <c r="V8" s="344">
        <f t="shared" si="0"/>
        <v>18.27698900604662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73.107956024186478</v>
      </c>
      <c r="C9" s="345">
        <f t="shared" si="1"/>
        <v>27.944499288636393</v>
      </c>
      <c r="D9" s="345">
        <f t="shared" si="1"/>
        <v>27.033183385025836</v>
      </c>
      <c r="E9" s="345">
        <f t="shared" si="1"/>
        <v>204.0291957647583</v>
      </c>
      <c r="F9" s="345">
        <f t="shared" si="1"/>
        <v>214.20879879212958</v>
      </c>
      <c r="G9" s="345">
        <f t="shared" si="1"/>
        <v>168.48647021673713</v>
      </c>
      <c r="H9" s="345">
        <f t="shared" si="1"/>
        <v>176.34921310141715</v>
      </c>
      <c r="I9" s="345">
        <f t="shared" si="1"/>
        <v>145.2356617940822</v>
      </c>
      <c r="J9" s="345">
        <f t="shared" si="1"/>
        <v>77.617037777158771</v>
      </c>
      <c r="K9" s="345">
        <f t="shared" si="1"/>
        <v>120.74172364778627</v>
      </c>
      <c r="L9" s="345">
        <f t="shared" si="1"/>
        <v>54.33463793742834</v>
      </c>
      <c r="M9" s="345">
        <f t="shared" si="1"/>
        <v>36.339103154062059</v>
      </c>
      <c r="N9" s="345">
        <f t="shared" si="1"/>
        <v>33.938342060755758</v>
      </c>
      <c r="O9" s="345">
        <f t="shared" si="1"/>
        <v>48.877739657094764</v>
      </c>
      <c r="P9" s="345">
        <f t="shared" si="1"/>
        <v>41.336910171328327</v>
      </c>
      <c r="Q9" s="345">
        <f t="shared" si="1"/>
        <v>40.3535347006341</v>
      </c>
      <c r="R9" s="345">
        <f t="shared" si="1"/>
        <v>39.044042774239415</v>
      </c>
      <c r="S9" s="345">
        <f t="shared" si="1"/>
        <v>45.602935484453496</v>
      </c>
      <c r="T9" s="345">
        <f t="shared" si="1"/>
        <v>51.863642388168273</v>
      </c>
      <c r="U9" s="345">
        <f t="shared" si="1"/>
        <v>120.29735421088628</v>
      </c>
      <c r="V9" s="345">
        <f t="shared" si="1"/>
        <v>209.36636889537954</v>
      </c>
      <c r="W9" s="345">
        <f t="shared" si="1"/>
        <v>111.87850794192252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12.51074806534824</v>
      </c>
      <c r="C12" s="212">
        <v>13.36345657781599</v>
      </c>
      <c r="D12" s="212">
        <v>17.96595012897679</v>
      </c>
      <c r="E12" s="212">
        <v>11.49088564058469</v>
      </c>
      <c r="F12" s="212">
        <v>10.535425623387789</v>
      </c>
      <c r="G12" s="212">
        <v>11.238865004299219</v>
      </c>
      <c r="H12" s="212">
        <v>9.9180567497850376</v>
      </c>
      <c r="I12" s="212">
        <v>10.074548581255369</v>
      </c>
      <c r="J12" s="212">
        <v>12.00920034393809</v>
      </c>
      <c r="K12" s="212">
        <v>11.03714531384351</v>
      </c>
      <c r="L12" s="212">
        <v>11.505331040412729</v>
      </c>
      <c r="M12" s="212">
        <v>15.59191745485812</v>
      </c>
      <c r="N12" s="212">
        <v>16.583147033533962</v>
      </c>
      <c r="O12" s="212">
        <v>15.59673258813414</v>
      </c>
      <c r="P12" s="212">
        <v>15.420034393809109</v>
      </c>
      <c r="Q12" s="212">
        <v>17.612639724849529</v>
      </c>
      <c r="R12" s="212">
        <v>17.115735167669818</v>
      </c>
      <c r="S12" s="212">
        <v>18.845227858985389</v>
      </c>
      <c r="T12" s="212">
        <v>19.20988822012038</v>
      </c>
      <c r="U12" s="212">
        <v>16.607308684436791</v>
      </c>
      <c r="V12" s="212">
        <v>15.25073086844368</v>
      </c>
      <c r="W12" s="212">
        <v>17.941100601891659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0.1709372312983663</v>
      </c>
      <c r="T13" s="215">
        <v>0.12854686156491829</v>
      </c>
      <c r="U13" s="215">
        <v>7.7730008598452277E-2</v>
      </c>
      <c r="V13" s="215">
        <v>2.8804815133276009E-2</v>
      </c>
      <c r="W13" s="215">
        <v>4.5657781599312122E-2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3.019002579535683</v>
      </c>
      <c r="C14" s="206">
        <f t="shared" si="2"/>
        <v>4.1487532244196039</v>
      </c>
      <c r="D14" s="206">
        <f t="shared" si="2"/>
        <v>1.9919174548581253</v>
      </c>
      <c r="E14" s="206">
        <f t="shared" si="2"/>
        <v>2.1567497850386932</v>
      </c>
      <c r="F14" s="206">
        <f t="shared" si="2"/>
        <v>1.026999140154772</v>
      </c>
      <c r="G14" s="206">
        <f t="shared" si="2"/>
        <v>1.2479793637145311</v>
      </c>
      <c r="H14" s="206">
        <f t="shared" si="2"/>
        <v>1.2479793637145311</v>
      </c>
      <c r="I14" s="206">
        <f t="shared" si="2"/>
        <v>1.098710232158211</v>
      </c>
      <c r="J14" s="206">
        <f t="shared" si="2"/>
        <v>1.098710232158211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0.52966466036113502</v>
      </c>
      <c r="T14" s="206">
        <f t="shared" si="2"/>
        <v>0.65554600171969046</v>
      </c>
      <c r="U14" s="206">
        <f t="shared" si="2"/>
        <v>0.54024075666380056</v>
      </c>
      <c r="V14" s="206">
        <f t="shared" si="2"/>
        <v>0.48486672398968189</v>
      </c>
      <c r="W14" s="206">
        <f t="shared" si="2"/>
        <v>0.5901117798796216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1.129750644883921</v>
      </c>
      <c r="D16" s="206">
        <v>0</v>
      </c>
      <c r="E16" s="206">
        <v>1.129750644883921</v>
      </c>
      <c r="F16" s="206">
        <v>0</v>
      </c>
      <c r="G16" s="206">
        <v>1.2479793637145311</v>
      </c>
      <c r="H16" s="206">
        <v>1.2479793637145311</v>
      </c>
      <c r="I16" s="206">
        <v>1.098710232158211</v>
      </c>
      <c r="J16" s="206">
        <v>1.098710232158211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0.28013757523645738</v>
      </c>
      <c r="T16" s="206">
        <v>0.33731728288907997</v>
      </c>
      <c r="U16" s="206">
        <v>0.25932932072227</v>
      </c>
      <c r="V16" s="206">
        <v>0.33731728288907997</v>
      </c>
      <c r="W16" s="206">
        <v>0.42742906276870157</v>
      </c>
      <c r="DA16" s="71" t="s">
        <v>2381</v>
      </c>
    </row>
    <row r="17" spans="1:105" ht="12" customHeight="1" x14ac:dyDescent="0.25">
      <c r="A17" s="18" t="s">
        <v>69</v>
      </c>
      <c r="B17" s="206">
        <v>2.0540842648323299</v>
      </c>
      <c r="C17" s="206">
        <v>2.0540842648323299</v>
      </c>
      <c r="D17" s="206">
        <v>1.026999140154772</v>
      </c>
      <c r="E17" s="206">
        <v>1.026999140154772</v>
      </c>
      <c r="F17" s="206">
        <v>1.026999140154772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0.24952708512467761</v>
      </c>
      <c r="T17" s="206">
        <v>0.31822871883061049</v>
      </c>
      <c r="U17" s="206">
        <v>0.28091143594153051</v>
      </c>
      <c r="V17" s="206">
        <v>0.14754944110060189</v>
      </c>
      <c r="W17" s="206">
        <v>0.16268271711092</v>
      </c>
      <c r="DA17" s="71" t="s">
        <v>2382</v>
      </c>
    </row>
    <row r="18" spans="1:105" ht="12" customHeight="1" x14ac:dyDescent="0.25">
      <c r="A18" s="18" t="s">
        <v>70</v>
      </c>
      <c r="B18" s="206">
        <v>0.96491831470335332</v>
      </c>
      <c r="C18" s="206">
        <v>0.96491831470335332</v>
      </c>
      <c r="D18" s="206">
        <v>0.96491831470335332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0.12897678417884781</v>
      </c>
      <c r="C20" s="206">
        <f t="shared" si="3"/>
        <v>0</v>
      </c>
      <c r="D20" s="206">
        <f t="shared" si="3"/>
        <v>0.12897678417884781</v>
      </c>
      <c r="E20" s="206">
        <f t="shared" si="3"/>
        <v>0.1719690455717971</v>
      </c>
      <c r="F20" s="206">
        <f t="shared" si="3"/>
        <v>0.23645743766122099</v>
      </c>
      <c r="G20" s="206">
        <f t="shared" si="3"/>
        <v>0.32244196044711948</v>
      </c>
      <c r="H20" s="206">
        <f t="shared" si="3"/>
        <v>0.51590713671539123</v>
      </c>
      <c r="I20" s="206">
        <f t="shared" si="3"/>
        <v>0.68787618228718828</v>
      </c>
      <c r="J20" s="206">
        <f t="shared" si="3"/>
        <v>0.98882201203783315</v>
      </c>
      <c r="K20" s="206">
        <f t="shared" si="3"/>
        <v>2.773000859845228</v>
      </c>
      <c r="L20" s="206">
        <f t="shared" si="3"/>
        <v>3.8049011177987961</v>
      </c>
      <c r="M20" s="206">
        <f t="shared" si="3"/>
        <v>5.8039552880481509</v>
      </c>
      <c r="N20" s="206">
        <f t="shared" si="3"/>
        <v>6.8572656921754076</v>
      </c>
      <c r="O20" s="206">
        <f t="shared" si="3"/>
        <v>6.706878761822872</v>
      </c>
      <c r="P20" s="206">
        <f t="shared" si="3"/>
        <v>6.5779019776440242</v>
      </c>
      <c r="Q20" s="206">
        <f t="shared" si="3"/>
        <v>7.3947549441100602</v>
      </c>
      <c r="R20" s="206">
        <f t="shared" si="3"/>
        <v>7.6956147893379194</v>
      </c>
      <c r="S20" s="206">
        <f t="shared" si="3"/>
        <v>7.921410146173689</v>
      </c>
      <c r="T20" s="206">
        <f t="shared" si="3"/>
        <v>6.8868443680137563</v>
      </c>
      <c r="U20" s="206">
        <f t="shared" si="3"/>
        <v>5.4184006878761819</v>
      </c>
      <c r="V20" s="206">
        <f t="shared" si="3"/>
        <v>4.9470335339638858</v>
      </c>
      <c r="W20" s="206">
        <f t="shared" si="3"/>
        <v>5.6858985382631122</v>
      </c>
      <c r="DA20" s="71"/>
    </row>
    <row r="21" spans="1:105" ht="12" customHeight="1" x14ac:dyDescent="0.25">
      <c r="A21" s="18" t="s">
        <v>72</v>
      </c>
      <c r="B21" s="206">
        <v>0.12897678417884781</v>
      </c>
      <c r="C21" s="206">
        <v>0</v>
      </c>
      <c r="D21" s="206">
        <v>0.12897678417884781</v>
      </c>
      <c r="E21" s="206">
        <v>0.1719690455717971</v>
      </c>
      <c r="F21" s="206">
        <v>0.23645743766122099</v>
      </c>
      <c r="G21" s="206">
        <v>0.32244196044711948</v>
      </c>
      <c r="H21" s="206">
        <v>0.51590713671539123</v>
      </c>
      <c r="I21" s="206">
        <v>0.68787618228718828</v>
      </c>
      <c r="J21" s="206">
        <v>0.98882201203783315</v>
      </c>
      <c r="K21" s="206">
        <v>2.773000859845228</v>
      </c>
      <c r="L21" s="206">
        <v>3.8049011177987961</v>
      </c>
      <c r="M21" s="206">
        <v>5.8039552880481509</v>
      </c>
      <c r="N21" s="206">
        <v>6.8572656921754076</v>
      </c>
      <c r="O21" s="206">
        <v>6.706878761822872</v>
      </c>
      <c r="P21" s="206">
        <v>6.5779019776440242</v>
      </c>
      <c r="Q21" s="206">
        <v>7.3947549441100602</v>
      </c>
      <c r="R21" s="206">
        <v>7.6956147893379194</v>
      </c>
      <c r="S21" s="206">
        <v>7.921410146173689</v>
      </c>
      <c r="T21" s="206">
        <v>6.8868443680137563</v>
      </c>
      <c r="U21" s="206">
        <v>5.4184006878761819</v>
      </c>
      <c r="V21" s="206">
        <v>4.9470335339638858</v>
      </c>
      <c r="W21" s="206">
        <v>5.6858985382631122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0.1194325021496131</v>
      </c>
      <c r="C23" s="206">
        <f t="shared" si="4"/>
        <v>9.5528804815133275E-2</v>
      </c>
      <c r="D23" s="206">
        <f t="shared" si="4"/>
        <v>9.5528804815133275E-2</v>
      </c>
      <c r="E23" s="206">
        <f t="shared" si="4"/>
        <v>0.1194325021496131</v>
      </c>
      <c r="F23" s="206">
        <f t="shared" si="4"/>
        <v>9.5528804815133275E-2</v>
      </c>
      <c r="G23" s="206">
        <f t="shared" si="4"/>
        <v>7.1625107480653469E-2</v>
      </c>
      <c r="H23" s="206">
        <f t="shared" si="4"/>
        <v>7.1625107480653469E-2</v>
      </c>
      <c r="I23" s="206">
        <f t="shared" si="4"/>
        <v>9.5528804815133275E-2</v>
      </c>
      <c r="J23" s="206">
        <f t="shared" si="4"/>
        <v>7.1625107480653469E-2</v>
      </c>
      <c r="K23" s="206">
        <f t="shared" si="4"/>
        <v>4.7807394668959592E-2</v>
      </c>
      <c r="L23" s="206">
        <f t="shared" si="4"/>
        <v>2.3903697334479789E-2</v>
      </c>
      <c r="M23" s="206">
        <f t="shared" si="4"/>
        <v>4.7807394668959592E-2</v>
      </c>
      <c r="N23" s="206">
        <f t="shared" si="4"/>
        <v>4.7807394668959592E-2</v>
      </c>
      <c r="O23" s="206">
        <f t="shared" si="4"/>
        <v>4.7807394668959592E-2</v>
      </c>
      <c r="P23" s="206">
        <f t="shared" si="4"/>
        <v>4.7807394668959592E-2</v>
      </c>
      <c r="Q23" s="206">
        <f t="shared" si="4"/>
        <v>4.7807394668959592E-2</v>
      </c>
      <c r="R23" s="206">
        <f t="shared" si="4"/>
        <v>2.3903697334479789E-2</v>
      </c>
      <c r="S23" s="206">
        <f t="shared" si="4"/>
        <v>2.8804815133276009E-2</v>
      </c>
      <c r="T23" s="206">
        <f t="shared" si="4"/>
        <v>1.8830610490111779E-2</v>
      </c>
      <c r="U23" s="206">
        <f t="shared" si="4"/>
        <v>2.3731728288907999E-2</v>
      </c>
      <c r="V23" s="206">
        <f t="shared" si="4"/>
        <v>1.7970765262252789E-2</v>
      </c>
      <c r="W23" s="206">
        <f t="shared" si="4"/>
        <v>1.5907136715391231E-2</v>
      </c>
      <c r="DA23" s="71"/>
    </row>
    <row r="24" spans="1:105" ht="12" customHeight="1" x14ac:dyDescent="0.25">
      <c r="A24" s="18" t="s">
        <v>73</v>
      </c>
      <c r="B24" s="206">
        <v>0.1194325021496131</v>
      </c>
      <c r="C24" s="206">
        <v>9.5528804815133275E-2</v>
      </c>
      <c r="D24" s="206">
        <v>9.5528804815133275E-2</v>
      </c>
      <c r="E24" s="206">
        <v>0.1194325021496131</v>
      </c>
      <c r="F24" s="206">
        <v>9.5528804815133275E-2</v>
      </c>
      <c r="G24" s="206">
        <v>7.1625107480653469E-2</v>
      </c>
      <c r="H24" s="206">
        <v>7.1625107480653469E-2</v>
      </c>
      <c r="I24" s="206">
        <v>9.5528804815133275E-2</v>
      </c>
      <c r="J24" s="206">
        <v>7.1625107480653469E-2</v>
      </c>
      <c r="K24" s="206">
        <v>4.7807394668959592E-2</v>
      </c>
      <c r="L24" s="206">
        <v>2.3903697334479789E-2</v>
      </c>
      <c r="M24" s="206">
        <v>4.7807394668959592E-2</v>
      </c>
      <c r="N24" s="206">
        <v>4.7807394668959592E-2</v>
      </c>
      <c r="O24" s="206">
        <v>4.7807394668959592E-2</v>
      </c>
      <c r="P24" s="206">
        <v>4.7807394668959592E-2</v>
      </c>
      <c r="Q24" s="206">
        <v>4.7807394668959592E-2</v>
      </c>
      <c r="R24" s="206">
        <v>2.3903697334479789E-2</v>
      </c>
      <c r="S24" s="206">
        <v>2.8804815133276009E-2</v>
      </c>
      <c r="T24" s="206">
        <v>1.8830610490111779E-2</v>
      </c>
      <c r="U24" s="206">
        <v>2.3731728288907999E-2</v>
      </c>
      <c r="V24" s="206">
        <v>1.7970765262252789E-2</v>
      </c>
      <c r="W24" s="206">
        <v>1.5907136715391231E-2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0.64488392089423896</v>
      </c>
      <c r="C30" s="206">
        <v>0.26276870163370591</v>
      </c>
      <c r="D30" s="206">
        <v>0.35829750644883918</v>
      </c>
      <c r="E30" s="206">
        <v>0.35829750644883918</v>
      </c>
      <c r="F30" s="206">
        <v>0.40601891659501288</v>
      </c>
      <c r="G30" s="206">
        <v>0.31049011177987962</v>
      </c>
      <c r="H30" s="206">
        <v>0</v>
      </c>
      <c r="I30" s="206">
        <v>2.3903697334479789E-2</v>
      </c>
      <c r="J30" s="206">
        <v>4.7807394668959592E-2</v>
      </c>
      <c r="K30" s="206">
        <v>4.7807394668959592E-2</v>
      </c>
      <c r="L30" s="206">
        <v>2.3903697334479789E-2</v>
      </c>
      <c r="M30" s="206">
        <v>2.3903697334479789E-2</v>
      </c>
      <c r="N30" s="206">
        <v>4.7807394668959592E-2</v>
      </c>
      <c r="O30" s="206">
        <v>7.1625107480653469E-2</v>
      </c>
      <c r="P30" s="206">
        <v>2.3903697334479789E-2</v>
      </c>
      <c r="Q30" s="206">
        <v>2.3903697334479789E-2</v>
      </c>
      <c r="R30" s="206">
        <v>2.3903697334479789E-2</v>
      </c>
      <c r="S30" s="206">
        <v>0</v>
      </c>
      <c r="T30" s="206">
        <v>2.1840068787618232E-2</v>
      </c>
      <c r="U30" s="206">
        <v>9.9742046431642306E-3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8.5984522785898534</v>
      </c>
      <c r="C31" s="209">
        <v>8.8564058469475491</v>
      </c>
      <c r="D31" s="209">
        <v>15.391229578675841</v>
      </c>
      <c r="E31" s="209">
        <v>8.6844368013757514</v>
      </c>
      <c r="F31" s="209">
        <v>8.7704213241616511</v>
      </c>
      <c r="G31" s="209">
        <v>9.2863284608770407</v>
      </c>
      <c r="H31" s="209">
        <v>8.082545141874462</v>
      </c>
      <c r="I31" s="209">
        <v>8.16852966466036</v>
      </c>
      <c r="J31" s="209">
        <v>9.802235597592432</v>
      </c>
      <c r="K31" s="209">
        <v>8.16852966466036</v>
      </c>
      <c r="L31" s="209">
        <v>7.6526225279449704</v>
      </c>
      <c r="M31" s="209">
        <v>9.716251074806534</v>
      </c>
      <c r="N31" s="209">
        <v>9.6302665520206361</v>
      </c>
      <c r="O31" s="209">
        <v>8.7704213241616511</v>
      </c>
      <c r="P31" s="209">
        <v>8.7704213241616511</v>
      </c>
      <c r="Q31" s="209">
        <v>10.146173688736029</v>
      </c>
      <c r="R31" s="209">
        <v>9.3723129836629404</v>
      </c>
      <c r="S31" s="209">
        <v>10.194411006018919</v>
      </c>
      <c r="T31" s="209">
        <v>11.498280309544279</v>
      </c>
      <c r="U31" s="209">
        <v>10.53723129836629</v>
      </c>
      <c r="V31" s="209">
        <v>9.7720550300945828</v>
      </c>
      <c r="W31" s="209">
        <v>11.603525365434219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9.8024677212547289</v>
      </c>
      <c r="C33" s="205">
        <f>TRE_emi!C5</f>
        <v>12.48418295918216</v>
      </c>
      <c r="D33" s="205">
        <f>TRE_emi!D5</f>
        <v>6.6160195221521132</v>
      </c>
      <c r="E33" s="205">
        <f>TRE_emi!E5</f>
        <v>6.5747566813723077</v>
      </c>
      <c r="F33" s="205">
        <f>TRE_emi!F5</f>
        <v>3.7415714416904602</v>
      </c>
      <c r="G33" s="205">
        <f>TRE_emi!G5</f>
        <v>4.0543502417479518</v>
      </c>
      <c r="H33" s="205">
        <f>TRE_emi!H5</f>
        <v>4.5087602417258728</v>
      </c>
      <c r="I33" s="205">
        <f>TRE_emi!I5</f>
        <v>4.5183304813928276</v>
      </c>
      <c r="J33" s="205">
        <f>TRE_emi!J5</f>
        <v>5.225190481997009</v>
      </c>
      <c r="K33" s="205">
        <f>TRE_emi!K5</f>
        <v>6.5132100008732046</v>
      </c>
      <c r="L33" s="205">
        <f>TRE_emi!L5</f>
        <v>8.9369319608120783</v>
      </c>
      <c r="M33" s="205">
        <f>TRE_emi!M5</f>
        <v>13.6322999987825</v>
      </c>
      <c r="N33" s="205">
        <f>TRE_emi!N5</f>
        <v>16.106309999206289</v>
      </c>
      <c r="O33" s="205">
        <f>TRE_emi!O5</f>
        <v>15.75308195897281</v>
      </c>
      <c r="P33" s="205">
        <f>TRE_emi!P5</f>
        <v>15.45014195915136</v>
      </c>
      <c r="Q33" s="205">
        <f>TRE_emi!Q5</f>
        <v>17.36876195914591</v>
      </c>
      <c r="R33" s="205">
        <f>TRE_emi!R5</f>
        <v>18.075419998743168</v>
      </c>
      <c r="S33" s="205">
        <f>TRE_emi!S5</f>
        <v>20.789515630607081</v>
      </c>
      <c r="T33" s="205">
        <f>TRE_emi!T5</f>
        <v>18.546592424024141</v>
      </c>
      <c r="U33" s="205">
        <f>TRE_emi!U5</f>
        <v>14.580499760362191</v>
      </c>
      <c r="V33" s="205">
        <f>TRE_emi!V5</f>
        <v>13.07320005968897</v>
      </c>
      <c r="W33" s="205">
        <f>TRE_emi!W5</f>
        <v>15.16126397275136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188.69610438959523</v>
      </c>
      <c r="C35" s="286">
        <f t="shared" si="5"/>
        <v>240.94227092244407</v>
      </c>
      <c r="D35" s="286">
        <f t="shared" si="5"/>
        <v>233.71740468452876</v>
      </c>
      <c r="E35" s="286">
        <f t="shared" si="5"/>
        <v>126.11620071244312</v>
      </c>
      <c r="F35" s="286">
        <f t="shared" si="5"/>
        <v>114.80286952980042</v>
      </c>
      <c r="G35" s="286">
        <f t="shared" si="5"/>
        <v>107.24670689218132</v>
      </c>
      <c r="H35" s="286">
        <f t="shared" si="5"/>
        <v>82.940641481655589</v>
      </c>
      <c r="I35" s="286">
        <f t="shared" si="5"/>
        <v>73.711640802683633</v>
      </c>
      <c r="J35" s="286">
        <f t="shared" si="5"/>
        <v>84.090596972075232</v>
      </c>
      <c r="K35" s="286">
        <f t="shared" si="5"/>
        <v>83.530644690362678</v>
      </c>
      <c r="L35" s="286">
        <f t="shared" si="5"/>
        <v>56.873719608565729</v>
      </c>
      <c r="M35" s="286">
        <f t="shared" si="5"/>
        <v>84.636681554727517</v>
      </c>
      <c r="N35" s="286">
        <f t="shared" si="5"/>
        <v>85.247964558370825</v>
      </c>
      <c r="O35" s="286">
        <f t="shared" si="5"/>
        <v>77.919051410809004</v>
      </c>
      <c r="P35" s="286">
        <f t="shared" si="5"/>
        <v>60.482531511452315</v>
      </c>
      <c r="Q35" s="286">
        <f t="shared" si="5"/>
        <v>61.218768595236462</v>
      </c>
      <c r="R35" s="286">
        <f t="shared" si="5"/>
        <v>57.890798925235636</v>
      </c>
      <c r="S35" s="286">
        <f t="shared" si="5"/>
        <v>58.460360317981831</v>
      </c>
      <c r="T35" s="286">
        <f t="shared" si="5"/>
        <v>63.285533744888362</v>
      </c>
      <c r="U35" s="286">
        <f t="shared" si="5"/>
        <v>52.568296854247784</v>
      </c>
      <c r="V35" s="286">
        <f t="shared" si="5"/>
        <v>41.544897646620839</v>
      </c>
      <c r="W35" s="286">
        <f t="shared" si="5"/>
        <v>50.016635648679461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42.781759830658061</v>
      </c>
      <c r="C36" s="346">
        <f t="shared" si="6"/>
        <v>41.849956359804878</v>
      </c>
      <c r="D36" s="346">
        <f t="shared" si="6"/>
        <v>40.087486950549078</v>
      </c>
      <c r="E36" s="346">
        <f t="shared" si="6"/>
        <v>42.374816256101987</v>
      </c>
      <c r="F36" s="346">
        <f t="shared" si="6"/>
        <v>43.40640427444928</v>
      </c>
      <c r="G36" s="346">
        <f t="shared" si="6"/>
        <v>41.600578697608569</v>
      </c>
      <c r="H36" s="346">
        <f t="shared" si="6"/>
        <v>37.812095297740456</v>
      </c>
      <c r="I36" s="346">
        <f t="shared" si="6"/>
        <v>36.616735261600475</v>
      </c>
      <c r="J36" s="346">
        <f t="shared" si="6"/>
        <v>37.010976722049875</v>
      </c>
      <c r="K36" s="346">
        <f t="shared" si="6"/>
        <v>39.228951495008779</v>
      </c>
      <c r="L36" s="346">
        <f t="shared" si="6"/>
        <v>34.919438571294499</v>
      </c>
      <c r="M36" s="346">
        <f t="shared" si="6"/>
        <v>31.582175967024064</v>
      </c>
      <c r="N36" s="346">
        <f t="shared" si="6"/>
        <v>32.239641144314447</v>
      </c>
      <c r="O36" s="346">
        <f t="shared" si="6"/>
        <v>32.415197771677278</v>
      </c>
      <c r="P36" s="346">
        <f t="shared" si="6"/>
        <v>28.370332708784428</v>
      </c>
      <c r="Q36" s="346">
        <f t="shared" si="6"/>
        <v>26.923559010773882</v>
      </c>
      <c r="R36" s="346">
        <f t="shared" si="6"/>
        <v>26.860660608271424</v>
      </c>
      <c r="S36" s="346">
        <f t="shared" si="6"/>
        <v>26.100317336551136</v>
      </c>
      <c r="T36" s="346">
        <f t="shared" si="6"/>
        <v>26.838077894969615</v>
      </c>
      <c r="U36" s="346">
        <f t="shared" si="6"/>
        <v>26.400231990026462</v>
      </c>
      <c r="V36" s="346">
        <f t="shared" si="6"/>
        <v>29.232020814124269</v>
      </c>
      <c r="W36" s="346">
        <f t="shared" si="6"/>
        <v>28.974596433988175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24.464326946927944</v>
      </c>
      <c r="C37" s="346">
        <f>IF(TRE_ued!C$5=0,"",TRE_ued!C$5/C$5*1000)</f>
        <v>23.711569558972013</v>
      </c>
      <c r="D37" s="346">
        <f>IF(TRE_ued!D$5=0,"",TRE_ued!D$5/D$5*1000)</f>
        <v>23.320067931397908</v>
      </c>
      <c r="E37" s="346">
        <f>IF(TRE_ued!E$5=0,"",TRE_ued!E$5/E$5*1000)</f>
        <v>24.598633790326595</v>
      </c>
      <c r="F37" s="346">
        <f>IF(TRE_ued!F$5=0,"",TRE_ued!F$5/F$5*1000)</f>
        <v>25.370925832859179</v>
      </c>
      <c r="G37" s="346">
        <f>IF(TRE_ued!G$5=0,"",TRE_ued!G$5/G$5*1000)</f>
        <v>24.332505129598289</v>
      </c>
      <c r="H37" s="346">
        <f>IF(TRE_ued!H$5=0,"",TRE_ued!H$5/H$5*1000)</f>
        <v>21.933553144777356</v>
      </c>
      <c r="I37" s="346">
        <f>IF(TRE_ued!I$5=0,"",TRE_ued!I$5/I$5*1000)</f>
        <v>21.229366087756329</v>
      </c>
      <c r="J37" s="346">
        <f>IF(TRE_ued!J$5=0,"",TRE_ued!J$5/J$5*1000)</f>
        <v>21.475731429416079</v>
      </c>
      <c r="K37" s="346">
        <f>IF(TRE_ued!K$5=0,"",TRE_ued!K$5/K$5*1000)</f>
        <v>22.630507371216591</v>
      </c>
      <c r="L37" s="346">
        <f>IF(TRE_ued!L$5=0,"",TRE_ued!L$5/L$5*1000)</f>
        <v>19.954736214258261</v>
      </c>
      <c r="M37" s="346">
        <f>IF(TRE_ued!M$5=0,"",TRE_ued!M$5/M$5*1000)</f>
        <v>17.941531293511261</v>
      </c>
      <c r="N37" s="346">
        <f>IF(TRE_ued!N$5=0,"",TRE_ued!N$5/N$5*1000)</f>
        <v>18.21047398608221</v>
      </c>
      <c r="O37" s="346">
        <f>IF(TRE_ued!O$5=0,"",TRE_ued!O$5/O$5*1000)</f>
        <v>18.267521273266979</v>
      </c>
      <c r="P37" s="346">
        <f>IF(TRE_ued!P$5=0,"",TRE_ued!P$5/P$5*1000)</f>
        <v>15.992373755173379</v>
      </c>
      <c r="Q37" s="346">
        <f>IF(TRE_ued!Q$5=0,"",TRE_ued!Q$5/Q$5*1000)</f>
        <v>15.192633933582405</v>
      </c>
      <c r="R37" s="346">
        <f>IF(TRE_ued!R$5=0,"",TRE_ued!R$5/R$5*1000)</f>
        <v>15.095813901363357</v>
      </c>
      <c r="S37" s="346">
        <f>IF(TRE_ued!S$5=0,"",TRE_ued!S$5/S$5*1000)</f>
        <v>14.608211062897817</v>
      </c>
      <c r="T37" s="346">
        <f>IF(TRE_ued!T$5=0,"",TRE_ued!T$5/T$5*1000)</f>
        <v>15.153469961002493</v>
      </c>
      <c r="U37" s="346">
        <f>IF(TRE_ued!U$5=0,"",TRE_ued!U$5/U$5*1000)</f>
        <v>14.985418551101771</v>
      </c>
      <c r="V37" s="346">
        <f>IF(TRE_ued!V$5=0,"",TRE_ued!V$5/V$5*1000)</f>
        <v>16.618190628688708</v>
      </c>
      <c r="W37" s="346">
        <f>IF(TRE_ued!W$5=0,"",TRE_ued!W$5/W$5*1000)</f>
        <v>16.483873596177439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0.7835237085786424</v>
      </c>
      <c r="C38" s="347">
        <f t="shared" si="7"/>
        <v>0.93420312974313335</v>
      </c>
      <c r="D38" s="347">
        <f t="shared" si="7"/>
        <v>0.36825324987857538</v>
      </c>
      <c r="E38" s="347">
        <f t="shared" si="7"/>
        <v>0.57217144848704327</v>
      </c>
      <c r="F38" s="347">
        <f t="shared" si="7"/>
        <v>0.35514193497645463</v>
      </c>
      <c r="G38" s="347">
        <f t="shared" si="7"/>
        <v>0.36074374415895516</v>
      </c>
      <c r="H38" s="347">
        <f t="shared" si="7"/>
        <v>0.45460117394706329</v>
      </c>
      <c r="I38" s="347">
        <f t="shared" si="7"/>
        <v>0.44848962163918688</v>
      </c>
      <c r="J38" s="347">
        <f t="shared" si="7"/>
        <v>0.43509895183275377</v>
      </c>
      <c r="K38" s="347">
        <f t="shared" si="7"/>
        <v>0.59011726453432756</v>
      </c>
      <c r="L38" s="347">
        <f t="shared" si="7"/>
        <v>0.77676443462781797</v>
      </c>
      <c r="M38" s="347">
        <f t="shared" si="7"/>
        <v>0.87431837926610856</v>
      </c>
      <c r="N38" s="347">
        <f t="shared" si="7"/>
        <v>0.97124568494970065</v>
      </c>
      <c r="O38" s="347">
        <f t="shared" si="7"/>
        <v>1.0100244951918724</v>
      </c>
      <c r="P38" s="347">
        <f t="shared" si="7"/>
        <v>1.0019524966399775</v>
      </c>
      <c r="Q38" s="347">
        <f t="shared" si="7"/>
        <v>0.98615325303227919</v>
      </c>
      <c r="R38" s="347">
        <f t="shared" si="7"/>
        <v>1.0560703248602556</v>
      </c>
      <c r="S38" s="347">
        <f t="shared" si="7"/>
        <v>1.1031713591456873</v>
      </c>
      <c r="T38" s="347">
        <f t="shared" si="7"/>
        <v>0.96547112671892044</v>
      </c>
      <c r="U38" s="347">
        <f t="shared" si="7"/>
        <v>0.87795681030641737</v>
      </c>
      <c r="V38" s="347">
        <f t="shared" si="7"/>
        <v>0.85721793745240193</v>
      </c>
      <c r="W38" s="347">
        <f t="shared" si="7"/>
        <v>0.84505763103255771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BG: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12.51074806534824</v>
      </c>
      <c r="C5" s="225">
        <v>13.36345657781599</v>
      </c>
      <c r="D5" s="225">
        <v>17.965950128976779</v>
      </c>
      <c r="E5" s="225">
        <v>11.4908856405847</v>
      </c>
      <c r="F5" s="225">
        <v>10.535425623387789</v>
      </c>
      <c r="G5" s="225">
        <v>11.238865004299219</v>
      </c>
      <c r="H5" s="225">
        <v>9.9180567497850411</v>
      </c>
      <c r="I5" s="225">
        <v>10.074548581255369</v>
      </c>
      <c r="J5" s="225">
        <v>12.00920034393809</v>
      </c>
      <c r="K5" s="225">
        <v>11.03714531384351</v>
      </c>
      <c r="L5" s="225">
        <v>11.50533104041272</v>
      </c>
      <c r="M5" s="225">
        <v>15.59191745485813</v>
      </c>
      <c r="N5" s="225">
        <v>16.583147033533969</v>
      </c>
      <c r="O5" s="225">
        <v>15.596732588134129</v>
      </c>
      <c r="P5" s="225">
        <v>15.42003439380912</v>
      </c>
      <c r="Q5" s="225">
        <v>17.612639724849529</v>
      </c>
      <c r="R5" s="225">
        <v>17.115735167669818</v>
      </c>
      <c r="S5" s="225">
        <v>18.845227858985389</v>
      </c>
      <c r="T5" s="225">
        <v>19.209888220120369</v>
      </c>
      <c r="U5" s="225">
        <v>16.607308684436799</v>
      </c>
      <c r="V5" s="225">
        <v>15.25073086844368</v>
      </c>
      <c r="W5" s="225">
        <v>17.941100601891659</v>
      </c>
      <c r="DA5" s="89" t="s">
        <v>2378</v>
      </c>
    </row>
    <row r="6" spans="1:105" ht="12" customHeight="1" x14ac:dyDescent="0.25">
      <c r="A6" s="55" t="s">
        <v>92</v>
      </c>
      <c r="B6" s="261">
        <v>0.31627565452912171</v>
      </c>
      <c r="C6" s="261">
        <v>0.3392807850485195</v>
      </c>
      <c r="D6" s="261">
        <v>0.50265628476220037</v>
      </c>
      <c r="E6" s="261">
        <v>0.30260786594220512</v>
      </c>
      <c r="F6" s="261">
        <v>0.28786090748576221</v>
      </c>
      <c r="G6" s="261">
        <v>0.30671521896602399</v>
      </c>
      <c r="H6" s="261">
        <v>0.27132336138212071</v>
      </c>
      <c r="I6" s="261">
        <v>0.27435325971605912</v>
      </c>
      <c r="J6" s="261">
        <v>0.32821968123972478</v>
      </c>
      <c r="K6" s="261">
        <v>0.289680404306429</v>
      </c>
      <c r="L6" s="261">
        <v>0.29039695427963103</v>
      </c>
      <c r="M6" s="261">
        <v>0.38390471893077782</v>
      </c>
      <c r="N6" s="261">
        <v>0.39720050252348671</v>
      </c>
      <c r="O6" s="261">
        <v>0.3685894698195154</v>
      </c>
      <c r="P6" s="261">
        <v>0.36650028383649852</v>
      </c>
      <c r="Q6" s="261">
        <v>0.42081873481705812</v>
      </c>
      <c r="R6" s="261">
        <v>0.40097416680777498</v>
      </c>
      <c r="S6" s="261">
        <v>0.43941472725797159</v>
      </c>
      <c r="T6" s="261">
        <v>0.46611779211769971</v>
      </c>
      <c r="U6" s="261">
        <v>0.41206961531972452</v>
      </c>
      <c r="V6" s="261">
        <v>0.37991414364593851</v>
      </c>
      <c r="W6" s="261">
        <v>0.44854679964181621</v>
      </c>
      <c r="DA6" s="67" t="s">
        <v>2395</v>
      </c>
    </row>
    <row r="7" spans="1:105" ht="12" customHeight="1" x14ac:dyDescent="0.25">
      <c r="A7" s="202" t="s">
        <v>93</v>
      </c>
      <c r="B7" s="226">
        <v>0.43013489015960538</v>
      </c>
      <c r="C7" s="226">
        <v>0.46142186766598647</v>
      </c>
      <c r="D7" s="226">
        <v>0.68361254727659237</v>
      </c>
      <c r="E7" s="226">
        <v>0.41154669768139901</v>
      </c>
      <c r="F7" s="226">
        <v>0.39149083418063663</v>
      </c>
      <c r="G7" s="226">
        <v>0.41713269779379258</v>
      </c>
      <c r="H7" s="226">
        <v>0.3689997714796841</v>
      </c>
      <c r="I7" s="226">
        <v>0.3731204332138402</v>
      </c>
      <c r="J7" s="226">
        <v>0.44637876648602581</v>
      </c>
      <c r="K7" s="226">
        <v>0.39396534985674347</v>
      </c>
      <c r="L7" s="226">
        <v>0.39493985782029811</v>
      </c>
      <c r="M7" s="226">
        <v>0.52211041774585787</v>
      </c>
      <c r="N7" s="226">
        <v>0.54019268343194193</v>
      </c>
      <c r="O7" s="226">
        <v>0.50128167895454079</v>
      </c>
      <c r="P7" s="226">
        <v>0.49844038601763813</v>
      </c>
      <c r="Q7" s="226">
        <v>0.57231347935119892</v>
      </c>
      <c r="R7" s="226">
        <v>0.54532486685857406</v>
      </c>
      <c r="S7" s="226">
        <v>0.59760402907084154</v>
      </c>
      <c r="T7" s="226">
        <v>0.63392019728007165</v>
      </c>
      <c r="U7" s="226">
        <v>0.56041467683482515</v>
      </c>
      <c r="V7" s="226">
        <v>0.51668323535847627</v>
      </c>
      <c r="W7" s="226">
        <v>0.6100236475128703</v>
      </c>
      <c r="DA7" s="174" t="s">
        <v>2396</v>
      </c>
    </row>
    <row r="8" spans="1:105" ht="12" customHeight="1" x14ac:dyDescent="0.25">
      <c r="A8" s="202" t="s">
        <v>94</v>
      </c>
      <c r="B8" s="226">
        <v>0.53134309960892434</v>
      </c>
      <c r="C8" s="226">
        <v>0.5699917188815129</v>
      </c>
      <c r="D8" s="226">
        <v>0.84446255840049644</v>
      </c>
      <c r="E8" s="226">
        <v>0.50838121478290454</v>
      </c>
      <c r="F8" s="226">
        <v>0.48360632457608049</v>
      </c>
      <c r="G8" s="226">
        <v>0.51528156786292023</v>
      </c>
      <c r="H8" s="226">
        <v>0.45582324712196282</v>
      </c>
      <c r="I8" s="226">
        <v>0.46091347632297919</v>
      </c>
      <c r="J8" s="226">
        <v>0.55140906448273763</v>
      </c>
      <c r="K8" s="226">
        <v>0.48666307923480079</v>
      </c>
      <c r="L8" s="226">
        <v>0.48786688318977989</v>
      </c>
      <c r="M8" s="226">
        <v>0.64495992780370692</v>
      </c>
      <c r="N8" s="226">
        <v>0.66729684423945756</v>
      </c>
      <c r="O8" s="226">
        <v>0.6192303092967858</v>
      </c>
      <c r="P8" s="226">
        <v>0.61572047684531739</v>
      </c>
      <c r="Q8" s="226">
        <v>0.70697547449265763</v>
      </c>
      <c r="R8" s="226">
        <v>0.67363660023706196</v>
      </c>
      <c r="S8" s="226">
        <v>0.73821674179339236</v>
      </c>
      <c r="T8" s="226">
        <v>0.78307789075773548</v>
      </c>
      <c r="U8" s="226">
        <v>0.69227695373713705</v>
      </c>
      <c r="V8" s="226">
        <v>0.63825576132517658</v>
      </c>
      <c r="W8" s="226">
        <v>0.7535586233982513</v>
      </c>
      <c r="DA8" s="174" t="s">
        <v>2397</v>
      </c>
    </row>
    <row r="9" spans="1:105" ht="12" customHeight="1" x14ac:dyDescent="0.25">
      <c r="A9" s="202" t="s">
        <v>95</v>
      </c>
      <c r="B9" s="226">
        <v>0.32892668071028641</v>
      </c>
      <c r="C9" s="226">
        <v>0.35285201645046033</v>
      </c>
      <c r="D9" s="226">
        <v>0.52276253615268808</v>
      </c>
      <c r="E9" s="226">
        <v>0.31471218057989331</v>
      </c>
      <c r="F9" s="226">
        <v>0.29937534378519259</v>
      </c>
      <c r="G9" s="226">
        <v>0.31898382772466488</v>
      </c>
      <c r="H9" s="226">
        <v>0.2821762958374055</v>
      </c>
      <c r="I9" s="226">
        <v>0.28532739010470137</v>
      </c>
      <c r="J9" s="226">
        <v>0.34134846848931372</v>
      </c>
      <c r="K9" s="226">
        <v>0.3012676204786861</v>
      </c>
      <c r="L9" s="226">
        <v>0.30201283245081623</v>
      </c>
      <c r="M9" s="226">
        <v>0.39926090768800898</v>
      </c>
      <c r="N9" s="226">
        <v>0.41308852262442602</v>
      </c>
      <c r="O9" s="226">
        <v>0.38333304861229589</v>
      </c>
      <c r="P9" s="226">
        <v>0.38116029518995842</v>
      </c>
      <c r="Q9" s="226">
        <v>0.43765148420974043</v>
      </c>
      <c r="R9" s="226">
        <v>0.4170131334800859</v>
      </c>
      <c r="S9" s="226">
        <v>0.45699131634829049</v>
      </c>
      <c r="T9" s="226">
        <v>0.48476250380240749</v>
      </c>
      <c r="U9" s="226">
        <v>0.42855239993251332</v>
      </c>
      <c r="V9" s="226">
        <v>0.395110709391776</v>
      </c>
      <c r="W9" s="226">
        <v>0.4664886716274888</v>
      </c>
      <c r="DA9" s="174" t="s">
        <v>2398</v>
      </c>
    </row>
    <row r="10" spans="1:105" ht="12" customHeight="1" x14ac:dyDescent="0.25">
      <c r="A10" s="56" t="s">
        <v>96</v>
      </c>
      <c r="B10" s="262">
        <v>0.34586312926226243</v>
      </c>
      <c r="C10" s="262">
        <v>0.37495799850224237</v>
      </c>
      <c r="D10" s="262">
        <v>0.53218089281762482</v>
      </c>
      <c r="E10" s="262">
        <v>0.3228066389290245</v>
      </c>
      <c r="F10" s="262">
        <v>0.30109973265020012</v>
      </c>
      <c r="G10" s="262">
        <v>0.32634908811853319</v>
      </c>
      <c r="H10" s="262">
        <v>0.28626688383000343</v>
      </c>
      <c r="I10" s="262">
        <v>0.28816580681675469</v>
      </c>
      <c r="J10" s="262">
        <v>0.3434184860901015</v>
      </c>
      <c r="K10" s="262">
        <v>0.30060096554008908</v>
      </c>
      <c r="L10" s="262">
        <v>0.31038809748532559</v>
      </c>
      <c r="M10" s="262">
        <v>0.42056627482295078</v>
      </c>
      <c r="N10" s="262">
        <v>0.44875369132745868</v>
      </c>
      <c r="O10" s="262">
        <v>0.42288661155073859</v>
      </c>
      <c r="P10" s="262">
        <v>0.41814235084648982</v>
      </c>
      <c r="Q10" s="262">
        <v>0.47719789273773122</v>
      </c>
      <c r="R10" s="262">
        <v>0.46613137309158142</v>
      </c>
      <c r="S10" s="262">
        <v>0.51192148298284468</v>
      </c>
      <c r="T10" s="262">
        <v>0.51777338078825474</v>
      </c>
      <c r="U10" s="262">
        <v>0.4472911924511403</v>
      </c>
      <c r="V10" s="262">
        <v>0.41066431101492767</v>
      </c>
      <c r="W10" s="262">
        <v>0.48310585652090537</v>
      </c>
      <c r="DA10" s="68" t="s">
        <v>2399</v>
      </c>
    </row>
    <row r="11" spans="1:105" ht="12" customHeight="1" x14ac:dyDescent="0.25">
      <c r="A11" s="37" t="s">
        <v>160</v>
      </c>
      <c r="B11" s="228">
        <v>7.6711085742758617E-2</v>
      </c>
      <c r="C11" s="228">
        <v>8.4290369994399622E-2</v>
      </c>
      <c r="D11" s="228">
        <v>1.7047683853942459E-2</v>
      </c>
      <c r="E11" s="228">
        <v>3.1776398335589512E-2</v>
      </c>
      <c r="F11" s="228">
        <v>1.9861552609466759E-2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9.610120438640183E-3</v>
      </c>
      <c r="T11" s="228">
        <v>1.146337166956672E-2</v>
      </c>
      <c r="U11" s="228">
        <v>9.5385001296079859E-3</v>
      </c>
      <c r="V11" s="228">
        <v>4.9710359774346761E-3</v>
      </c>
      <c r="W11" s="228">
        <v>5.4351410246254008E-3</v>
      </c>
      <c r="DA11" s="69" t="s">
        <v>2400</v>
      </c>
    </row>
    <row r="12" spans="1:105" ht="12" customHeight="1" x14ac:dyDescent="0.25">
      <c r="A12" s="37" t="s">
        <v>162</v>
      </c>
      <c r="B12" s="228">
        <v>1.129865752780072E-4</v>
      </c>
      <c r="C12" s="228">
        <v>0</v>
      </c>
      <c r="D12" s="228">
        <v>4.7948005640775528E-5</v>
      </c>
      <c r="E12" s="228">
        <v>2.9307905311049421E-4</v>
      </c>
      <c r="F12" s="228">
        <v>6.5982386759631318E-4</v>
      </c>
      <c r="G12" s="228">
        <v>1.4024988457793739E-3</v>
      </c>
      <c r="H12" s="228">
        <v>4.3126426069696206E-3</v>
      </c>
      <c r="I12" s="228">
        <v>7.1623297619215808E-3</v>
      </c>
      <c r="J12" s="228">
        <v>1.105431099068693E-2</v>
      </c>
      <c r="K12" s="228">
        <v>5.7514270020367429E-2</v>
      </c>
      <c r="L12" s="228">
        <v>9.8724537642643453E-2</v>
      </c>
      <c r="M12" s="228">
        <v>0.16467162524859921</v>
      </c>
      <c r="N12" s="228">
        <v>0.20923373402169479</v>
      </c>
      <c r="O12" s="228">
        <v>0.21054521141899851</v>
      </c>
      <c r="P12" s="228">
        <v>0.2040350367963078</v>
      </c>
      <c r="Q12" s="228">
        <v>0.22682411774294689</v>
      </c>
      <c r="R12" s="228">
        <v>0.24520988959725659</v>
      </c>
      <c r="S12" s="228">
        <v>0.25810535476903712</v>
      </c>
      <c r="T12" s="228">
        <v>0.20541667609837561</v>
      </c>
      <c r="U12" s="228">
        <v>0.15038940467230549</v>
      </c>
      <c r="V12" s="228">
        <v>0.1362268812494126</v>
      </c>
      <c r="W12" s="228">
        <v>0.1547002334170938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0.26903905694422581</v>
      </c>
      <c r="C15" s="228">
        <v>0.29066762850784278</v>
      </c>
      <c r="D15" s="228">
        <v>0.51508526095804164</v>
      </c>
      <c r="E15" s="228">
        <v>0.29073716154032447</v>
      </c>
      <c r="F15" s="228">
        <v>0.28057835617313698</v>
      </c>
      <c r="G15" s="228">
        <v>0.32494658927275388</v>
      </c>
      <c r="H15" s="228">
        <v>0.28195424122303381</v>
      </c>
      <c r="I15" s="228">
        <v>0.28100347705483308</v>
      </c>
      <c r="J15" s="228">
        <v>0.33236417509941463</v>
      </c>
      <c r="K15" s="228">
        <v>0.24308669551972159</v>
      </c>
      <c r="L15" s="228">
        <v>0.2116635598426822</v>
      </c>
      <c r="M15" s="228">
        <v>0.25589464957435171</v>
      </c>
      <c r="N15" s="228">
        <v>0.23951995730576389</v>
      </c>
      <c r="O15" s="228">
        <v>0.2123414001317401</v>
      </c>
      <c r="P15" s="228">
        <v>0.21410731405018199</v>
      </c>
      <c r="Q15" s="228">
        <v>0.2503737749947843</v>
      </c>
      <c r="R15" s="228">
        <v>0.22092148349432469</v>
      </c>
      <c r="S15" s="228">
        <v>0.24420600777516741</v>
      </c>
      <c r="T15" s="228">
        <v>0.30089333302031251</v>
      </c>
      <c r="U15" s="228">
        <v>0.28736328764922681</v>
      </c>
      <c r="V15" s="228">
        <v>0.26946639378808052</v>
      </c>
      <c r="W15" s="228">
        <v>0.32297048207918633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2.2608970268049129</v>
      </c>
      <c r="C16" s="263">
        <f t="shared" si="0"/>
        <v>2.477797065646437</v>
      </c>
      <c r="D16" s="263">
        <f t="shared" si="0"/>
        <v>3.4038676196136661</v>
      </c>
      <c r="E16" s="263">
        <f t="shared" si="0"/>
        <v>2.0898569631785291</v>
      </c>
      <c r="F16" s="263">
        <f t="shared" si="0"/>
        <v>1.9515723412512958</v>
      </c>
      <c r="G16" s="263">
        <f t="shared" si="0"/>
        <v>2.0720579181024901</v>
      </c>
      <c r="H16" s="263">
        <f t="shared" si="0"/>
        <v>1.8153319049535901</v>
      </c>
      <c r="I16" s="263">
        <f t="shared" si="0"/>
        <v>1.8349583926716744</v>
      </c>
      <c r="J16" s="263">
        <f t="shared" si="0"/>
        <v>2.1902325874672544</v>
      </c>
      <c r="K16" s="263">
        <f t="shared" si="0"/>
        <v>1.9483395914635411</v>
      </c>
      <c r="L16" s="263">
        <f t="shared" si="0"/>
        <v>2.0117747059234068</v>
      </c>
      <c r="M16" s="263">
        <f t="shared" si="0"/>
        <v>2.7258925220006072</v>
      </c>
      <c r="N16" s="263">
        <f t="shared" si="0"/>
        <v>2.90858874008538</v>
      </c>
      <c r="O16" s="263">
        <f t="shared" si="0"/>
        <v>2.7409317415325649</v>
      </c>
      <c r="P16" s="263">
        <f t="shared" si="0"/>
        <v>2.7101819036346573</v>
      </c>
      <c r="Q16" s="263">
        <f t="shared" si="0"/>
        <v>3.0929493047815919</v>
      </c>
      <c r="R16" s="263">
        <f t="shared" si="0"/>
        <v>3.0212218626306191</v>
      </c>
      <c r="S16" s="263">
        <f t="shared" si="0"/>
        <v>3.335344869544389</v>
      </c>
      <c r="T16" s="263">
        <f t="shared" si="0"/>
        <v>3.370175033440348</v>
      </c>
      <c r="U16" s="263">
        <f t="shared" si="0"/>
        <v>2.907231684425148</v>
      </c>
      <c r="V16" s="263">
        <f t="shared" si="0"/>
        <v>2.6700861898432446</v>
      </c>
      <c r="W16" s="263">
        <f t="shared" si="0"/>
        <v>3.1414981737610121</v>
      </c>
      <c r="DA16" s="70"/>
    </row>
    <row r="17" spans="1:105" ht="12" customHeight="1" x14ac:dyDescent="0.25">
      <c r="A17" s="60" t="s">
        <v>2406</v>
      </c>
      <c r="B17" s="331">
        <v>0.67395466536980797</v>
      </c>
      <c r="C17" s="331">
        <v>0.92758641694767918</v>
      </c>
      <c r="D17" s="331">
        <v>0.20718036524365019</v>
      </c>
      <c r="E17" s="331">
        <v>0.39680680109130112</v>
      </c>
      <c r="F17" s="331">
        <v>0.13300892161059391</v>
      </c>
      <c r="G17" s="331">
        <v>0.16918820783065719</v>
      </c>
      <c r="H17" s="331">
        <v>0.18422026935096411</v>
      </c>
      <c r="I17" s="331">
        <v>0.18570392093677629</v>
      </c>
      <c r="J17" s="331">
        <v>0.2032830187501703</v>
      </c>
      <c r="K17" s="331">
        <v>0.3727776760579371</v>
      </c>
      <c r="L17" s="331">
        <v>0.63988126249861499</v>
      </c>
      <c r="M17" s="331">
        <v>1.0673160895742539</v>
      </c>
      <c r="N17" s="331">
        <v>1.356144572362836</v>
      </c>
      <c r="O17" s="331">
        <v>1.3646448888268421</v>
      </c>
      <c r="P17" s="331">
        <v>1.322449312568662</v>
      </c>
      <c r="Q17" s="331">
        <v>1.4701563187042861</v>
      </c>
      <c r="R17" s="331">
        <v>1.5893233585007369</v>
      </c>
      <c r="S17" s="331">
        <v>1.798501451824577</v>
      </c>
      <c r="T17" s="331">
        <v>1.4753745354598831</v>
      </c>
      <c r="U17" s="331">
        <v>1.087668213805755</v>
      </c>
      <c r="V17" s="331">
        <v>0.97086848334550868</v>
      </c>
      <c r="W17" s="331">
        <v>1.1100726845184989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4.3090131056052763E-2</v>
      </c>
      <c r="T18" s="232">
        <v>3.0249519279006341E-2</v>
      </c>
      <c r="U18" s="232">
        <v>1.7299685119456589E-2</v>
      </c>
      <c r="V18" s="232">
        <v>6.3329004448002451E-3</v>
      </c>
      <c r="W18" s="232">
        <v>9.9261247603339344E-3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0.25783022019519303</v>
      </c>
      <c r="D19" s="232">
        <v>0</v>
      </c>
      <c r="E19" s="232">
        <v>0.21005656385525159</v>
      </c>
      <c r="F19" s="232">
        <v>0</v>
      </c>
      <c r="G19" s="232">
        <v>0.16097525019261091</v>
      </c>
      <c r="H19" s="232">
        <v>0.15927153474101241</v>
      </c>
      <c r="I19" s="232">
        <v>0.14366705893174109</v>
      </c>
      <c r="J19" s="232">
        <v>0.1371978022889194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7.061752866228363E-2</v>
      </c>
      <c r="T19" s="232">
        <v>7.9377166643171848E-2</v>
      </c>
      <c r="U19" s="232">
        <v>5.7716648584381719E-2</v>
      </c>
      <c r="V19" s="232">
        <v>7.4161099835675717E-2</v>
      </c>
      <c r="W19" s="232">
        <v>9.2924230100979235E-2</v>
      </c>
      <c r="DA19" s="71" t="s">
        <v>2409</v>
      </c>
    </row>
    <row r="20" spans="1:105" ht="12" customHeight="1" x14ac:dyDescent="0.25">
      <c r="A20" s="59" t="s">
        <v>160</v>
      </c>
      <c r="B20" s="232">
        <v>0.45248475421953738</v>
      </c>
      <c r="C20" s="232">
        <v>0.44954379618695961</v>
      </c>
      <c r="D20" s="232">
        <v>0.1058001807139004</v>
      </c>
      <c r="E20" s="232">
        <v>0.18504354953316271</v>
      </c>
      <c r="F20" s="232">
        <v>0.12873228543172899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6.0478652733295467E-2</v>
      </c>
      <c r="T20" s="232">
        <v>7.2187715593432136E-2</v>
      </c>
      <c r="U20" s="232">
        <v>6.0397090186129543E-2</v>
      </c>
      <c r="V20" s="232">
        <v>3.1346663432684857E-2</v>
      </c>
      <c r="W20" s="232">
        <v>3.4186046798990892E-2</v>
      </c>
      <c r="DA20" s="71" t="s">
        <v>2410</v>
      </c>
    </row>
    <row r="21" spans="1:105" ht="12" customHeight="1" x14ac:dyDescent="0.25">
      <c r="A21" s="59" t="s">
        <v>70</v>
      </c>
      <c r="B21" s="232">
        <v>0.22080345333325799</v>
      </c>
      <c r="C21" s="232">
        <v>0.22021240056552671</v>
      </c>
      <c r="D21" s="232">
        <v>0.1010826128651689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6.6645781701248367E-4</v>
      </c>
      <c r="C22" s="232">
        <v>0</v>
      </c>
      <c r="D22" s="232">
        <v>2.9757166458081659E-4</v>
      </c>
      <c r="E22" s="232">
        <v>1.70668770288683E-3</v>
      </c>
      <c r="F22" s="232">
        <v>4.2766361788649917E-3</v>
      </c>
      <c r="G22" s="232">
        <v>8.2129576380463604E-3</v>
      </c>
      <c r="H22" s="232">
        <v>2.4948734609951759E-2</v>
      </c>
      <c r="I22" s="232">
        <v>4.2036862005035279E-2</v>
      </c>
      <c r="J22" s="232">
        <v>6.6085216461250929E-2</v>
      </c>
      <c r="K22" s="232">
        <v>0.3727776760579371</v>
      </c>
      <c r="L22" s="232">
        <v>0.63988126249861499</v>
      </c>
      <c r="M22" s="232">
        <v>1.0673160895742539</v>
      </c>
      <c r="N22" s="232">
        <v>1.356144572362836</v>
      </c>
      <c r="O22" s="232">
        <v>1.3646448888268421</v>
      </c>
      <c r="P22" s="232">
        <v>1.322449312568662</v>
      </c>
      <c r="Q22" s="232">
        <v>1.4701563187042861</v>
      </c>
      <c r="R22" s="232">
        <v>1.5893233585007369</v>
      </c>
      <c r="S22" s="232">
        <v>1.6243151393729449</v>
      </c>
      <c r="T22" s="232">
        <v>1.293560133944273</v>
      </c>
      <c r="U22" s="232">
        <v>0.95225478991578738</v>
      </c>
      <c r="V22" s="232">
        <v>0.85902781963234787</v>
      </c>
      <c r="W22" s="232">
        <v>0.97303628285819499</v>
      </c>
      <c r="DA22" s="71" t="s">
        <v>2412</v>
      </c>
    </row>
    <row r="23" spans="1:105" ht="12" customHeight="1" x14ac:dyDescent="0.25">
      <c r="A23" s="60" t="s">
        <v>2413</v>
      </c>
      <c r="B23" s="331">
        <v>1.586942361435105</v>
      </c>
      <c r="C23" s="331">
        <v>1.5502106486987579</v>
      </c>
      <c r="D23" s="331">
        <v>3.196687254370016</v>
      </c>
      <c r="E23" s="331">
        <v>1.693050162087228</v>
      </c>
      <c r="F23" s="331">
        <v>1.8185634196407019</v>
      </c>
      <c r="G23" s="331">
        <v>1.902869710271833</v>
      </c>
      <c r="H23" s="331">
        <v>1.6311116356026261</v>
      </c>
      <c r="I23" s="331">
        <v>1.649254471734898</v>
      </c>
      <c r="J23" s="331">
        <v>1.9869495687170839</v>
      </c>
      <c r="K23" s="331">
        <v>1.575561915405604</v>
      </c>
      <c r="L23" s="331">
        <v>1.371893443424792</v>
      </c>
      <c r="M23" s="331">
        <v>1.658576432426353</v>
      </c>
      <c r="N23" s="331">
        <v>1.552444167722544</v>
      </c>
      <c r="O23" s="331">
        <v>1.376286852705723</v>
      </c>
      <c r="P23" s="331">
        <v>1.387732591065995</v>
      </c>
      <c r="Q23" s="331">
        <v>1.622792986077306</v>
      </c>
      <c r="R23" s="331">
        <v>1.431898504129882</v>
      </c>
      <c r="S23" s="331">
        <v>1.536843417719812</v>
      </c>
      <c r="T23" s="331">
        <v>1.8948004979804649</v>
      </c>
      <c r="U23" s="331">
        <v>1.8195634706193931</v>
      </c>
      <c r="V23" s="331">
        <v>1.6992177064977361</v>
      </c>
      <c r="W23" s="331">
        <v>2.0314254892425132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0.44855252353502639</v>
      </c>
      <c r="C24" s="263">
        <f t="shared" si="1"/>
        <v>0.34606640074949002</v>
      </c>
      <c r="D24" s="263">
        <f t="shared" si="1"/>
        <v>0.6387976765160569</v>
      </c>
      <c r="E24" s="263">
        <f t="shared" si="1"/>
        <v>0.47115688416474022</v>
      </c>
      <c r="F24" s="263">
        <f t="shared" si="1"/>
        <v>0.49595745838715721</v>
      </c>
      <c r="G24" s="263">
        <f t="shared" si="1"/>
        <v>0.57021707530957233</v>
      </c>
      <c r="H24" s="263">
        <f t="shared" si="1"/>
        <v>0.59285737676425776</v>
      </c>
      <c r="I24" s="263">
        <f t="shared" si="1"/>
        <v>0.6390724771137346</v>
      </c>
      <c r="J24" s="263">
        <f t="shared" si="1"/>
        <v>0.78332680092578633</v>
      </c>
      <c r="K24" s="263">
        <f t="shared" si="1"/>
        <v>0.87104676870759223</v>
      </c>
      <c r="L24" s="263">
        <f t="shared" si="1"/>
        <v>0.96561455920267492</v>
      </c>
      <c r="M24" s="263">
        <f t="shared" si="1"/>
        <v>1.3399281785452901</v>
      </c>
      <c r="N24" s="263">
        <f t="shared" si="1"/>
        <v>1.4522137776782305</v>
      </c>
      <c r="O24" s="263">
        <f t="shared" si="1"/>
        <v>1.3748686519969071</v>
      </c>
      <c r="P24" s="263">
        <f t="shared" si="1"/>
        <v>1.3570587153698463</v>
      </c>
      <c r="Q24" s="263">
        <f t="shared" si="1"/>
        <v>1.5458707177972713</v>
      </c>
      <c r="R24" s="263">
        <f t="shared" si="1"/>
        <v>1.5185391018105827</v>
      </c>
      <c r="S24" s="263">
        <f t="shared" si="1"/>
        <v>1.6678993608049995</v>
      </c>
      <c r="T24" s="263">
        <f t="shared" si="1"/>
        <v>1.659818649147603</v>
      </c>
      <c r="U24" s="263">
        <f t="shared" si="1"/>
        <v>1.409702622201001</v>
      </c>
      <c r="V24" s="263">
        <f t="shared" si="1"/>
        <v>1.2910829312266705</v>
      </c>
      <c r="W24" s="263">
        <f t="shared" si="1"/>
        <v>1.5129836513942636</v>
      </c>
      <c r="DA24" s="70"/>
    </row>
    <row r="25" spans="1:105" ht="12" customHeight="1" x14ac:dyDescent="0.25">
      <c r="A25" s="60" t="s">
        <v>2416</v>
      </c>
      <c r="B25" s="264">
        <v>0.12595135591532231</v>
      </c>
      <c r="C25" s="264">
        <v>0</v>
      </c>
      <c r="D25" s="264">
        <v>0.12608826605861259</v>
      </c>
      <c r="E25" s="264">
        <v>0.16249686090369081</v>
      </c>
      <c r="F25" s="264">
        <v>0.20233933275167959</v>
      </c>
      <c r="G25" s="264">
        <v>0.25736755196422778</v>
      </c>
      <c r="H25" s="264">
        <v>0.31610754815449449</v>
      </c>
      <c r="I25" s="264">
        <v>0.35923215220335419</v>
      </c>
      <c r="J25" s="264">
        <v>0.44854272606126699</v>
      </c>
      <c r="K25" s="264">
        <v>0.57557275631503457</v>
      </c>
      <c r="L25" s="264">
        <v>0.66940966583745121</v>
      </c>
      <c r="M25" s="264">
        <v>0.94834536523589674</v>
      </c>
      <c r="N25" s="264">
        <v>1.0470692651042739</v>
      </c>
      <c r="O25" s="264">
        <v>0.99890739278100138</v>
      </c>
      <c r="P25" s="264">
        <v>0.98322842585661752</v>
      </c>
      <c r="Q25" s="264">
        <v>1.116635608283872</v>
      </c>
      <c r="R25" s="264">
        <v>1.1095454516666521</v>
      </c>
      <c r="S25" s="264">
        <v>1.219696339001868</v>
      </c>
      <c r="T25" s="264">
        <v>1.1843785011875489</v>
      </c>
      <c r="U25" s="264">
        <v>0.98939161457488189</v>
      </c>
      <c r="V25" s="264">
        <v>0.90357050470781308</v>
      </c>
      <c r="W25" s="264">
        <v>1.0554659157596109</v>
      </c>
      <c r="DA25" s="72" t="s">
        <v>2417</v>
      </c>
    </row>
    <row r="26" spans="1:105" ht="12" customHeight="1" x14ac:dyDescent="0.25">
      <c r="A26" s="60" t="s">
        <v>2418</v>
      </c>
      <c r="B26" s="264">
        <v>0.32260116761970409</v>
      </c>
      <c r="C26" s="264">
        <v>0.34606640074949002</v>
      </c>
      <c r="D26" s="264">
        <v>0.51270941045744434</v>
      </c>
      <c r="E26" s="264">
        <v>0.30866002326104941</v>
      </c>
      <c r="F26" s="264">
        <v>0.29361812563547762</v>
      </c>
      <c r="G26" s="264">
        <v>0.31284952334534449</v>
      </c>
      <c r="H26" s="264">
        <v>0.27674982860976322</v>
      </c>
      <c r="I26" s="264">
        <v>0.27984032491038041</v>
      </c>
      <c r="J26" s="264">
        <v>0.33478407486451928</v>
      </c>
      <c r="K26" s="264">
        <v>0.29547401239255772</v>
      </c>
      <c r="L26" s="264">
        <v>0.29620489336522371</v>
      </c>
      <c r="M26" s="264">
        <v>0.39158281330939348</v>
      </c>
      <c r="N26" s="264">
        <v>0.40514451257395662</v>
      </c>
      <c r="O26" s="264">
        <v>0.37596125921590567</v>
      </c>
      <c r="P26" s="264">
        <v>0.37383028951322872</v>
      </c>
      <c r="Q26" s="264">
        <v>0.42923510951339933</v>
      </c>
      <c r="R26" s="264">
        <v>0.40899365014393052</v>
      </c>
      <c r="S26" s="264">
        <v>0.44820302180313132</v>
      </c>
      <c r="T26" s="264">
        <v>0.47544014796005402</v>
      </c>
      <c r="U26" s="264">
        <v>0.42031100762611912</v>
      </c>
      <c r="V26" s="264">
        <v>0.38751242651885742</v>
      </c>
      <c r="W26" s="264">
        <v>0.4575177356346527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3.2298528954355898</v>
      </c>
      <c r="C27" s="263">
        <f t="shared" si="2"/>
        <v>3.5397100937806254</v>
      </c>
      <c r="D27" s="263">
        <f t="shared" si="2"/>
        <v>4.862668028019522</v>
      </c>
      <c r="E27" s="263">
        <f t="shared" si="2"/>
        <v>2.9855099473978997</v>
      </c>
      <c r="F27" s="263">
        <f t="shared" si="2"/>
        <v>2.7879604875018518</v>
      </c>
      <c r="G27" s="263">
        <f t="shared" si="2"/>
        <v>2.9600827401464156</v>
      </c>
      <c r="H27" s="263">
        <f t="shared" si="2"/>
        <v>2.5933312927908445</v>
      </c>
      <c r="I27" s="263">
        <f t="shared" si="2"/>
        <v>2.6213691323881059</v>
      </c>
      <c r="J27" s="263">
        <f t="shared" si="2"/>
        <v>3.1289036963817911</v>
      </c>
      <c r="K27" s="263">
        <f t="shared" si="2"/>
        <v>2.7833422735193434</v>
      </c>
      <c r="L27" s="263">
        <f t="shared" si="2"/>
        <v>2.8739638656048663</v>
      </c>
      <c r="M27" s="263">
        <f t="shared" si="2"/>
        <v>3.894132174286582</v>
      </c>
      <c r="N27" s="263">
        <f t="shared" si="2"/>
        <v>4.1551267715505436</v>
      </c>
      <c r="O27" s="263">
        <f t="shared" si="2"/>
        <v>3.915616773617951</v>
      </c>
      <c r="P27" s="263">
        <f t="shared" si="2"/>
        <v>3.8716884337637958</v>
      </c>
      <c r="Q27" s="263">
        <f t="shared" si="2"/>
        <v>4.4184990068308458</v>
      </c>
      <c r="R27" s="263">
        <f t="shared" si="2"/>
        <v>4.3160312323294558</v>
      </c>
      <c r="S27" s="263">
        <f t="shared" si="2"/>
        <v>4.7647783850634156</v>
      </c>
      <c r="T27" s="263">
        <f t="shared" si="2"/>
        <v>4.8145357620576394</v>
      </c>
      <c r="U27" s="263">
        <f t="shared" si="2"/>
        <v>4.1531881206073553</v>
      </c>
      <c r="V27" s="263">
        <f t="shared" si="2"/>
        <v>3.8144088426332061</v>
      </c>
      <c r="W27" s="263">
        <f t="shared" si="2"/>
        <v>4.4878545339443026</v>
      </c>
      <c r="DA27" s="70"/>
    </row>
    <row r="28" spans="1:105" ht="12" customHeight="1" x14ac:dyDescent="0.25">
      <c r="A28" s="60" t="s">
        <v>2421</v>
      </c>
      <c r="B28" s="331">
        <v>0.9627923790997257</v>
      </c>
      <c r="C28" s="331">
        <v>1.325123452782399</v>
      </c>
      <c r="D28" s="331">
        <v>0.29597195034807161</v>
      </c>
      <c r="E28" s="331">
        <v>0.56686685870185871</v>
      </c>
      <c r="F28" s="331">
        <v>0.19001274515799141</v>
      </c>
      <c r="G28" s="331">
        <v>0.24169743975808181</v>
      </c>
      <c r="H28" s="331">
        <v>0.26317181335852019</v>
      </c>
      <c r="I28" s="331">
        <v>0.26529131562396618</v>
      </c>
      <c r="J28" s="331">
        <v>0.29040431250024318</v>
      </c>
      <c r="K28" s="331">
        <v>0.53253953722562442</v>
      </c>
      <c r="L28" s="331">
        <v>0.91411608928373533</v>
      </c>
      <c r="M28" s="331">
        <v>1.524737270820363</v>
      </c>
      <c r="N28" s="331">
        <v>1.9373493890897659</v>
      </c>
      <c r="O28" s="331">
        <v>1.949492698324061</v>
      </c>
      <c r="P28" s="331">
        <v>1.8892133036695169</v>
      </c>
      <c r="Q28" s="331">
        <v>2.1002233124346938</v>
      </c>
      <c r="R28" s="331">
        <v>2.270461940715339</v>
      </c>
      <c r="S28" s="331">
        <v>2.5692877883208252</v>
      </c>
      <c r="T28" s="331">
        <v>2.107677907799832</v>
      </c>
      <c r="U28" s="331">
        <v>1.553811734008222</v>
      </c>
      <c r="V28" s="331">
        <v>1.386954976207869</v>
      </c>
      <c r="W28" s="331">
        <v>1.5858181207407129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6.1557330080075377E-2</v>
      </c>
      <c r="T29" s="232">
        <v>4.3213598970009058E-2</v>
      </c>
      <c r="U29" s="232">
        <v>2.4713835884937991E-2</v>
      </c>
      <c r="V29" s="232">
        <v>9.0470006354289225E-3</v>
      </c>
      <c r="W29" s="232">
        <v>1.418017822904848E-2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0.3683288859931329</v>
      </c>
      <c r="D30" s="232">
        <v>0</v>
      </c>
      <c r="E30" s="232">
        <v>0.30008080550750232</v>
      </c>
      <c r="F30" s="232">
        <v>0</v>
      </c>
      <c r="G30" s="232">
        <v>0.22996464313230131</v>
      </c>
      <c r="H30" s="232">
        <v>0.22753076391573199</v>
      </c>
      <c r="I30" s="232">
        <v>0.20523865561677301</v>
      </c>
      <c r="J30" s="232">
        <v>0.19599686041274189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0.1008821838032623</v>
      </c>
      <c r="T30" s="232">
        <v>0.1133959523473884</v>
      </c>
      <c r="U30" s="232">
        <v>8.2452355120545315E-2</v>
      </c>
      <c r="V30" s="232">
        <v>0.10594442833667959</v>
      </c>
      <c r="W30" s="232">
        <v>0.13274890014425611</v>
      </c>
      <c r="DA30" s="71" t="s">
        <v>2424</v>
      </c>
    </row>
    <row r="31" spans="1:105" ht="12" customHeight="1" x14ac:dyDescent="0.25">
      <c r="A31" s="59" t="s">
        <v>160</v>
      </c>
      <c r="B31" s="232">
        <v>0.64640679174219651</v>
      </c>
      <c r="C31" s="232">
        <v>0.64220542312422801</v>
      </c>
      <c r="D31" s="232">
        <v>0.15114311530557201</v>
      </c>
      <c r="E31" s="232">
        <v>0.26434792790451811</v>
      </c>
      <c r="F31" s="232">
        <v>0.18390326490246989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8.6398075333279256E-2</v>
      </c>
      <c r="T31" s="232">
        <v>0.1031253079906173</v>
      </c>
      <c r="U31" s="232">
        <v>8.6281557408756523E-2</v>
      </c>
      <c r="V31" s="232">
        <v>4.4780947760978372E-2</v>
      </c>
      <c r="W31" s="232">
        <v>4.883720971284413E-2</v>
      </c>
      <c r="DA31" s="71" t="s">
        <v>2425</v>
      </c>
    </row>
    <row r="32" spans="1:105" ht="12" customHeight="1" x14ac:dyDescent="0.25">
      <c r="A32" s="59" t="s">
        <v>70</v>
      </c>
      <c r="B32" s="232">
        <v>0.31543350476179721</v>
      </c>
      <c r="C32" s="232">
        <v>0.31458914366503821</v>
      </c>
      <c r="D32" s="232">
        <v>0.144403732664527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9.5208259573211949E-4</v>
      </c>
      <c r="C33" s="232">
        <v>0</v>
      </c>
      <c r="D33" s="232">
        <v>4.2510237797259507E-4</v>
      </c>
      <c r="E33" s="232">
        <v>2.4381252898383289E-3</v>
      </c>
      <c r="F33" s="232">
        <v>6.1094802555214187E-3</v>
      </c>
      <c r="G33" s="232">
        <v>1.1732796625780509E-2</v>
      </c>
      <c r="H33" s="232">
        <v>3.5641049442788238E-2</v>
      </c>
      <c r="I33" s="232">
        <v>6.0052660007193247E-2</v>
      </c>
      <c r="J33" s="232">
        <v>9.4407452087501315E-2</v>
      </c>
      <c r="K33" s="232">
        <v>0.53253953722562442</v>
      </c>
      <c r="L33" s="232">
        <v>0.91411608928373533</v>
      </c>
      <c r="M33" s="232">
        <v>1.524737270820363</v>
      </c>
      <c r="N33" s="232">
        <v>1.9373493890897659</v>
      </c>
      <c r="O33" s="232">
        <v>1.949492698324061</v>
      </c>
      <c r="P33" s="232">
        <v>1.8892133036695169</v>
      </c>
      <c r="Q33" s="232">
        <v>2.1002233124346938</v>
      </c>
      <c r="R33" s="232">
        <v>2.270461940715339</v>
      </c>
      <c r="S33" s="232">
        <v>2.3204501991042079</v>
      </c>
      <c r="T33" s="232">
        <v>1.847943048491818</v>
      </c>
      <c r="U33" s="232">
        <v>1.360363985593982</v>
      </c>
      <c r="V33" s="232">
        <v>1.227182599474782</v>
      </c>
      <c r="W33" s="232">
        <v>1.3900518326545639</v>
      </c>
      <c r="DA33" s="71" t="s">
        <v>2427</v>
      </c>
    </row>
    <row r="34" spans="1:105" ht="12" customHeight="1" x14ac:dyDescent="0.25">
      <c r="A34" s="60" t="s">
        <v>2428</v>
      </c>
      <c r="B34" s="331">
        <v>2.2670605163358641</v>
      </c>
      <c r="C34" s="331">
        <v>2.2145866409982262</v>
      </c>
      <c r="D34" s="331">
        <v>4.56669607767145</v>
      </c>
      <c r="E34" s="331">
        <v>2.4186430886960411</v>
      </c>
      <c r="F34" s="331">
        <v>2.5979477423438602</v>
      </c>
      <c r="G34" s="331">
        <v>2.7183853003883338</v>
      </c>
      <c r="H34" s="331">
        <v>2.3301594794323242</v>
      </c>
      <c r="I34" s="331">
        <v>2.3560778167641399</v>
      </c>
      <c r="J34" s="331">
        <v>2.838499383881548</v>
      </c>
      <c r="K34" s="331">
        <v>2.2508027362937191</v>
      </c>
      <c r="L34" s="331">
        <v>1.9598477763211311</v>
      </c>
      <c r="M34" s="331">
        <v>2.3693949034662189</v>
      </c>
      <c r="N34" s="331">
        <v>2.2177773824607772</v>
      </c>
      <c r="O34" s="331">
        <v>1.96612407529389</v>
      </c>
      <c r="P34" s="331">
        <v>1.9824751300942789</v>
      </c>
      <c r="Q34" s="331">
        <v>2.318275694396152</v>
      </c>
      <c r="R34" s="331">
        <v>2.0455692916141168</v>
      </c>
      <c r="S34" s="331">
        <v>2.19549059674259</v>
      </c>
      <c r="T34" s="331">
        <v>2.706857854257807</v>
      </c>
      <c r="U34" s="331">
        <v>2.5993763865991331</v>
      </c>
      <c r="V34" s="331">
        <v>2.4274538664253371</v>
      </c>
      <c r="W34" s="331">
        <v>2.9020364132035898</v>
      </c>
      <c r="DA34" s="72" t="s">
        <v>2429</v>
      </c>
    </row>
    <row r="35" spans="1:105" ht="12" customHeight="1" x14ac:dyDescent="0.25">
      <c r="A35" s="57" t="s">
        <v>2430</v>
      </c>
      <c r="B35" s="263">
        <v>2.0727733146082401</v>
      </c>
      <c r="C35" s="263">
        <v>2.1700504908190341</v>
      </c>
      <c r="D35" s="263">
        <v>1.928384337718906</v>
      </c>
      <c r="E35" s="263">
        <v>1.6482088417147629</v>
      </c>
      <c r="F35" s="263">
        <v>1.2191219240457489</v>
      </c>
      <c r="G35" s="263">
        <v>1.282880845876287</v>
      </c>
      <c r="H35" s="263">
        <v>1.067699335160667</v>
      </c>
      <c r="I35" s="263">
        <v>1.088629198674588</v>
      </c>
      <c r="J35" s="263">
        <v>1.2536803789081079</v>
      </c>
      <c r="K35" s="263">
        <v>1.330211409956932</v>
      </c>
      <c r="L35" s="263">
        <v>1.5305769575589649</v>
      </c>
      <c r="M35" s="263">
        <v>2.1705960286420298</v>
      </c>
      <c r="N35" s="263">
        <v>2.403083520587793</v>
      </c>
      <c r="O35" s="263">
        <v>2.3027210721692231</v>
      </c>
      <c r="P35" s="263">
        <v>2.2506869903875448</v>
      </c>
      <c r="Q35" s="263">
        <v>2.5526266785773668</v>
      </c>
      <c r="R35" s="263">
        <v>2.5288815429855682</v>
      </c>
      <c r="S35" s="263">
        <v>2.7956157979626441</v>
      </c>
      <c r="T35" s="263">
        <v>2.727296917388621</v>
      </c>
      <c r="U35" s="263">
        <v>2.2792779178978582</v>
      </c>
      <c r="V35" s="263">
        <v>2.0760839564454359</v>
      </c>
      <c r="W35" s="263">
        <v>2.4260831419872999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6.6289770150957994E-2</v>
      </c>
      <c r="T36" s="231">
        <v>5.5083743301952308E-2</v>
      </c>
      <c r="U36" s="231">
        <v>3.571648758331028E-2</v>
      </c>
      <c r="V36" s="231">
        <v>1.3424914051175961E-2</v>
      </c>
      <c r="W36" s="231">
        <v>2.155147861603714E-2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0.50359153861936423</v>
      </c>
      <c r="D38" s="231">
        <v>0</v>
      </c>
      <c r="E38" s="231">
        <v>0.61961327546956302</v>
      </c>
      <c r="F38" s="231">
        <v>0</v>
      </c>
      <c r="G38" s="231">
        <v>0.85703947068827713</v>
      </c>
      <c r="H38" s="231">
        <v>0.86117706543475203</v>
      </c>
      <c r="I38" s="231">
        <v>0.74980451789483948</v>
      </c>
      <c r="J38" s="231">
        <v>0.765515569822942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0.1086378627524251</v>
      </c>
      <c r="T38" s="231">
        <v>0.14454416386191229</v>
      </c>
      <c r="U38" s="231">
        <v>0.11916031698148651</v>
      </c>
      <c r="V38" s="231">
        <v>0.15721175469481591</v>
      </c>
      <c r="W38" s="231">
        <v>0.20175593258064159</v>
      </c>
      <c r="DA38" s="73" t="s">
        <v>2434</v>
      </c>
    </row>
    <row r="39" spans="1:105" ht="12" customHeight="1" x14ac:dyDescent="0.25">
      <c r="A39" s="46" t="s">
        <v>160</v>
      </c>
      <c r="B39" s="231">
        <v>0.87848163300533255</v>
      </c>
      <c r="C39" s="231">
        <v>0.87804467539605224</v>
      </c>
      <c r="D39" s="231">
        <v>0.75300816025364947</v>
      </c>
      <c r="E39" s="231">
        <v>0.54583126433395068</v>
      </c>
      <c r="F39" s="231">
        <v>0.69450203740504457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9.3040236603471965E-2</v>
      </c>
      <c r="T39" s="231">
        <v>0.13145232354362141</v>
      </c>
      <c r="U39" s="231">
        <v>0.1246942881795485</v>
      </c>
      <c r="V39" s="231">
        <v>6.6450793920258544E-2</v>
      </c>
      <c r="W39" s="231">
        <v>7.4224319595446148E-2</v>
      </c>
      <c r="DA39" s="73" t="s">
        <v>2435</v>
      </c>
    </row>
    <row r="40" spans="1:105" ht="12" customHeight="1" x14ac:dyDescent="0.25">
      <c r="A40" s="46" t="s">
        <v>70</v>
      </c>
      <c r="B40" s="231">
        <v>0.4286813565508677</v>
      </c>
      <c r="C40" s="231">
        <v>0.43011677040767993</v>
      </c>
      <c r="D40" s="231">
        <v>0.71943196914816165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1.2939020507511641E-3</v>
      </c>
      <c r="C42" s="231">
        <v>0</v>
      </c>
      <c r="D42" s="231">
        <v>2.1178970600773E-3</v>
      </c>
      <c r="E42" s="231">
        <v>5.0342933273822346E-3</v>
      </c>
      <c r="F42" s="231">
        <v>2.3072165071108149E-2</v>
      </c>
      <c r="G42" s="231">
        <v>4.372615578155252E-2</v>
      </c>
      <c r="H42" s="231">
        <v>0.1348971622119759</v>
      </c>
      <c r="I42" s="231">
        <v>0.21939217858195911</v>
      </c>
      <c r="J42" s="231">
        <v>0.36873230687524478</v>
      </c>
      <c r="K42" s="231">
        <v>1.234596620598031</v>
      </c>
      <c r="L42" s="231">
        <v>1.4827695628820929</v>
      </c>
      <c r="M42" s="231">
        <v>2.0988849366506881</v>
      </c>
      <c r="N42" s="231">
        <v>2.3074687312589131</v>
      </c>
      <c r="O42" s="231">
        <v>2.1832885700346401</v>
      </c>
      <c r="P42" s="231">
        <v>2.178975898391609</v>
      </c>
      <c r="Q42" s="231">
        <v>2.4809155865806338</v>
      </c>
      <c r="R42" s="231">
        <v>2.4810741483228371</v>
      </c>
      <c r="S42" s="231">
        <v>2.4988431133265019</v>
      </c>
      <c r="T42" s="231">
        <v>2.355546007412979</v>
      </c>
      <c r="U42" s="231">
        <v>1.96600089223146</v>
      </c>
      <c r="V42" s="231">
        <v>1.821025728519424</v>
      </c>
      <c r="W42" s="231">
        <v>2.112644274475266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0.1194325021429621</v>
      </c>
      <c r="C44" s="231">
        <v>9.552880480102878E-2</v>
      </c>
      <c r="D44" s="231">
        <v>9.5528804813669432E-2</v>
      </c>
      <c r="E44" s="231">
        <v>0.1194325021459668</v>
      </c>
      <c r="F44" s="231">
        <v>9.552880484550344E-2</v>
      </c>
      <c r="G44" s="231">
        <v>7.1625107508006131E-2</v>
      </c>
      <c r="H44" s="231">
        <v>7.1625107513939315E-2</v>
      </c>
      <c r="I44" s="231">
        <v>9.5528804853667743E-2</v>
      </c>
      <c r="J44" s="231">
        <v>7.1625107516821163E-2</v>
      </c>
      <c r="K44" s="231">
        <v>4.7807394679450707E-2</v>
      </c>
      <c r="L44" s="231">
        <v>2.3903697338435791E-2</v>
      </c>
      <c r="M44" s="231">
        <v>4.7807394660894682E-2</v>
      </c>
      <c r="N44" s="231">
        <v>4.780739466444011E-2</v>
      </c>
      <c r="O44" s="231">
        <v>4.7807394662942718E-2</v>
      </c>
      <c r="P44" s="231">
        <v>4.7807394663957392E-2</v>
      </c>
      <c r="Q44" s="231">
        <v>4.7807394664488342E-2</v>
      </c>
      <c r="R44" s="231">
        <v>2.3903697331365489E-2</v>
      </c>
      <c r="S44" s="231">
        <v>2.8804815129287419E-2</v>
      </c>
      <c r="T44" s="231">
        <v>1.8830610485679179E-2</v>
      </c>
      <c r="U44" s="231">
        <v>2.3731728281853059E-2</v>
      </c>
      <c r="V44" s="231">
        <v>1.7970765259761431E-2</v>
      </c>
      <c r="W44" s="231">
        <v>1.5907136719908659E-2</v>
      </c>
      <c r="DA44" s="73" t="s">
        <v>2440</v>
      </c>
    </row>
    <row r="45" spans="1:105" ht="12" customHeight="1" x14ac:dyDescent="0.25">
      <c r="A45" s="46" t="s">
        <v>79</v>
      </c>
      <c r="B45" s="231">
        <v>0.64488392085832635</v>
      </c>
      <c r="C45" s="231">
        <v>0.26276870159490912</v>
      </c>
      <c r="D45" s="231">
        <v>0.35829750644334868</v>
      </c>
      <c r="E45" s="231">
        <v>0.35829750643790031</v>
      </c>
      <c r="F45" s="231">
        <v>0.40601891672409302</v>
      </c>
      <c r="G45" s="231">
        <v>0.3104901118984516</v>
      </c>
      <c r="H45" s="231">
        <v>0</v>
      </c>
      <c r="I45" s="231">
        <v>2.3903697344122069E-2</v>
      </c>
      <c r="J45" s="231">
        <v>4.7807394693100337E-2</v>
      </c>
      <c r="K45" s="231">
        <v>4.7807394679450707E-2</v>
      </c>
      <c r="L45" s="231">
        <v>2.3903697338435791E-2</v>
      </c>
      <c r="M45" s="231">
        <v>2.3903697330447331E-2</v>
      </c>
      <c r="N45" s="231">
        <v>4.780739466444011E-2</v>
      </c>
      <c r="O45" s="231">
        <v>7.1625107471638985E-2</v>
      </c>
      <c r="P45" s="231">
        <v>2.3903697331978689E-2</v>
      </c>
      <c r="Q45" s="231">
        <v>2.3903697332244161E-2</v>
      </c>
      <c r="R45" s="231">
        <v>2.3903697331365489E-2</v>
      </c>
      <c r="S45" s="231">
        <v>0</v>
      </c>
      <c r="T45" s="231">
        <v>2.1840068782477219E-2</v>
      </c>
      <c r="U45" s="231">
        <v>9.9742046401991129E-3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1.5181231417397829</v>
      </c>
      <c r="C46" s="263">
        <v>1.6285477682328939</v>
      </c>
      <c r="D46" s="263">
        <v>2.4127501668585611</v>
      </c>
      <c r="E46" s="263">
        <v>1.4525177565225851</v>
      </c>
      <c r="F46" s="263">
        <v>1.3817323559316581</v>
      </c>
      <c r="G46" s="263">
        <v>1.472233051036915</v>
      </c>
      <c r="H46" s="263">
        <v>1.3023521346341791</v>
      </c>
      <c r="I46" s="263">
        <v>1.3168956466370829</v>
      </c>
      <c r="J46" s="263">
        <v>1.5754544699506789</v>
      </c>
      <c r="K46" s="263">
        <v>1.390465940670859</v>
      </c>
      <c r="L46" s="263">
        <v>1.3939053805422279</v>
      </c>
      <c r="M46" s="263">
        <v>1.8427426508677329</v>
      </c>
      <c r="N46" s="263">
        <v>1.906562412112736</v>
      </c>
      <c r="O46" s="263">
        <v>1.7692294551336729</v>
      </c>
      <c r="P46" s="263">
        <v>1.759201362415193</v>
      </c>
      <c r="Q46" s="263">
        <v>2.0199299271218778</v>
      </c>
      <c r="R46" s="263">
        <v>1.9246760006773189</v>
      </c>
      <c r="S46" s="263">
        <v>2.1091906908382629</v>
      </c>
      <c r="T46" s="263">
        <v>2.2373654021649569</v>
      </c>
      <c r="U46" s="263">
        <v>1.9779341535346779</v>
      </c>
      <c r="V46" s="263">
        <v>1.823587889500504</v>
      </c>
      <c r="W46" s="263">
        <v>2.1530246382807179</v>
      </c>
      <c r="DA46" s="70" t="s">
        <v>2443</v>
      </c>
    </row>
    <row r="47" spans="1:105" ht="12" customHeight="1" x14ac:dyDescent="0.25">
      <c r="A47" s="41" t="s">
        <v>2444</v>
      </c>
      <c r="B47" s="352">
        <v>1.0280057089544861</v>
      </c>
      <c r="C47" s="352">
        <v>1.1027803720387941</v>
      </c>
      <c r="D47" s="352">
        <v>1.6338074808404659</v>
      </c>
      <c r="E47" s="352">
        <v>0.9835806496907501</v>
      </c>
      <c r="F47" s="352">
        <v>0.93564791359220789</v>
      </c>
      <c r="G47" s="352">
        <v>0.99693097336161096</v>
      </c>
      <c r="H47" s="352">
        <v>0.88189514583032491</v>
      </c>
      <c r="I47" s="352">
        <v>0.89174336759585293</v>
      </c>
      <c r="J47" s="352">
        <v>1.066827943516566</v>
      </c>
      <c r="K47" s="352">
        <v>0.94156191010849022</v>
      </c>
      <c r="L47" s="352">
        <v>0.9438909463547337</v>
      </c>
      <c r="M47" s="352">
        <v>1.2478236535245819</v>
      </c>
      <c r="N47" s="352">
        <v>1.291039567372511</v>
      </c>
      <c r="O47" s="352">
        <v>1.1980437754499369</v>
      </c>
      <c r="P47" s="352">
        <v>1.191253195502181</v>
      </c>
      <c r="Q47" s="352">
        <v>1.3678070241321929</v>
      </c>
      <c r="R47" s="352">
        <v>1.3033052867611929</v>
      </c>
      <c r="S47" s="352">
        <v>1.4282504573183341</v>
      </c>
      <c r="T47" s="352">
        <v>1.5150446911750359</v>
      </c>
      <c r="U47" s="352">
        <v>1.3393693474954169</v>
      </c>
      <c r="V47" s="352">
        <v>1.2348528980583251</v>
      </c>
      <c r="W47" s="352">
        <v>1.4579328638227309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1.0000000000000004</v>
      </c>
      <c r="D51" s="234">
        <f t="shared" si="3"/>
        <v>1.0000000000000002</v>
      </c>
      <c r="E51" s="234">
        <f t="shared" si="3"/>
        <v>0.99999999999999922</v>
      </c>
      <c r="F51" s="234">
        <f t="shared" si="3"/>
        <v>1.0000000000000002</v>
      </c>
      <c r="G51" s="234">
        <f t="shared" si="3"/>
        <v>1.0000000000000004</v>
      </c>
      <c r="H51" s="234">
        <f t="shared" si="3"/>
        <v>0.99999999999999978</v>
      </c>
      <c r="I51" s="234">
        <f t="shared" si="3"/>
        <v>1.0000000000000004</v>
      </c>
      <c r="J51" s="234">
        <f t="shared" si="3"/>
        <v>0.99999999999999978</v>
      </c>
      <c r="K51" s="234">
        <f t="shared" si="3"/>
        <v>0.99999999999999956</v>
      </c>
      <c r="L51" s="234">
        <f t="shared" si="3"/>
        <v>1.0000000000000004</v>
      </c>
      <c r="M51" s="234">
        <f t="shared" si="3"/>
        <v>0.99999999999999978</v>
      </c>
      <c r="N51" s="234">
        <f t="shared" si="3"/>
        <v>0.99999999999999978</v>
      </c>
      <c r="O51" s="234">
        <f t="shared" si="3"/>
        <v>1.0000000000000002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0.99999999999999978</v>
      </c>
      <c r="S51" s="234">
        <f t="shared" si="3"/>
        <v>0.99999999999999989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2.528031520394285E-2</v>
      </c>
      <c r="C52" s="301">
        <f t="shared" si="4"/>
        <v>2.5388699628189213E-2</v>
      </c>
      <c r="D52" s="301">
        <f t="shared" si="4"/>
        <v>2.7978274522285358E-2</v>
      </c>
      <c r="E52" s="301">
        <f t="shared" si="4"/>
        <v>2.6334599038513037E-2</v>
      </c>
      <c r="F52" s="301">
        <f t="shared" si="4"/>
        <v>2.7323139830889638E-2</v>
      </c>
      <c r="G52" s="301">
        <f t="shared" si="4"/>
        <v>2.7290586624956859E-2</v>
      </c>
      <c r="H52" s="301">
        <f t="shared" si="4"/>
        <v>2.7356504225285991E-2</v>
      </c>
      <c r="I52" s="301">
        <f t="shared" si="4"/>
        <v>2.7232312942191649E-2</v>
      </c>
      <c r="J52" s="301">
        <f t="shared" si="4"/>
        <v>2.7330685794196192E-2</v>
      </c>
      <c r="K52" s="301">
        <f t="shared" si="4"/>
        <v>2.6245953647370472E-2</v>
      </c>
      <c r="L52" s="301">
        <f t="shared" si="4"/>
        <v>2.5240208496357518E-2</v>
      </c>
      <c r="M52" s="301">
        <f t="shared" si="4"/>
        <v>2.462203382247645E-2</v>
      </c>
      <c r="N52" s="301">
        <f t="shared" si="4"/>
        <v>2.3952058178117769E-2</v>
      </c>
      <c r="O52" s="301">
        <f t="shared" si="4"/>
        <v>2.3632479927233947E-2</v>
      </c>
      <c r="P52" s="301">
        <f t="shared" si="4"/>
        <v>2.3767799375573516E-2</v>
      </c>
      <c r="Q52" s="301">
        <f t="shared" si="4"/>
        <v>2.3892996245379869E-2</v>
      </c>
      <c r="R52" s="301">
        <f t="shared" si="4"/>
        <v>2.3427224298561325E-2</v>
      </c>
      <c r="S52" s="301">
        <f t="shared" si="4"/>
        <v>2.3317029146371345E-2</v>
      </c>
      <c r="T52" s="301">
        <f t="shared" si="4"/>
        <v>2.4264471858273989E-2</v>
      </c>
      <c r="U52" s="301">
        <f t="shared" si="4"/>
        <v>2.4812546280053624E-2</v>
      </c>
      <c r="V52" s="301">
        <f t="shared" si="4"/>
        <v>2.4911208972420107E-2</v>
      </c>
      <c r="W52" s="301">
        <f t="shared" si="4"/>
        <v>2.5001074883584495E-2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3.4381228677362263E-2</v>
      </c>
      <c r="C53" s="235">
        <f t="shared" si="5"/>
        <v>3.4528631494337325E-2</v>
      </c>
      <c r="D53" s="235">
        <f t="shared" si="5"/>
        <v>3.8050453350308079E-2</v>
      </c>
      <c r="E53" s="235">
        <f t="shared" si="5"/>
        <v>3.5815054692377737E-2</v>
      </c>
      <c r="F53" s="235">
        <f t="shared" si="5"/>
        <v>3.7159470170009909E-2</v>
      </c>
      <c r="G53" s="235">
        <f t="shared" si="5"/>
        <v>3.7115197809941325E-2</v>
      </c>
      <c r="H53" s="235">
        <f t="shared" si="5"/>
        <v>3.7204845746388937E-2</v>
      </c>
      <c r="I53" s="235">
        <f t="shared" si="5"/>
        <v>3.7035945601380627E-2</v>
      </c>
      <c r="J53" s="235">
        <f t="shared" si="5"/>
        <v>3.7169732680106829E-2</v>
      </c>
      <c r="K53" s="235">
        <f t="shared" si="5"/>
        <v>3.5694496960423844E-2</v>
      </c>
      <c r="L53" s="235">
        <f t="shared" si="5"/>
        <v>3.4326683555046214E-2</v>
      </c>
      <c r="M53" s="235">
        <f t="shared" si="5"/>
        <v>3.3485965998567978E-2</v>
      </c>
      <c r="N53" s="235">
        <f t="shared" si="5"/>
        <v>3.2574799122240164E-2</v>
      </c>
      <c r="O53" s="235">
        <f t="shared" si="5"/>
        <v>3.214017270103816E-2</v>
      </c>
      <c r="P53" s="235">
        <f t="shared" si="5"/>
        <v>3.2324207150779986E-2</v>
      </c>
      <c r="Q53" s="235">
        <f t="shared" si="5"/>
        <v>3.249447489371661E-2</v>
      </c>
      <c r="R53" s="235">
        <f t="shared" si="5"/>
        <v>3.1861025046043406E-2</v>
      </c>
      <c r="S53" s="235">
        <f t="shared" si="5"/>
        <v>3.171115963906504E-2</v>
      </c>
      <c r="T53" s="235">
        <f t="shared" si="5"/>
        <v>3.2999681727252629E-2</v>
      </c>
      <c r="U53" s="235">
        <f t="shared" si="5"/>
        <v>3.3745062940872914E-2</v>
      </c>
      <c r="V53" s="235">
        <f t="shared" si="5"/>
        <v>3.3879244202491339E-2</v>
      </c>
      <c r="W53" s="235">
        <f t="shared" si="5"/>
        <v>3.4001461841674928E-2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4.2470929542623978E-2</v>
      </c>
      <c r="C54" s="235">
        <f t="shared" si="6"/>
        <v>4.2653015375357886E-2</v>
      </c>
      <c r="D54" s="235">
        <f t="shared" si="6"/>
        <v>4.7003501197439394E-2</v>
      </c>
      <c r="E54" s="235">
        <f t="shared" si="6"/>
        <v>4.4242126384701895E-2</v>
      </c>
      <c r="F54" s="235">
        <f t="shared" si="6"/>
        <v>4.5902874915894593E-2</v>
      </c>
      <c r="G54" s="235">
        <f t="shared" si="6"/>
        <v>4.5848185529927518E-2</v>
      </c>
      <c r="H54" s="235">
        <f t="shared" si="6"/>
        <v>4.5958927098480463E-2</v>
      </c>
      <c r="I54" s="235">
        <f t="shared" si="6"/>
        <v>4.5750285742881959E-2</v>
      </c>
      <c r="J54" s="235">
        <f t="shared" si="6"/>
        <v>4.5915552134249603E-2</v>
      </c>
      <c r="K54" s="235">
        <f t="shared" si="6"/>
        <v>4.4093202127582401E-2</v>
      </c>
      <c r="L54" s="235">
        <f t="shared" si="6"/>
        <v>4.2403550273880611E-2</v>
      </c>
      <c r="M54" s="235">
        <f t="shared" si="6"/>
        <v>4.1365016821760449E-2</v>
      </c>
      <c r="N54" s="235">
        <f t="shared" si="6"/>
        <v>4.0239457739237844E-2</v>
      </c>
      <c r="O54" s="235">
        <f t="shared" si="6"/>
        <v>3.9702566277753031E-2</v>
      </c>
      <c r="P54" s="235">
        <f t="shared" si="6"/>
        <v>3.9929902950963499E-2</v>
      </c>
      <c r="Q54" s="235">
        <f t="shared" si="6"/>
        <v>4.0140233692238181E-2</v>
      </c>
      <c r="R54" s="235">
        <f t="shared" si="6"/>
        <v>3.9357736821583028E-2</v>
      </c>
      <c r="S54" s="235">
        <f t="shared" si="6"/>
        <v>3.9172608965903868E-2</v>
      </c>
      <c r="T54" s="235">
        <f t="shared" si="6"/>
        <v>4.07643127219003E-2</v>
      </c>
      <c r="U54" s="235">
        <f t="shared" si="6"/>
        <v>4.1685077750490081E-2</v>
      </c>
      <c r="V54" s="235">
        <f t="shared" si="6"/>
        <v>4.1850831073665773E-2</v>
      </c>
      <c r="W54" s="235">
        <f t="shared" si="6"/>
        <v>4.2001805804421956E-2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2.6291527812100552E-2</v>
      </c>
      <c r="C55" s="235">
        <f t="shared" si="7"/>
        <v>2.6404247613316785E-2</v>
      </c>
      <c r="D55" s="235">
        <f t="shared" si="7"/>
        <v>2.9097405503176757E-2</v>
      </c>
      <c r="E55" s="235">
        <f t="shared" si="7"/>
        <v>2.7387983000053559E-2</v>
      </c>
      <c r="F55" s="235">
        <f t="shared" si="7"/>
        <v>2.8416065424125215E-2</v>
      </c>
      <c r="G55" s="235">
        <f t="shared" si="7"/>
        <v>2.8382210089955128E-2</v>
      </c>
      <c r="H55" s="235">
        <f t="shared" si="7"/>
        <v>2.8450764394297424E-2</v>
      </c>
      <c r="I55" s="235">
        <f t="shared" si="7"/>
        <v>2.8321605459879304E-2</v>
      </c>
      <c r="J55" s="235">
        <f t="shared" si="7"/>
        <v>2.8423913225964034E-2</v>
      </c>
      <c r="K55" s="235">
        <f t="shared" si="7"/>
        <v>2.7295791793265287E-2</v>
      </c>
      <c r="L55" s="235">
        <f t="shared" si="7"/>
        <v>2.6249816836211814E-2</v>
      </c>
      <c r="M55" s="235">
        <f t="shared" si="7"/>
        <v>2.560691517537551E-2</v>
      </c>
      <c r="N55" s="235">
        <f t="shared" si="7"/>
        <v>2.491014050524247E-2</v>
      </c>
      <c r="O55" s="235">
        <f t="shared" si="7"/>
        <v>2.4577779124323299E-2</v>
      </c>
      <c r="P55" s="235">
        <f t="shared" si="7"/>
        <v>2.4718511350596453E-2</v>
      </c>
      <c r="Q55" s="235">
        <f t="shared" si="7"/>
        <v>2.4848716095195063E-2</v>
      </c>
      <c r="R55" s="235">
        <f t="shared" si="7"/>
        <v>2.4364313270503774E-2</v>
      </c>
      <c r="S55" s="235">
        <f t="shared" si="7"/>
        <v>2.42497103122262E-2</v>
      </c>
      <c r="T55" s="235">
        <f t="shared" si="7"/>
        <v>2.5235050732604937E-2</v>
      </c>
      <c r="U55" s="235">
        <f t="shared" si="7"/>
        <v>2.5805048131255757E-2</v>
      </c>
      <c r="V55" s="235">
        <f t="shared" si="7"/>
        <v>2.5907657331316909E-2</v>
      </c>
      <c r="W55" s="235">
        <f t="shared" si="7"/>
        <v>2.6001117878927872E-2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2.7645279679176023E-2</v>
      </c>
      <c r="C56" s="302">
        <f t="shared" si="8"/>
        <v>2.805845900114582E-2</v>
      </c>
      <c r="D56" s="302">
        <f t="shared" si="8"/>
        <v>2.9621639211793487E-2</v>
      </c>
      <c r="E56" s="302">
        <f t="shared" si="8"/>
        <v>2.8092407236993341E-2</v>
      </c>
      <c r="F56" s="302">
        <f t="shared" si="8"/>
        <v>2.8579740716101983E-2</v>
      </c>
      <c r="G56" s="302">
        <f t="shared" si="8"/>
        <v>2.9037548541929671E-2</v>
      </c>
      <c r="H56" s="302">
        <f t="shared" si="8"/>
        <v>2.8863202848300684E-2</v>
      </c>
      <c r="I56" s="302">
        <f t="shared" si="8"/>
        <v>2.8603346789444626E-2</v>
      </c>
      <c r="J56" s="302">
        <f t="shared" si="8"/>
        <v>2.859628253795013E-2</v>
      </c>
      <c r="K56" s="302">
        <f t="shared" si="8"/>
        <v>2.7235390763864969E-2</v>
      </c>
      <c r="L56" s="302">
        <f t="shared" si="8"/>
        <v>2.6977763299037706E-2</v>
      </c>
      <c r="M56" s="302">
        <f t="shared" si="8"/>
        <v>2.6973351804906506E-2</v>
      </c>
      <c r="N56" s="302">
        <f t="shared" si="8"/>
        <v>2.7060828105787263E-2</v>
      </c>
      <c r="O56" s="302">
        <f t="shared" si="8"/>
        <v>2.7113795095292419E-2</v>
      </c>
      <c r="P56" s="302">
        <f t="shared" si="8"/>
        <v>2.7116823488692529E-2</v>
      </c>
      <c r="Q56" s="302">
        <f t="shared" si="8"/>
        <v>2.7094058596137446E-2</v>
      </c>
      <c r="R56" s="302">
        <f t="shared" si="8"/>
        <v>2.7234084222807112E-2</v>
      </c>
      <c r="S56" s="302">
        <f t="shared" si="8"/>
        <v>2.7164515431356853E-2</v>
      </c>
      <c r="T56" s="302">
        <f t="shared" si="8"/>
        <v>2.6953482230362005E-2</v>
      </c>
      <c r="U56" s="302">
        <f t="shared" si="8"/>
        <v>2.6933394263352867E-2</v>
      </c>
      <c r="V56" s="302">
        <f t="shared" si="8"/>
        <v>2.6927516756895961E-2</v>
      </c>
      <c r="W56" s="302">
        <f t="shared" si="8"/>
        <v>2.692732554378342E-2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0.18071637403258509</v>
      </c>
      <c r="C57" s="303">
        <f t="shared" si="9"/>
        <v>0.18541588033141851</v>
      </c>
      <c r="D57" s="303">
        <f t="shared" si="9"/>
        <v>0.18946215452995516</v>
      </c>
      <c r="E57" s="303">
        <f t="shared" si="9"/>
        <v>0.18187083472464088</v>
      </c>
      <c r="F57" s="303">
        <f t="shared" si="9"/>
        <v>0.18523906019695718</v>
      </c>
      <c r="G57" s="303">
        <f t="shared" si="9"/>
        <v>0.18436540676570656</v>
      </c>
      <c r="H57" s="303">
        <f t="shared" si="9"/>
        <v>0.18303302257198062</v>
      </c>
      <c r="I57" s="303">
        <f t="shared" si="9"/>
        <v>0.182138026123154</v>
      </c>
      <c r="J57" s="303">
        <f t="shared" si="9"/>
        <v>0.18237955273789921</v>
      </c>
      <c r="K57" s="303">
        <f t="shared" si="9"/>
        <v>0.17652568087690265</v>
      </c>
      <c r="L57" s="303">
        <f t="shared" si="9"/>
        <v>0.17485587323450366</v>
      </c>
      <c r="M57" s="303">
        <f t="shared" si="9"/>
        <v>0.17482728021698662</v>
      </c>
      <c r="N57" s="303">
        <f t="shared" si="9"/>
        <v>0.17539425624121371</v>
      </c>
      <c r="O57" s="303">
        <f t="shared" si="9"/>
        <v>0.17573756080282124</v>
      </c>
      <c r="P57" s="303">
        <f t="shared" si="9"/>
        <v>0.17575718927856276</v>
      </c>
      <c r="Q57" s="303">
        <f t="shared" si="9"/>
        <v>0.17560963904903903</v>
      </c>
      <c r="R57" s="303">
        <f t="shared" si="9"/>
        <v>0.1765172125552312</v>
      </c>
      <c r="S57" s="303">
        <f t="shared" si="9"/>
        <v>0.1769861789150031</v>
      </c>
      <c r="T57" s="303">
        <f t="shared" si="9"/>
        <v>0.17543959625493491</v>
      </c>
      <c r="U57" s="303">
        <f t="shared" si="9"/>
        <v>0.17505736418024198</v>
      </c>
      <c r="V57" s="303">
        <f t="shared" si="9"/>
        <v>0.17507922819411237</v>
      </c>
      <c r="W57" s="303">
        <f t="shared" si="9"/>
        <v>0.17510063866593453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5.3870053321311784E-2</v>
      </c>
      <c r="C58" s="304">
        <f t="shared" si="10"/>
        <v>6.9412162305935068E-2</v>
      </c>
      <c r="D58" s="304">
        <f t="shared" si="10"/>
        <v>1.1531834595794339E-2</v>
      </c>
      <c r="E58" s="304">
        <f t="shared" si="10"/>
        <v>3.4532307909306635E-2</v>
      </c>
      <c r="F58" s="304">
        <f t="shared" si="10"/>
        <v>1.2624921513880265E-2</v>
      </c>
      <c r="G58" s="304">
        <f t="shared" si="10"/>
        <v>1.5053851769367937E-2</v>
      </c>
      <c r="H58" s="304">
        <f t="shared" si="10"/>
        <v>1.8574230214498097E-2</v>
      </c>
      <c r="I58" s="304">
        <f t="shared" si="10"/>
        <v>1.8432976866307998E-2</v>
      </c>
      <c r="J58" s="304">
        <f t="shared" si="10"/>
        <v>1.6927273501002246E-2</v>
      </c>
      <c r="K58" s="304">
        <f t="shared" si="10"/>
        <v>3.3774827227324347E-2</v>
      </c>
      <c r="L58" s="304">
        <f t="shared" si="10"/>
        <v>5.5616067043270503E-2</v>
      </c>
      <c r="M58" s="304">
        <f t="shared" si="10"/>
        <v>6.8453164446538262E-2</v>
      </c>
      <c r="N58" s="304">
        <f t="shared" si="10"/>
        <v>8.1778480864969666E-2</v>
      </c>
      <c r="O58" s="304">
        <f t="shared" si="10"/>
        <v>8.7495562363174267E-2</v>
      </c>
      <c r="P58" s="304">
        <f t="shared" si="10"/>
        <v>8.5761761536641112E-2</v>
      </c>
      <c r="Q58" s="304">
        <f t="shared" si="10"/>
        <v>8.3471662491912249E-2</v>
      </c>
      <c r="R58" s="304">
        <f t="shared" si="10"/>
        <v>9.285744041557939E-2</v>
      </c>
      <c r="S58" s="304">
        <f t="shared" si="10"/>
        <v>9.5435378403612825E-2</v>
      </c>
      <c r="T58" s="304">
        <f t="shared" si="10"/>
        <v>7.6802869363632259E-2</v>
      </c>
      <c r="U58" s="304">
        <f t="shared" si="10"/>
        <v>6.5493346000429387E-2</v>
      </c>
      <c r="V58" s="304">
        <f t="shared" si="10"/>
        <v>6.3660456126361675E-2</v>
      </c>
      <c r="W58" s="304">
        <f t="shared" si="10"/>
        <v>6.1873165373224431E-2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0.1268463207112733</v>
      </c>
      <c r="C59" s="304">
        <f t="shared" si="11"/>
        <v>0.11600371802548343</v>
      </c>
      <c r="D59" s="304">
        <f t="shared" si="11"/>
        <v>0.17793031993416081</v>
      </c>
      <c r="E59" s="304">
        <f t="shared" si="11"/>
        <v>0.14733852681533424</v>
      </c>
      <c r="F59" s="304">
        <f t="shared" si="11"/>
        <v>0.1726141386830769</v>
      </c>
      <c r="G59" s="304">
        <f t="shared" si="11"/>
        <v>0.16931155499633865</v>
      </c>
      <c r="H59" s="304">
        <f t="shared" si="11"/>
        <v>0.16445879235748251</v>
      </c>
      <c r="I59" s="304">
        <f t="shared" si="11"/>
        <v>0.16370504925684598</v>
      </c>
      <c r="J59" s="304">
        <f t="shared" si="11"/>
        <v>0.16545227923689695</v>
      </c>
      <c r="K59" s="304">
        <f t="shared" si="11"/>
        <v>0.14275085364957832</v>
      </c>
      <c r="L59" s="304">
        <f t="shared" si="11"/>
        <v>0.11923980619123319</v>
      </c>
      <c r="M59" s="304">
        <f t="shared" si="11"/>
        <v>0.10637411577044834</v>
      </c>
      <c r="N59" s="304">
        <f t="shared" si="11"/>
        <v>9.3615775376244062E-2</v>
      </c>
      <c r="O59" s="304">
        <f t="shared" si="11"/>
        <v>8.8241998439646974E-2</v>
      </c>
      <c r="P59" s="304">
        <f t="shared" si="11"/>
        <v>8.9995427741921638E-2</v>
      </c>
      <c r="Q59" s="304">
        <f t="shared" si="11"/>
        <v>9.2137976557126799E-2</v>
      </c>
      <c r="R59" s="304">
        <f t="shared" si="11"/>
        <v>8.3659772139651797E-2</v>
      </c>
      <c r="S59" s="304">
        <f t="shared" si="11"/>
        <v>8.1550800511390284E-2</v>
      </c>
      <c r="T59" s="304">
        <f t="shared" si="11"/>
        <v>9.8636726891302651E-2</v>
      </c>
      <c r="U59" s="304">
        <f t="shared" si="11"/>
        <v>0.10956401817981259</v>
      </c>
      <c r="V59" s="304">
        <f t="shared" si="11"/>
        <v>0.11141877206775069</v>
      </c>
      <c r="W59" s="304">
        <f t="shared" si="11"/>
        <v>0.11322747329271012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3.5853373530669114E-2</v>
      </c>
      <c r="C60" s="303">
        <f t="shared" si="12"/>
        <v>2.5896473620753004E-2</v>
      </c>
      <c r="D60" s="303">
        <f t="shared" si="12"/>
        <v>3.5556019688920207E-2</v>
      </c>
      <c r="E60" s="303">
        <f t="shared" si="12"/>
        <v>4.1002660621793981E-2</v>
      </c>
      <c r="F60" s="303">
        <f t="shared" si="12"/>
        <v>4.7075218042085733E-2</v>
      </c>
      <c r="G60" s="303">
        <f t="shared" si="12"/>
        <v>5.0736179773620056E-2</v>
      </c>
      <c r="H60" s="303">
        <f t="shared" si="12"/>
        <v>5.9775558027242284E-2</v>
      </c>
      <c r="I60" s="303">
        <f t="shared" si="12"/>
        <v>6.3434353604963314E-2</v>
      </c>
      <c r="J60" s="303">
        <f t="shared" si="12"/>
        <v>6.5227224002569653E-2</v>
      </c>
      <c r="K60" s="303">
        <f t="shared" si="12"/>
        <v>7.8919570589966626E-2</v>
      </c>
      <c r="L60" s="303">
        <f t="shared" si="12"/>
        <v>8.3927577208420451E-2</v>
      </c>
      <c r="M60" s="303">
        <f t="shared" si="12"/>
        <v>8.5937357122667118E-2</v>
      </c>
      <c r="N60" s="303">
        <f t="shared" si="12"/>
        <v>8.7571663854973059E-2</v>
      </c>
      <c r="O60" s="303">
        <f t="shared" si="12"/>
        <v>8.8151069092695503E-2</v>
      </c>
      <c r="P60" s="303">
        <f t="shared" si="12"/>
        <v>8.8006205479974953E-2</v>
      </c>
      <c r="Q60" s="303">
        <f t="shared" si="12"/>
        <v>8.7770529684781717E-2</v>
      </c>
      <c r="R60" s="303">
        <f t="shared" si="12"/>
        <v>8.8721815740580925E-2</v>
      </c>
      <c r="S60" s="303">
        <f t="shared" si="12"/>
        <v>8.8505131022321201E-2</v>
      </c>
      <c r="T60" s="303">
        <f t="shared" si="12"/>
        <v>8.6404388725651968E-2</v>
      </c>
      <c r="U60" s="303">
        <f t="shared" si="12"/>
        <v>8.4884471589431895E-2</v>
      </c>
      <c r="V60" s="303">
        <f t="shared" si="12"/>
        <v>8.4657118558044822E-2</v>
      </c>
      <c r="W60" s="303">
        <f t="shared" si="12"/>
        <v>8.4330592919964947E-2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1.0067452022647409E-2</v>
      </c>
      <c r="C61" s="304">
        <f t="shared" si="13"/>
        <v>0</v>
      </c>
      <c r="D61" s="304">
        <f t="shared" si="13"/>
        <v>7.0181796761891457E-3</v>
      </c>
      <c r="E61" s="304">
        <f t="shared" si="13"/>
        <v>1.4141369602510669E-2</v>
      </c>
      <c r="F61" s="304">
        <f t="shared" si="13"/>
        <v>1.9205615414578287E-2</v>
      </c>
      <c r="G61" s="304">
        <f t="shared" si="13"/>
        <v>2.2899781416164052E-2</v>
      </c>
      <c r="H61" s="304">
        <f t="shared" si="13"/>
        <v>3.1871923717450561E-2</v>
      </c>
      <c r="I61" s="304">
        <f t="shared" si="13"/>
        <v>3.5657394403927824E-2</v>
      </c>
      <c r="J61" s="304">
        <f t="shared" si="13"/>
        <v>3.7349924492489535E-2</v>
      </c>
      <c r="K61" s="304">
        <f t="shared" si="13"/>
        <v>5.2148697869648736E-2</v>
      </c>
      <c r="L61" s="304">
        <f t="shared" si="13"/>
        <v>5.8182564542135773E-2</v>
      </c>
      <c r="M61" s="304">
        <f t="shared" si="13"/>
        <v>6.0822882623741137E-2</v>
      </c>
      <c r="N61" s="304">
        <f t="shared" si="13"/>
        <v>6.3140564513292932E-2</v>
      </c>
      <c r="O61" s="304">
        <f t="shared" si="13"/>
        <v>6.4045939566916871E-2</v>
      </c>
      <c r="P61" s="304">
        <f t="shared" si="13"/>
        <v>6.3763050116889944E-2</v>
      </c>
      <c r="Q61" s="304">
        <f t="shared" si="13"/>
        <v>6.3399673514494242E-2</v>
      </c>
      <c r="R61" s="304">
        <f t="shared" si="13"/>
        <v>6.4826046956048378E-2</v>
      </c>
      <c r="S61" s="304">
        <f t="shared" si="13"/>
        <v>6.4721761293022401E-2</v>
      </c>
      <c r="T61" s="304">
        <f t="shared" si="13"/>
        <v>6.165462743021248E-2</v>
      </c>
      <c r="U61" s="304">
        <f t="shared" si="13"/>
        <v>5.9575674383777193E-2</v>
      </c>
      <c r="V61" s="304">
        <f t="shared" si="13"/>
        <v>5.9247685406176302E-2</v>
      </c>
      <c r="W61" s="304">
        <f t="shared" si="13"/>
        <v>5.8829496538708753E-2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2.5785921508021701E-2</v>
      </c>
      <c r="C62" s="304">
        <f t="shared" si="14"/>
        <v>2.5896473620753004E-2</v>
      </c>
      <c r="D62" s="304">
        <f t="shared" si="14"/>
        <v>2.8537840012731065E-2</v>
      </c>
      <c r="E62" s="304">
        <f t="shared" si="14"/>
        <v>2.6861291019283313E-2</v>
      </c>
      <c r="F62" s="304">
        <f t="shared" si="14"/>
        <v>2.7869602627507449E-2</v>
      </c>
      <c r="G62" s="304">
        <f t="shared" si="14"/>
        <v>2.7836398357455997E-2</v>
      </c>
      <c r="H62" s="304">
        <f t="shared" si="14"/>
        <v>2.790363430979172E-2</v>
      </c>
      <c r="I62" s="304">
        <f t="shared" si="14"/>
        <v>2.7776959201035494E-2</v>
      </c>
      <c r="J62" s="304">
        <f t="shared" si="14"/>
        <v>2.7877299510080115E-2</v>
      </c>
      <c r="K62" s="304">
        <f t="shared" si="14"/>
        <v>2.6770872720317897E-2</v>
      </c>
      <c r="L62" s="304">
        <f t="shared" si="14"/>
        <v>2.5745012666284674E-2</v>
      </c>
      <c r="M62" s="304">
        <f t="shared" si="14"/>
        <v>2.5114474498925985E-2</v>
      </c>
      <c r="N62" s="304">
        <f t="shared" si="14"/>
        <v>2.4431099341680133E-2</v>
      </c>
      <c r="O62" s="304">
        <f t="shared" si="14"/>
        <v>2.4105129525778625E-2</v>
      </c>
      <c r="P62" s="304">
        <f t="shared" si="14"/>
        <v>2.4243155363084998E-2</v>
      </c>
      <c r="Q62" s="304">
        <f t="shared" si="14"/>
        <v>2.4370856170287468E-2</v>
      </c>
      <c r="R62" s="304">
        <f t="shared" si="14"/>
        <v>2.3895768784532555E-2</v>
      </c>
      <c r="S62" s="304">
        <f t="shared" si="14"/>
        <v>2.378336972929879E-2</v>
      </c>
      <c r="T62" s="304">
        <f t="shared" si="14"/>
        <v>2.4749761295439484E-2</v>
      </c>
      <c r="U62" s="304">
        <f t="shared" si="14"/>
        <v>2.5308797205654703E-2</v>
      </c>
      <c r="V62" s="304">
        <f t="shared" si="14"/>
        <v>2.540943315186852E-2</v>
      </c>
      <c r="W62" s="304">
        <f t="shared" si="14"/>
        <v>2.5501096381256194E-2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0.25816624861797871</v>
      </c>
      <c r="C63" s="303">
        <f t="shared" si="15"/>
        <v>0.26487982904488366</v>
      </c>
      <c r="D63" s="303">
        <f t="shared" si="15"/>
        <v>0.27066022075707874</v>
      </c>
      <c r="E63" s="303">
        <f t="shared" si="15"/>
        <v>0.25981547817805845</v>
      </c>
      <c r="F63" s="303">
        <f t="shared" si="15"/>
        <v>0.26462722885279605</v>
      </c>
      <c r="G63" s="303">
        <f t="shared" si="15"/>
        <v>0.26337915252243804</v>
      </c>
      <c r="H63" s="303">
        <f t="shared" si="15"/>
        <v>0.26147574653140104</v>
      </c>
      <c r="I63" s="303">
        <f t="shared" si="15"/>
        <v>0.26019718017593424</v>
      </c>
      <c r="J63" s="303">
        <f t="shared" si="15"/>
        <v>0.2605422181969988</v>
      </c>
      <c r="K63" s="303">
        <f t="shared" si="15"/>
        <v>0.25217954410986082</v>
      </c>
      <c r="L63" s="303">
        <f t="shared" si="15"/>
        <v>0.24979410462071946</v>
      </c>
      <c r="M63" s="303">
        <f t="shared" si="15"/>
        <v>0.24975325745283805</v>
      </c>
      <c r="N63" s="303">
        <f t="shared" si="15"/>
        <v>0.25056322320173391</v>
      </c>
      <c r="O63" s="303">
        <f t="shared" si="15"/>
        <v>0.25105365828974469</v>
      </c>
      <c r="P63" s="303">
        <f t="shared" si="15"/>
        <v>0.25108169896937538</v>
      </c>
      <c r="Q63" s="303">
        <f t="shared" si="15"/>
        <v>0.2508709129271986</v>
      </c>
      <c r="R63" s="303">
        <f t="shared" si="15"/>
        <v>0.25216744650747314</v>
      </c>
      <c r="S63" s="303">
        <f t="shared" si="15"/>
        <v>0.25283739845000458</v>
      </c>
      <c r="T63" s="303">
        <f t="shared" si="15"/>
        <v>0.25062799464990698</v>
      </c>
      <c r="U63" s="303">
        <f t="shared" si="15"/>
        <v>0.25008194882891716</v>
      </c>
      <c r="V63" s="303">
        <f t="shared" si="15"/>
        <v>0.25011318313444619</v>
      </c>
      <c r="W63" s="303">
        <f t="shared" si="15"/>
        <v>0.25014376952276363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7.6957219030445417E-2</v>
      </c>
      <c r="C64" s="304">
        <f t="shared" si="16"/>
        <v>9.9160231865621548E-2</v>
      </c>
      <c r="D64" s="304">
        <f t="shared" si="16"/>
        <v>1.6474049422563336E-2</v>
      </c>
      <c r="E64" s="304">
        <f t="shared" si="16"/>
        <v>4.9331868441866621E-2</v>
      </c>
      <c r="F64" s="304">
        <f t="shared" si="16"/>
        <v>1.8035602162686105E-2</v>
      </c>
      <c r="G64" s="304">
        <f t="shared" si="16"/>
        <v>2.1505502527668491E-2</v>
      </c>
      <c r="H64" s="304">
        <f t="shared" si="16"/>
        <v>2.6534614592140144E-2</v>
      </c>
      <c r="I64" s="304">
        <f t="shared" si="16"/>
        <v>2.6332824094725718E-2</v>
      </c>
      <c r="J64" s="304">
        <f t="shared" si="16"/>
        <v>2.4181819287146057E-2</v>
      </c>
      <c r="K64" s="304">
        <f t="shared" si="16"/>
        <v>4.8249753181891925E-2</v>
      </c>
      <c r="L64" s="304">
        <f t="shared" si="16"/>
        <v>7.9451524347529251E-2</v>
      </c>
      <c r="M64" s="304">
        <f t="shared" si="16"/>
        <v>9.779023492362611E-2</v>
      </c>
      <c r="N64" s="304">
        <f t="shared" si="16"/>
        <v>0.11682640123567095</v>
      </c>
      <c r="O64" s="304">
        <f t="shared" si="16"/>
        <v>0.12499366051882044</v>
      </c>
      <c r="P64" s="304">
        <f t="shared" si="16"/>
        <v>0.12251680219520157</v>
      </c>
      <c r="Q64" s="304">
        <f t="shared" si="16"/>
        <v>0.11924523213130318</v>
      </c>
      <c r="R64" s="304">
        <f t="shared" si="16"/>
        <v>0.13265348630797058</v>
      </c>
      <c r="S64" s="304">
        <f t="shared" si="16"/>
        <v>0.13633625486230408</v>
      </c>
      <c r="T64" s="304">
        <f t="shared" si="16"/>
        <v>0.1097183848051889</v>
      </c>
      <c r="U64" s="304">
        <f t="shared" si="16"/>
        <v>9.3561922857756302E-2</v>
      </c>
      <c r="V64" s="304">
        <f t="shared" si="16"/>
        <v>9.0943508751945221E-2</v>
      </c>
      <c r="W64" s="304">
        <f t="shared" si="16"/>
        <v>8.8390236247463477E-2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0.18120902958753329</v>
      </c>
      <c r="C65" s="304">
        <f t="shared" si="17"/>
        <v>0.1657195971792621</v>
      </c>
      <c r="D65" s="304">
        <f t="shared" si="17"/>
        <v>0.25418617133451538</v>
      </c>
      <c r="E65" s="304">
        <f t="shared" si="17"/>
        <v>0.21048360973619185</v>
      </c>
      <c r="F65" s="304">
        <f t="shared" si="17"/>
        <v>0.24659162669010989</v>
      </c>
      <c r="G65" s="304">
        <f t="shared" si="17"/>
        <v>0.24187364999476957</v>
      </c>
      <c r="H65" s="304">
        <f t="shared" si="17"/>
        <v>0.23494113193926086</v>
      </c>
      <c r="I65" s="304">
        <f t="shared" si="17"/>
        <v>0.23386435608120854</v>
      </c>
      <c r="J65" s="304">
        <f t="shared" si="17"/>
        <v>0.23636039890985275</v>
      </c>
      <c r="K65" s="304">
        <f t="shared" si="17"/>
        <v>0.20392979092796892</v>
      </c>
      <c r="L65" s="304">
        <f t="shared" si="17"/>
        <v>0.17034258027319024</v>
      </c>
      <c r="M65" s="304">
        <f t="shared" si="17"/>
        <v>0.15196302252921193</v>
      </c>
      <c r="N65" s="304">
        <f t="shared" si="17"/>
        <v>0.13373682196606293</v>
      </c>
      <c r="O65" s="304">
        <f t="shared" si="17"/>
        <v>0.12605999777092425</v>
      </c>
      <c r="P65" s="304">
        <f t="shared" si="17"/>
        <v>0.12856489677417379</v>
      </c>
      <c r="Q65" s="304">
        <f t="shared" si="17"/>
        <v>0.13162568079589546</v>
      </c>
      <c r="R65" s="304">
        <f t="shared" si="17"/>
        <v>0.11951396019950256</v>
      </c>
      <c r="S65" s="304">
        <f t="shared" si="17"/>
        <v>0.11650114358770047</v>
      </c>
      <c r="T65" s="304">
        <f t="shared" si="17"/>
        <v>0.14090960984471806</v>
      </c>
      <c r="U65" s="304">
        <f t="shared" si="17"/>
        <v>0.15652002597116085</v>
      </c>
      <c r="V65" s="304">
        <f t="shared" si="17"/>
        <v>0.15916967438250099</v>
      </c>
      <c r="W65" s="304">
        <f t="shared" si="17"/>
        <v>0.16175353327530015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0.16567940652160706</v>
      </c>
      <c r="C66" s="303">
        <f t="shared" si="18"/>
        <v>0.16238691525525117</v>
      </c>
      <c r="D66" s="303">
        <f t="shared" si="18"/>
        <v>0.10733550543528833</v>
      </c>
      <c r="E66" s="303">
        <f t="shared" si="18"/>
        <v>0.14343618875584735</v>
      </c>
      <c r="F66" s="303">
        <f t="shared" si="18"/>
        <v>0.11571643781902814</v>
      </c>
      <c r="G66" s="303">
        <f t="shared" si="18"/>
        <v>0.11414683292178923</v>
      </c>
      <c r="H66" s="303">
        <f t="shared" si="18"/>
        <v>0.1076520695633051</v>
      </c>
      <c r="I66" s="303">
        <f t="shared" si="18"/>
        <v>0.10805736752315467</v>
      </c>
      <c r="J66" s="303">
        <f t="shared" si="18"/>
        <v>0.10439332703288032</v>
      </c>
      <c r="K66" s="303">
        <f t="shared" si="18"/>
        <v>0.12052132794595843</v>
      </c>
      <c r="L66" s="303">
        <f t="shared" si="18"/>
        <v>0.13303197901762068</v>
      </c>
      <c r="M66" s="303">
        <f t="shared" si="18"/>
        <v>0.13921289892191646</v>
      </c>
      <c r="N66" s="303">
        <f t="shared" si="18"/>
        <v>0.14491118698569974</v>
      </c>
      <c r="O66" s="303">
        <f t="shared" si="18"/>
        <v>0.14764124852157273</v>
      </c>
      <c r="P66" s="303">
        <f t="shared" si="18"/>
        <v>0.14595862323699857</v>
      </c>
      <c r="Q66" s="303">
        <f t="shared" si="18"/>
        <v>0.14493152181929247</v>
      </c>
      <c r="R66" s="303">
        <f t="shared" si="18"/>
        <v>0.14775185045877623</v>
      </c>
      <c r="S66" s="303">
        <f t="shared" si="18"/>
        <v>0.14834608628145066</v>
      </c>
      <c r="T66" s="303">
        <f t="shared" si="18"/>
        <v>0.14197359641749815</v>
      </c>
      <c r="U66" s="303">
        <f t="shared" si="18"/>
        <v>0.13724547193091177</v>
      </c>
      <c r="V66" s="303">
        <f t="shared" si="18"/>
        <v>0.13613012873640054</v>
      </c>
      <c r="W66" s="303">
        <f t="shared" si="18"/>
        <v>0.13522487810650261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0.12134551297892558</v>
      </c>
      <c r="C67" s="303">
        <f t="shared" si="19"/>
        <v>0.12186575821530825</v>
      </c>
      <c r="D67" s="303">
        <f t="shared" si="19"/>
        <v>0.13429571770696969</v>
      </c>
      <c r="E67" s="303">
        <f t="shared" si="19"/>
        <v>0.12640607538486262</v>
      </c>
      <c r="F67" s="303">
        <f t="shared" si="19"/>
        <v>0.13115107118827021</v>
      </c>
      <c r="G67" s="303">
        <f t="shared" si="19"/>
        <v>0.13099481579979291</v>
      </c>
      <c r="H67" s="303">
        <f t="shared" si="19"/>
        <v>0.13131122028137271</v>
      </c>
      <c r="I67" s="303">
        <f t="shared" si="19"/>
        <v>0.13071510212251983</v>
      </c>
      <c r="J67" s="303">
        <f t="shared" si="19"/>
        <v>0.13118729181214173</v>
      </c>
      <c r="K67" s="303">
        <f t="shared" si="19"/>
        <v>0.12598057750737826</v>
      </c>
      <c r="L67" s="303">
        <f t="shared" si="19"/>
        <v>0.12115300078251599</v>
      </c>
      <c r="M67" s="303">
        <f t="shared" si="19"/>
        <v>0.11818576234788693</v>
      </c>
      <c r="N67" s="303">
        <f t="shared" si="19"/>
        <v>0.11496987925496528</v>
      </c>
      <c r="O67" s="303">
        <f t="shared" si="19"/>
        <v>0.11343590365072288</v>
      </c>
      <c r="P67" s="303">
        <f t="shared" si="19"/>
        <v>0.11408543700275288</v>
      </c>
      <c r="Q67" s="303">
        <f t="shared" si="19"/>
        <v>0.1146863819778233</v>
      </c>
      <c r="R67" s="303">
        <f t="shared" si="19"/>
        <v>0.11245067663309431</v>
      </c>
      <c r="S67" s="303">
        <f t="shared" si="19"/>
        <v>0.11192173990258242</v>
      </c>
      <c r="T67" s="303">
        <f t="shared" si="19"/>
        <v>0.11646946491971506</v>
      </c>
      <c r="U67" s="303">
        <f t="shared" si="19"/>
        <v>0.1191002221442574</v>
      </c>
      <c r="V67" s="303">
        <f t="shared" si="19"/>
        <v>0.11957380306761646</v>
      </c>
      <c r="W67" s="303">
        <f t="shared" si="19"/>
        <v>0.12000515944120557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8.2169803403028666E-2</v>
      </c>
      <c r="C68" s="237">
        <f t="shared" si="20"/>
        <v>8.2522090420038857E-2</v>
      </c>
      <c r="D68" s="237">
        <f t="shared" si="20"/>
        <v>9.0939108096784904E-2</v>
      </c>
      <c r="E68" s="237">
        <f t="shared" si="20"/>
        <v>8.5596591982156536E-2</v>
      </c>
      <c r="F68" s="237">
        <f t="shared" si="20"/>
        <v>8.8809692843841589E-2</v>
      </c>
      <c r="G68" s="237">
        <f t="shared" si="20"/>
        <v>8.8703883619943247E-2</v>
      </c>
      <c r="H68" s="237">
        <f t="shared" si="20"/>
        <v>8.8918138711944622E-2</v>
      </c>
      <c r="I68" s="237">
        <f t="shared" si="20"/>
        <v>8.8514473914496183E-2</v>
      </c>
      <c r="J68" s="237">
        <f t="shared" si="20"/>
        <v>8.8834219845043305E-2</v>
      </c>
      <c r="K68" s="237">
        <f t="shared" si="20"/>
        <v>8.5308463677425866E-2</v>
      </c>
      <c r="L68" s="237">
        <f t="shared" si="20"/>
        <v>8.2039442675686317E-2</v>
      </c>
      <c r="M68" s="237">
        <f t="shared" si="20"/>
        <v>8.0030160314617682E-2</v>
      </c>
      <c r="N68" s="237">
        <f t="shared" si="20"/>
        <v>7.7852506810788535E-2</v>
      </c>
      <c r="O68" s="237">
        <f t="shared" si="20"/>
        <v>7.6813766516802315E-2</v>
      </c>
      <c r="P68" s="237">
        <f t="shared" si="20"/>
        <v>7.7253601715729564E-2</v>
      </c>
      <c r="Q68" s="237">
        <f t="shared" si="20"/>
        <v>7.7660535019197896E-2</v>
      </c>
      <c r="R68" s="237">
        <f t="shared" si="20"/>
        <v>7.6146614445345401E-2</v>
      </c>
      <c r="S68" s="237">
        <f t="shared" si="20"/>
        <v>7.5788441933714562E-2</v>
      </c>
      <c r="T68" s="237">
        <f t="shared" si="20"/>
        <v>7.8867959761899267E-2</v>
      </c>
      <c r="U68" s="237">
        <f t="shared" si="20"/>
        <v>8.0649391960214464E-2</v>
      </c>
      <c r="V68" s="237">
        <f t="shared" si="20"/>
        <v>8.0970079972589565E-2</v>
      </c>
      <c r="W68" s="237">
        <f t="shared" si="20"/>
        <v>8.1262175391236063E-2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41.849956359804899</v>
      </c>
      <c r="D72" s="322">
        <f t="shared" si="21"/>
        <v>40.087486950549057</v>
      </c>
      <c r="E72" s="322">
        <f t="shared" si="21"/>
        <v>42.374816256102008</v>
      </c>
      <c r="F72" s="322">
        <f t="shared" si="21"/>
        <v>43.406404274449287</v>
      </c>
      <c r="G72" s="322">
        <f t="shared" si="21"/>
        <v>41.60057869760859</v>
      </c>
      <c r="H72" s="322">
        <f t="shared" si="21"/>
        <v>37.812095297740463</v>
      </c>
      <c r="I72" s="322">
        <f t="shared" si="21"/>
        <v>36.616735261600489</v>
      </c>
      <c r="J72" s="322">
        <f t="shared" si="21"/>
        <v>37.010976722049861</v>
      </c>
      <c r="K72" s="322">
        <f t="shared" si="21"/>
        <v>39.228951495008765</v>
      </c>
      <c r="L72" s="322">
        <f t="shared" si="21"/>
        <v>34.919438571294492</v>
      </c>
      <c r="M72" s="322">
        <f t="shared" si="21"/>
        <v>31.582175967024074</v>
      </c>
      <c r="N72" s="322">
        <f t="shared" si="21"/>
        <v>32.239641144314454</v>
      </c>
      <c r="O72" s="322">
        <f t="shared" si="21"/>
        <v>32.415197771677263</v>
      </c>
      <c r="P72" s="322">
        <f t="shared" si="21"/>
        <v>28.370332708784442</v>
      </c>
      <c r="Q72" s="322">
        <f t="shared" si="21"/>
        <v>26.923559010773889</v>
      </c>
      <c r="R72" s="322">
        <f t="shared" si="21"/>
        <v>26.86066060827142</v>
      </c>
      <c r="S72" s="322">
        <f t="shared" si="21"/>
        <v>26.100317336551136</v>
      </c>
      <c r="T72" s="322">
        <f t="shared" si="21"/>
        <v>26.838077894969604</v>
      </c>
      <c r="U72" s="322">
        <f t="shared" si="21"/>
        <v>26.400231990026473</v>
      </c>
      <c r="V72" s="322">
        <f t="shared" si="21"/>
        <v>29.232020814124265</v>
      </c>
      <c r="W72" s="322">
        <f t="shared" si="21"/>
        <v>28.974596433988179</v>
      </c>
      <c r="DA72" s="95"/>
    </row>
    <row r="73" spans="1:105" ht="12" customHeight="1" x14ac:dyDescent="0.25">
      <c r="A73" s="55" t="s">
        <v>92</v>
      </c>
      <c r="B73" s="332">
        <f>IF(B$6=0,0,B$6/TRE!B$5*1000)</f>
        <v>1.0815363734984162</v>
      </c>
      <c r="C73" s="332">
        <f>IF(C$6=0,0,C$6/TRE!C$5*1000)</f>
        <v>1.0625159714719128</v>
      </c>
      <c r="D73" s="332">
        <f>IF(D$6=0,0,D$6/TRE!D$5*1000)</f>
        <v>1.1215787148109935</v>
      </c>
      <c r="E73" s="332">
        <f>IF(E$6=0,0,E$6/TRE!E$5*1000)</f>
        <v>1.1159237954351113</v>
      </c>
      <c r="F73" s="332">
        <f>IF(F$6=0,0,F$6/TRE!F$5*1000)</f>
        <v>1.1859992535469035</v>
      </c>
      <c r="G73" s="332">
        <f>IF(G$6=0,0,G$6/TRE!G$5*1000)</f>
        <v>1.1353041965954216</v>
      </c>
      <c r="H73" s="332">
        <f>IF(H$6=0,0,H$6/TRE!H$5*1000)</f>
        <v>1.0344067447795537</v>
      </c>
      <c r="I73" s="332">
        <f>IF(I$6=0,0,I$6/TRE!I$5*1000)</f>
        <v>0.9971583935652879</v>
      </c>
      <c r="J73" s="332">
        <f>IF(J$6=0,0,J$6/TRE!J$5*1000)</f>
        <v>1.0115353757266543</v>
      </c>
      <c r="K73" s="332">
        <f>IF(K$6=0,0,K$6/TRE!K$5*1000)</f>
        <v>1.0296012425729451</v>
      </c>
      <c r="L73" s="332">
        <f>IF(L$6=0,0,L$6/TRE!L$5*1000)</f>
        <v>0.88137391011522126</v>
      </c>
      <c r="M73" s="332">
        <f>IF(M$6=0,0,M$6/TRE!M$5*1000)</f>
        <v>0.77761740484747</v>
      </c>
      <c r="N73" s="332">
        <f>IF(N$6=0,0,N$6/TRE!N$5*1000)</f>
        <v>0.77220576033025923</v>
      </c>
      <c r="O73" s="332">
        <f>IF(O$6=0,0,O$6/TRE!O$5*1000)</f>
        <v>0.76605151067648136</v>
      </c>
      <c r="P73" s="332">
        <f>IF(P$6=0,0,P$6/TRE!P$5*1000)</f>
        <v>0.67430037604065984</v>
      </c>
      <c r="Q73" s="332">
        <f>IF(Q$6=0,0,Q$6/TRE!Q$5*1000)</f>
        <v>0.64328449435668367</v>
      </c>
      <c r="R73" s="332">
        <f>IF(R$6=0,0,R$6/TRE!R$5*1000)</f>
        <v>0.62927072087750535</v>
      </c>
      <c r="S73" s="332">
        <f>IF(S$6=0,0,S$6/TRE!S$5*1000)</f>
        <v>0.6085818600659042</v>
      </c>
      <c r="T73" s="332">
        <f>IF(T$6=0,0,T$6/TRE!T$5*1000)</f>
        <v>0.65121178581265515</v>
      </c>
      <c r="U73" s="332">
        <f>IF(U$6=0,0,U$6/TRE!U$5*1000)</f>
        <v>0.65505697805668417</v>
      </c>
      <c r="V73" s="332">
        <f>IF(V$6=0,0,V$6/TRE!V$5*1000)</f>
        <v>0.72820497918678384</v>
      </c>
      <c r="W73" s="332">
        <f>IF(W$6=0,0,W$6/TRE!W$5*1000)</f>
        <v>0.72439605516777861</v>
      </c>
      <c r="DA73" s="67"/>
    </row>
    <row r="74" spans="1:105" ht="12" customHeight="1" x14ac:dyDescent="0.25">
      <c r="A74" s="202" t="s">
        <v>93</v>
      </c>
      <c r="B74" s="333">
        <f>IF(B$7=0,0,B$7/TRE!B$5*1000)</f>
        <v>1.4708894679578459</v>
      </c>
      <c r="C74" s="333">
        <f>IF(C$7=0,0,C$7/TRE!C$5*1000)</f>
        <v>1.4450217212018013</v>
      </c>
      <c r="D74" s="333">
        <f>IF(D$7=0,0,D$7/TRE!D$5*1000)</f>
        <v>1.5253470521429506</v>
      </c>
      <c r="E74" s="333">
        <f>IF(E$7=0,0,E$7/TRE!E$5*1000)</f>
        <v>1.5176563617917513</v>
      </c>
      <c r="F74" s="333">
        <f>IF(F$7=0,0,F$7/TRE!F$5*1000)</f>
        <v>1.6129589848237886</v>
      </c>
      <c r="G74" s="333">
        <f>IF(G$7=0,0,G$7/TRE!G$5*1000)</f>
        <v>1.5440137073697731</v>
      </c>
      <c r="H74" s="333">
        <f>IF(H$7=0,0,H$7/TRE!H$5*1000)</f>
        <v>1.4067931729001928</v>
      </c>
      <c r="I74" s="333">
        <f>IF(I$7=0,0,I$7/TRE!I$5*1000)</f>
        <v>1.356135415248791</v>
      </c>
      <c r="J74" s="333">
        <f>IF(J$7=0,0,J$7/TRE!J$5*1000)</f>
        <v>1.3756881109882502</v>
      </c>
      <c r="K74" s="333">
        <f>IF(K$7=0,0,K$7/TRE!K$5*1000)</f>
        <v>1.4002576898992054</v>
      </c>
      <c r="L74" s="333">
        <f>IF(L$7=0,0,L$7/TRE!L$5*1000)</f>
        <v>1.1986685177567007</v>
      </c>
      <c r="M74" s="333">
        <f>IF(M$7=0,0,M$7/TRE!M$5*1000)</f>
        <v>1.0575596705925592</v>
      </c>
      <c r="N74" s="333">
        <f>IF(N$7=0,0,N$7/TRE!N$5*1000)</f>
        <v>1.0501998340491525</v>
      </c>
      <c r="O74" s="333">
        <f>IF(O$7=0,0,O$7/TRE!O$5*1000)</f>
        <v>1.0418300545200143</v>
      </c>
      <c r="P74" s="333">
        <f>IF(P$7=0,0,P$7/TRE!P$5*1000)</f>
        <v>0.91704851141529764</v>
      </c>
      <c r="Q74" s="333">
        <f>IF(Q$7=0,0,Q$7/TRE!Q$5*1000)</f>
        <v>0.87486691232508962</v>
      </c>
      <c r="R74" s="333">
        <f>IF(R$7=0,0,R$7/TRE!R$5*1000)</f>
        <v>0.85580818039340745</v>
      </c>
      <c r="S74" s="333">
        <f>IF(S$7=0,0,S$7/TRE!S$5*1000)</f>
        <v>0.82767132968962986</v>
      </c>
      <c r="T74" s="333">
        <f>IF(T$7=0,0,T$7/TRE!T$5*1000)</f>
        <v>0.88564802870521098</v>
      </c>
      <c r="U74" s="333">
        <f>IF(U$7=0,0,U$7/TRE!U$5*1000)</f>
        <v>0.89087749015709006</v>
      </c>
      <c r="V74" s="333">
        <f>IF(V$7=0,0,V$7/TRE!V$5*1000)</f>
        <v>0.99035877169402575</v>
      </c>
      <c r="W74" s="333">
        <f>IF(W$7=0,0,W$7/TRE!W$5*1000)</f>
        <v>0.98517863502817926</v>
      </c>
      <c r="DA74" s="174"/>
    </row>
    <row r="75" spans="1:105" ht="12" customHeight="1" x14ac:dyDescent="0.25">
      <c r="A75" s="202" t="s">
        <v>94</v>
      </c>
      <c r="B75" s="333">
        <f>IF(B$8=0,0,B$8/TRE!B$5*1000)</f>
        <v>1.8169811074773392</v>
      </c>
      <c r="C75" s="333">
        <f>IF(C$8=0,0,C$8/TRE!C$5*1000)</f>
        <v>1.7850268320728142</v>
      </c>
      <c r="D75" s="333">
        <f>IF(D$8=0,0,D$8/TRE!D$5*1000)</f>
        <v>1.8842522408824685</v>
      </c>
      <c r="E75" s="333">
        <f>IF(E$8=0,0,E$8/TRE!E$5*1000)</f>
        <v>1.8747519763309866</v>
      </c>
      <c r="F75" s="333">
        <f>IF(F$8=0,0,F$8/TRE!F$5*1000)</f>
        <v>1.9924787459587976</v>
      </c>
      <c r="G75" s="333">
        <f>IF(G$8=0,0,G$8/TRE!G$5*1000)</f>
        <v>1.9073110502803079</v>
      </c>
      <c r="H75" s="333">
        <f>IF(H$8=0,0,H$8/TRE!H$5*1000)</f>
        <v>1.7378033312296504</v>
      </c>
      <c r="I75" s="333">
        <f>IF(I$8=0,0,I$8/TRE!I$5*1000)</f>
        <v>1.6752261011896834</v>
      </c>
      <c r="J75" s="333">
        <f>IF(J$8=0,0,J$8/TRE!J$5*1000)</f>
        <v>1.6993794312207791</v>
      </c>
      <c r="K75" s="333">
        <f>IF(K$8=0,0,K$8/TRE!K$5*1000)</f>
        <v>1.7297300875225479</v>
      </c>
      <c r="L75" s="333">
        <f>IF(L$8=0,0,L$8/TRE!L$5*1000)</f>
        <v>1.4807081689935711</v>
      </c>
      <c r="M75" s="333">
        <f>IF(M$8=0,0,M$8/TRE!M$5*1000)</f>
        <v>1.3063972401437498</v>
      </c>
      <c r="N75" s="333">
        <f>IF(N$8=0,0,N$8/TRE!N$5*1000)</f>
        <v>1.2973056773548353</v>
      </c>
      <c r="O75" s="333">
        <f>IF(O$8=0,0,O$8/TRE!O$5*1000)</f>
        <v>1.2869665379364885</v>
      </c>
      <c r="P75" s="333">
        <f>IF(P$8=0,0,P$8/TRE!P$5*1000)</f>
        <v>1.1328246317483084</v>
      </c>
      <c r="Q75" s="333">
        <f>IF(Q$8=0,0,Q$8/TRE!Q$5*1000)</f>
        <v>1.0807179505192286</v>
      </c>
      <c r="R75" s="333">
        <f>IF(R$8=0,0,R$8/TRE!R$5*1000)</f>
        <v>1.057174811074209</v>
      </c>
      <c r="S75" s="333">
        <f>IF(S$8=0,0,S$8/TRE!S$5*1000)</f>
        <v>1.022417524910719</v>
      </c>
      <c r="T75" s="333">
        <f>IF(T$8=0,0,T$8/TRE!T$5*1000)</f>
        <v>1.0940358001652606</v>
      </c>
      <c r="U75" s="333">
        <f>IF(U$8=0,0,U$8/TRE!U$5*1000)</f>
        <v>1.100495723135229</v>
      </c>
      <c r="V75" s="333">
        <f>IF(V$8=0,0,V$8/TRE!V$5*1000)</f>
        <v>1.2233843650337966</v>
      </c>
      <c r="W75" s="333">
        <f>IF(W$8=0,0,W$8/TRE!W$5*1000)</f>
        <v>1.2169853726818682</v>
      </c>
      <c r="DA75" s="174"/>
    </row>
    <row r="76" spans="1:105" ht="12" customHeight="1" x14ac:dyDescent="0.25">
      <c r="A76" s="202" t="s">
        <v>95</v>
      </c>
      <c r="B76" s="333">
        <f>IF(B$9=0,0,B$9/TRE!B$5*1000)</f>
        <v>1.1247978284383524</v>
      </c>
      <c r="C76" s="333">
        <f>IF(C$9=0,0,C$9/TRE!C$5*1000)</f>
        <v>1.1050166103307895</v>
      </c>
      <c r="D76" s="333">
        <f>IF(D$9=0,0,D$9/TRE!D$5*1000)</f>
        <v>1.1664418634034324</v>
      </c>
      <c r="E76" s="333">
        <f>IF(E$9=0,0,E$9/TRE!E$5*1000)</f>
        <v>1.1605607472525157</v>
      </c>
      <c r="F76" s="333">
        <f>IF(F$9=0,0,F$9/TRE!F$5*1000)</f>
        <v>1.233439223688779</v>
      </c>
      <c r="G76" s="333">
        <f>IF(G$9=0,0,G$9/TRE!G$5*1000)</f>
        <v>1.1807163644592382</v>
      </c>
      <c r="H76" s="333">
        <f>IF(H$9=0,0,H$9/TRE!H$5*1000)</f>
        <v>1.0757830145707357</v>
      </c>
      <c r="I76" s="333">
        <f>IF(I$9=0,0,I$9/TRE!I$5*1000)</f>
        <v>1.037044729307899</v>
      </c>
      <c r="J76" s="333">
        <f>IF(J$9=0,0,J$9/TRE!J$5*1000)</f>
        <v>1.0519967907557204</v>
      </c>
      <c r="K76" s="333">
        <f>IF(K$9=0,0,K$9/TRE!K$5*1000)</f>
        <v>1.0707852922758627</v>
      </c>
      <c r="L76" s="333">
        <f>IF(L$9=0,0,L$9/TRE!L$5*1000)</f>
        <v>0.91662886651983</v>
      </c>
      <c r="M76" s="333">
        <f>IF(M$9=0,0,M$9/TRE!M$5*1000)</f>
        <v>0.80872210104136888</v>
      </c>
      <c r="N76" s="333">
        <f>IF(N$9=0,0,N$9/TRE!N$5*1000)</f>
        <v>0.80309399074346932</v>
      </c>
      <c r="O76" s="333">
        <f>IF(O$9=0,0,O$9/TRE!O$5*1000)</f>
        <v>0.79669357110354033</v>
      </c>
      <c r="P76" s="333">
        <f>IF(P$9=0,0,P$9/TRE!P$5*1000)</f>
        <v>0.70127239108228623</v>
      </c>
      <c r="Q76" s="333">
        <f>IF(Q$9=0,0,Q$9/TRE!Q$5*1000)</f>
        <v>0.66901587413095098</v>
      </c>
      <c r="R76" s="333">
        <f>IF(R$9=0,0,R$9/TRE!R$5*1000)</f>
        <v>0.65444154971260549</v>
      </c>
      <c r="S76" s="333">
        <f>IF(S$9=0,0,S$9/TRE!S$5*1000)</f>
        <v>0.63292513446854037</v>
      </c>
      <c r="T76" s="333">
        <f>IF(T$9=0,0,T$9/TRE!T$5*1000)</f>
        <v>0.67726025724516103</v>
      </c>
      <c r="U76" s="333">
        <f>IF(U$9=0,0,U$9/TRE!U$5*1000)</f>
        <v>0.68125925717895108</v>
      </c>
      <c r="V76" s="333">
        <f>IF(V$9=0,0,V$9/TRE!V$5*1000)</f>
        <v>0.75733317835425507</v>
      </c>
      <c r="W76" s="333">
        <f>IF(W$9=0,0,W$9/TRE!W$5*1000)</f>
        <v>0.75337189737448973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1.1827137156858802</v>
      </c>
      <c r="C77" s="334">
        <f>IF(C$10=0,0,C$10/TRE!C$5*1000)</f>
        <v>1.1742452847213269</v>
      </c>
      <c r="D77" s="334">
        <f>IF(D$10=0,0,D$10/TRE!D$5*1000)</f>
        <v>1.1874570753566436</v>
      </c>
      <c r="E77" s="334">
        <f>IF(E$10=0,0,E$10/TRE!E$5*1000)</f>
        <v>1.1904105948591839</v>
      </c>
      <c r="F77" s="334">
        <f>IF(F$10=0,0,F$10/TRE!F$5*1000)</f>
        <v>1.2405437795820613</v>
      </c>
      <c r="G77" s="334">
        <f>IF(G$10=0,0,G$10/TRE!G$5*1000)</f>
        <v>1.2079788233041742</v>
      </c>
      <c r="H77" s="334">
        <f>IF(H$10=0,0,H$10/TRE!H$5*1000)</f>
        <v>1.0913781766979598</v>
      </c>
      <c r="I77" s="334">
        <f>IF(I$10=0,0,I$10/TRE!I$5*1000)</f>
        <v>1.0473611769848439</v>
      </c>
      <c r="J77" s="334">
        <f>IF(J$10=0,0,J$10/TRE!J$5*1000)</f>
        <v>1.0583763473492334</v>
      </c>
      <c r="K77" s="334">
        <f>IF(K$10=0,0,K$10/TRE!K$5*1000)</f>
        <v>1.0684158232232692</v>
      </c>
      <c r="L77" s="334">
        <f>IF(L$10=0,0,L$10/TRE!L$5*1000)</f>
        <v>0.94204834831166973</v>
      </c>
      <c r="M77" s="334">
        <f>IF(M$10=0,0,M$10/TRE!M$5*1000)</f>
        <v>0.85187714312300389</v>
      </c>
      <c r="N77" s="334">
        <f>IF(N$10=0,0,N$10/TRE!N$5*1000)</f>
        <v>0.87243138719856017</v>
      </c>
      <c r="O77" s="334">
        <f>IF(O$10=0,0,O$10/TRE!O$5*1000)</f>
        <v>0.87889903035463646</v>
      </c>
      <c r="P77" s="334">
        <f>IF(P$10=0,0,P$10/TRE!P$5*1000)</f>
        <v>0.769313304379588</v>
      </c>
      <c r="Q77" s="334">
        <f>IF(Q$10=0,0,Q$10/TRE!Q$5*1000)</f>
        <v>0.72946848545447185</v>
      </c>
      <c r="R77" s="334">
        <f>IF(R$10=0,0,R$10/TRE!R$5*1000)</f>
        <v>0.73152549328590133</v>
      </c>
      <c r="S77" s="334">
        <f>IF(S$10=0,0,S$10/TRE!S$5*1000)</f>
        <v>0.70900247305205411</v>
      </c>
      <c r="T77" s="334">
        <f>IF(T$10=0,0,T$10/TRE!T$5*1000)</f>
        <v>0.72337965563913431</v>
      </c>
      <c r="U77" s="334">
        <f>IF(U$10=0,0,U$10/TRE!U$5*1000)</f>
        <v>0.71104785683136396</v>
      </c>
      <c r="V77" s="334">
        <f>IF(V$10=0,0,V$10/TRE!V$5*1000)</f>
        <v>0.78714573031026269</v>
      </c>
      <c r="W77" s="334">
        <f>IF(W$10=0,0,W$10/TRE!W$5*1000)</f>
        <v>0.78020839067774583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7.731364511329426</v>
      </c>
      <c r="C78" s="350">
        <f>IF(C$16=0,0,C$16/TRE!C$5*1000)</f>
        <v>7.759646500284668</v>
      </c>
      <c r="D78" s="350">
        <f>IF(D$16=0,0,D$16/TRE!D$5*1000)</f>
        <v>7.5950616473424857</v>
      </c>
      <c r="E78" s="350">
        <f>IF(E$16=0,0,E$16/TRE!E$5*1000)</f>
        <v>7.7067432038005572</v>
      </c>
      <c r="F78" s="350">
        <f>IF(F$16=0,0,F$16/TRE!F$5*1000)</f>
        <v>8.0405615343281678</v>
      </c>
      <c r="G78" s="350">
        <f>IF(G$16=0,0,G$16/TRE!G$5*1000)</f>
        <v>7.669707613273391</v>
      </c>
      <c r="H78" s="350">
        <f>IF(H$16=0,0,H$16/TRE!H$5*1000)</f>
        <v>6.9208620921252137</v>
      </c>
      <c r="I78" s="350">
        <f>IF(I$16=0,0,I$16/TRE!I$5*1000)</f>
        <v>6.6692998836220001</v>
      </c>
      <c r="J78" s="350">
        <f>IF(J$16=0,0,J$16/TRE!J$5*1000)</f>
        <v>6.7500453809602545</v>
      </c>
      <c r="K78" s="350">
        <f>IF(K$16=0,0,K$16/TRE!K$5*1000)</f>
        <v>6.9249173727434137</v>
      </c>
      <c r="L78" s="350">
        <f>IF(L$16=0,0,L$16/TRE!L$5*1000)</f>
        <v>6.105868924242305</v>
      </c>
      <c r="M78" s="350">
        <f>IF(M$16=0,0,M$16/TRE!M$5*1000)</f>
        <v>5.5214259276490996</v>
      </c>
      <c r="N78" s="350">
        <f>IF(N$16=0,0,N$16/TRE!N$5*1000)</f>
        <v>5.6546478799906668</v>
      </c>
      <c r="O78" s="350">
        <f>IF(O$16=0,0,O$16/TRE!O$5*1000)</f>
        <v>5.6965677893356066</v>
      </c>
      <c r="P78" s="350">
        <f>IF(P$16=0,0,P$16/TRE!P$5*1000)</f>
        <v>4.9862899357936277</v>
      </c>
      <c r="Q78" s="350">
        <f>IF(Q$16=0,0,Q$16/TRE!Q$5*1000)</f>
        <v>4.7280364797975034</v>
      </c>
      <c r="R78" s="350">
        <f>IF(R$16=0,0,R$16/TRE!R$5*1000)</f>
        <v>4.7413689379641726</v>
      </c>
      <c r="S78" s="350">
        <f>IF(S$16=0,0,S$16/TRE!S$5*1000)</f>
        <v>4.6193954338651961</v>
      </c>
      <c r="T78" s="350">
        <f>IF(T$16=0,0,T$16/TRE!T$5*1000)</f>
        <v>4.7084615501519602</v>
      </c>
      <c r="U78" s="350">
        <f>IF(U$16=0,0,U$16/TRE!U$5*1000)</f>
        <v>4.621555025920939</v>
      </c>
      <c r="V78" s="350">
        <f>IF(V$16=0,0,V$16/TRE!V$5*1000)</f>
        <v>5.1179196426911053</v>
      </c>
      <c r="W78" s="350">
        <f>IF(W$16=0,0,W$16/TRE!W$5*1000)</f>
        <v>5.0734703406790391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1.5338704155079588</v>
      </c>
      <c r="C79" s="350">
        <f>IF(C$24=0,0,C$24/TRE!C$5*1000)</f>
        <v>1.0837662909013515</v>
      </c>
      <c r="D79" s="350">
        <f>IF(D$24=0,0,D$24/TRE!D$5*1000)</f>
        <v>1.4253514752930541</v>
      </c>
      <c r="E79" s="350">
        <f>IF(E$24=0,0,E$24/TRE!E$5*1000)</f>
        <v>1.7374802098598303</v>
      </c>
      <c r="F79" s="350">
        <f>IF(F$24=0,0,F$24/TRE!F$5*1000)</f>
        <v>2.0433659456426221</v>
      </c>
      <c r="G79" s="350">
        <f>IF(G$24=0,0,G$24/TRE!G$5*1000)</f>
        <v>2.1106544394884974</v>
      </c>
      <c r="H79" s="350">
        <f>IF(H$24=0,0,H$24/TRE!H$5*1000)</f>
        <v>2.2602390966017003</v>
      </c>
      <c r="I79" s="350">
        <f>IF(I$24=0,0,I$24/TRE!I$5*1000)</f>
        <v>2.3227589324436932</v>
      </c>
      <c r="J79" s="350">
        <f>IF(J$24=0,0,J$24/TRE!J$5*1000)</f>
        <v>2.4141232692030381</v>
      </c>
      <c r="K79" s="350">
        <f>IF(K$24=0,0,K$24/TRE!K$5*1000)</f>
        <v>3.0959320066807221</v>
      </c>
      <c r="L79" s="350">
        <f>IF(L$24=0,0,L$24/TRE!L$5*1000)</f>
        <v>2.9307038767670122</v>
      </c>
      <c r="M79" s="350">
        <f>IF(M$24=0,0,M$24/TRE!M$5*1000)</f>
        <v>2.7140887347890637</v>
      </c>
      <c r="N79" s="350">
        <f>IF(N$24=0,0,N$24/TRE!N$5*1000)</f>
        <v>2.8232790170948654</v>
      </c>
      <c r="O79" s="350">
        <f>IF(O$24=0,0,O$24/TRE!O$5*1000)</f>
        <v>2.8574343384245111</v>
      </c>
      <c r="P79" s="350">
        <f>IF(P$24=0,0,P$24/TRE!P$5*1000)</f>
        <v>2.4967653299045383</v>
      </c>
      <c r="Q79" s="350">
        <f>IF(Q$24=0,0,Q$24/TRE!Q$5*1000)</f>
        <v>2.3630950353751015</v>
      </c>
      <c r="R79" s="350">
        <f>IF(R$24=0,0,R$24/TRE!R$5*1000)</f>
        <v>2.3831265811573377</v>
      </c>
      <c r="S79" s="350">
        <f>IF(S$24=0,0,S$24/TRE!S$5*1000)</f>
        <v>2.3100120055956195</v>
      </c>
      <c r="T79" s="350">
        <f>IF(T$24=0,0,T$24/TRE!T$5*1000)</f>
        <v>2.3189277150862808</v>
      </c>
      <c r="U79" s="350">
        <f>IF(U$24=0,0,U$24/TRE!U$5*1000)</f>
        <v>2.2409697423118136</v>
      </c>
      <c r="V79" s="350">
        <f>IF(V$24=0,0,V$24/TRE!V$5*1000)</f>
        <v>2.474698651752552</v>
      </c>
      <c r="W79" s="350">
        <f>IF(W$24=0,0,W$24/TRE!W$5*1000)</f>
        <v>2.4434448968949249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11.044806444756324</v>
      </c>
      <c r="C80" s="350">
        <f>IF(C$27=0,0,C$27/TRE!C$5*1000)</f>
        <v>11.085209286120957</v>
      </c>
      <c r="D80" s="350">
        <f>IF(D$27=0,0,D$27/TRE!D$5*1000)</f>
        <v>10.85008806763212</v>
      </c>
      <c r="E80" s="350">
        <f>IF(E$27=0,0,E$27/TRE!E$5*1000)</f>
        <v>11.009633148286515</v>
      </c>
      <c r="F80" s="350">
        <f>IF(F$27=0,0,F$27/TRE!F$5*1000)</f>
        <v>11.486516477611673</v>
      </c>
      <c r="G80" s="350">
        <f>IF(G$27=0,0,G$27/TRE!G$5*1000)</f>
        <v>10.956725161819135</v>
      </c>
      <c r="H80" s="350">
        <f>IF(H$27=0,0,H$27/TRE!H$5*1000)</f>
        <v>9.8869458458931678</v>
      </c>
      <c r="I80" s="350">
        <f>IF(I$27=0,0,I$27/TRE!I$5*1000)</f>
        <v>9.5275712623171422</v>
      </c>
      <c r="J80" s="350">
        <f>IF(J$27=0,0,J$27/TRE!J$5*1000)</f>
        <v>9.6429219728003623</v>
      </c>
      <c r="K80" s="350">
        <f>IF(K$27=0,0,K$27/TRE!K$5*1000)</f>
        <v>9.8927391039191566</v>
      </c>
      <c r="L80" s="350">
        <f>IF(L$27=0,0,L$27/TRE!L$5*1000)</f>
        <v>8.7226698917747196</v>
      </c>
      <c r="M80" s="350">
        <f>IF(M$27=0,0,M$27/TRE!M$5*1000)</f>
        <v>7.8877513252130012</v>
      </c>
      <c r="N80" s="350">
        <f>IF(N$27=0,0,N$27/TRE!N$5*1000)</f>
        <v>8.0780683999866678</v>
      </c>
      <c r="O80" s="350">
        <f>IF(O$27=0,0,O$27/TRE!O$5*1000)</f>
        <v>8.1379539847651543</v>
      </c>
      <c r="P80" s="350">
        <f>IF(P$27=0,0,P$27/TRE!P$5*1000)</f>
        <v>7.1232713368480391</v>
      </c>
      <c r="Q80" s="350">
        <f>IF(Q$27=0,0,Q$27/TRE!Q$5*1000)</f>
        <v>6.7543378282821482</v>
      </c>
      <c r="R80" s="350">
        <f>IF(R$27=0,0,R$27/TRE!R$5*1000)</f>
        <v>6.7733841970916755</v>
      </c>
      <c r="S80" s="350">
        <f>IF(S$27=0,0,S$27/TRE!S$5*1000)</f>
        <v>6.5991363340931413</v>
      </c>
      <c r="T80" s="350">
        <f>IF(T$27=0,0,T$27/TRE!T$5*1000)</f>
        <v>6.7263736430742282</v>
      </c>
      <c r="U80" s="350">
        <f>IF(U$27=0,0,U$27/TRE!U$5*1000)</f>
        <v>6.6022214656013434</v>
      </c>
      <c r="V80" s="350">
        <f>IF(V$27=0,0,V$27/TRE!V$5*1000)</f>
        <v>7.311313775273006</v>
      </c>
      <c r="W80" s="350">
        <f>IF(W$27=0,0,W$27/TRE!W$5*1000)</f>
        <v>7.2478147723986259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7.0880565786933563</v>
      </c>
      <c r="C81" s="350">
        <f>IF(C$35=0,0,C$35/TRE!C$5*1000)</f>
        <v>6.7958853168355953</v>
      </c>
      <c r="D81" s="350">
        <f>IF(D$35=0,0,D$35/TRE!D$5*1000)</f>
        <v>4.3028106734677074</v>
      </c>
      <c r="E81" s="350">
        <f>IF(E$35=0,0,E$35/TRE!E$5*1000)</f>
        <v>6.0780821430045995</v>
      </c>
      <c r="F81" s="350">
        <f>IF(F$35=0,0,F$35/TRE!F$5*1000)</f>
        <v>5.0228344811719072</v>
      </c>
      <c r="G81" s="350">
        <f>IF(G$35=0,0,G$35/TRE!G$5*1000)</f>
        <v>4.7485743060456693</v>
      </c>
      <c r="H81" s="350">
        <f>IF(H$35=0,0,H$35/TRE!H$5*1000)</f>
        <v>4.0705503133266792</v>
      </c>
      <c r="I81" s="350">
        <f>IF(I$35=0,0,I$35/TRE!I$5*1000)</f>
        <v>3.9567080196608195</v>
      </c>
      <c r="J81" s="350">
        <f>IF(J$35=0,0,J$35/TRE!J$5*1000)</f>
        <v>3.8636989967512729</v>
      </c>
      <c r="K81" s="350">
        <f>IF(K$35=0,0,K$35/TRE!K$5*1000)</f>
        <v>4.7279253281060489</v>
      </c>
      <c r="L81" s="350">
        <f>IF(L$35=0,0,L$35/TRE!L$5*1000)</f>
        <v>4.6454020193235408</v>
      </c>
      <c r="M81" s="350">
        <f>IF(M$35=0,0,M$35/TRE!M$5*1000)</f>
        <v>4.3966462706315026</v>
      </c>
      <c r="N81" s="350">
        <f>IF(N$35=0,0,N$35/TRE!N$5*1000)</f>
        <v>4.6718846662156119</v>
      </c>
      <c r="O81" s="350">
        <f>IF(O$35=0,0,O$35/TRE!O$5*1000)</f>
        <v>4.7858202700841321</v>
      </c>
      <c r="P81" s="350">
        <f>IF(P$35=0,0,P$35/TRE!P$5*1000)</f>
        <v>4.1408947029497662</v>
      </c>
      <c r="Q81" s="350">
        <f>IF(Q$35=0,0,Q$35/TRE!Q$5*1000)</f>
        <v>3.9020723802229829</v>
      </c>
      <c r="R81" s="350">
        <f>IF(R$35=0,0,R$35/TRE!R$5*1000)</f>
        <v>3.9687123094172612</v>
      </c>
      <c r="S81" s="350">
        <f>IF(S$35=0,0,S$35/TRE!S$5*1000)</f>
        <v>3.871879927581257</v>
      </c>
      <c r="T81" s="350">
        <f>IF(T$35=0,0,T$35/TRE!T$5*1000)</f>
        <v>3.8102984396817918</v>
      </c>
      <c r="U81" s="350">
        <f>IF(U$35=0,0,U$35/TRE!U$5*1000)</f>
        <v>3.6233122985567379</v>
      </c>
      <c r="V81" s="350">
        <f>IF(V$35=0,0,V$35/TRE!V$5*1000)</f>
        <v>3.9793587566518771</v>
      </c>
      <c r="W81" s="350">
        <f>IF(W$35=0,0,W$35/TRE!W$5*1000)</f>
        <v>3.9180862709711555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5.1913745927923944</v>
      </c>
      <c r="C82" s="350">
        <f>IF(C$46=0,0,C$46/TRE!C$5*1000)</f>
        <v>5.1000766630651828</v>
      </c>
      <c r="D82" s="350">
        <f>IF(D$46=0,0,D$46/TRE!D$5*1000)</f>
        <v>5.383577831092766</v>
      </c>
      <c r="E82" s="350">
        <f>IF(E$46=0,0,E$46/TRE!E$5*1000)</f>
        <v>5.3564342180885349</v>
      </c>
      <c r="F82" s="350">
        <f>IF(F$46=0,0,F$46/TRE!F$5*1000)</f>
        <v>5.6927964170251339</v>
      </c>
      <c r="G82" s="350">
        <f>IF(G$46=0,0,G$46/TRE!G$5*1000)</f>
        <v>5.4494601436580234</v>
      </c>
      <c r="H82" s="350">
        <f>IF(H$46=0,0,H$46/TRE!H$5*1000)</f>
        <v>4.9651523749418569</v>
      </c>
      <c r="I82" s="350">
        <f>IF(I$46=0,0,I$46/TRE!I$5*1000)</f>
        <v>4.7863602891133787</v>
      </c>
      <c r="J82" s="350">
        <f>IF(J$46=0,0,J$46/TRE!J$5*1000)</f>
        <v>4.8553698034879407</v>
      </c>
      <c r="K82" s="350">
        <f>IF(K$46=0,0,K$46/TRE!K$5*1000)</f>
        <v>4.9420859643501363</v>
      </c>
      <c r="L82" s="350">
        <f>IF(L$46=0,0,L$46/TRE!L$5*1000)</f>
        <v>4.2305947685530585</v>
      </c>
      <c r="M82" s="350">
        <f>IF(M$46=0,0,M$46/TRE!M$5*1000)</f>
        <v>3.7325635432678541</v>
      </c>
      <c r="N82" s="350">
        <f>IF(N$46=0,0,N$46/TRE!N$5*1000)</f>
        <v>3.7065876495852441</v>
      </c>
      <c r="O82" s="350">
        <f>IF(O$46=0,0,O$46/TRE!O$5*1000)</f>
        <v>3.6770472512471084</v>
      </c>
      <c r="P82" s="350">
        <f>IF(P$46=0,0,P$46/TRE!P$5*1000)</f>
        <v>3.2366418049951675</v>
      </c>
      <c r="Q82" s="350">
        <f>IF(Q$46=0,0,Q$46/TRE!Q$5*1000)</f>
        <v>3.0877655729120801</v>
      </c>
      <c r="R82" s="350">
        <f>IF(R$46=0,0,R$46/TRE!R$5*1000)</f>
        <v>3.0204994602120241</v>
      </c>
      <c r="S82" s="350">
        <f>IF(S$46=0,0,S$46/TRE!S$5*1000)</f>
        <v>2.9211929283163389</v>
      </c>
      <c r="T82" s="350">
        <f>IF(T$46=0,0,T$46/TRE!T$5*1000)</f>
        <v>3.1258165719007422</v>
      </c>
      <c r="U82" s="350">
        <f>IF(U$46=0,0,U$46/TRE!U$5*1000)</f>
        <v>3.1442734946720838</v>
      </c>
      <c r="V82" s="350">
        <f>IF(V$46=0,0,V$46/TRE!V$5*1000)</f>
        <v>3.4953839000965607</v>
      </c>
      <c r="W82" s="350">
        <f>IF(W$46=0,0,W$46/TRE!W$5*1000)</f>
        <v>3.4771010648053378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3.5153687945207617</v>
      </c>
      <c r="C83" s="335">
        <f>IF(C$47=0,0,C$47/TRE!C$5*1000)</f>
        <v>3.4535458827984979</v>
      </c>
      <c r="D83" s="335">
        <f>IF(D$47=0,0,D$47/TRE!D$5*1000)</f>
        <v>3.6455203091244339</v>
      </c>
      <c r="E83" s="335">
        <f>IF(E$47=0,0,E$47/TRE!E$5*1000)</f>
        <v>3.6271398573924198</v>
      </c>
      <c r="F83" s="335">
        <f>IF(F$47=0,0,F$47/TRE!F$5*1000)</f>
        <v>3.8549094310694527</v>
      </c>
      <c r="G83" s="335">
        <f>IF(G$47=0,0,G$47/TRE!G$5*1000)</f>
        <v>3.6901328913149607</v>
      </c>
      <c r="H83" s="335">
        <f>IF(H$47=0,0,H$47/TRE!H$5*1000)</f>
        <v>3.3621811346737562</v>
      </c>
      <c r="I83" s="335">
        <f>IF(I$47=0,0,I$47/TRE!I$5*1000)</f>
        <v>3.2411110581469478</v>
      </c>
      <c r="J83" s="335">
        <f>IF(J$47=0,0,J$47/TRE!J$5*1000)</f>
        <v>3.2878412428063584</v>
      </c>
      <c r="K83" s="335">
        <f>IF(K$47=0,0,K$47/TRE!K$5*1000)</f>
        <v>3.3465615837154576</v>
      </c>
      <c r="L83" s="335">
        <f>IF(L$47=0,0,L$47/TRE!L$5*1000)</f>
        <v>2.8647712789368627</v>
      </c>
      <c r="M83" s="335">
        <f>IF(M$47=0,0,M$47/TRE!M$5*1000)</f>
        <v>2.5275266057254036</v>
      </c>
      <c r="N83" s="335">
        <f>IF(N$47=0,0,N$47/TRE!N$5*1000)</f>
        <v>2.5099368817651202</v>
      </c>
      <c r="O83" s="335">
        <f>IF(O$47=0,0,O$47/TRE!O$5*1000)</f>
        <v>2.4899334332295875</v>
      </c>
      <c r="P83" s="335">
        <f>IF(P$47=0,0,P$47/TRE!P$5*1000)</f>
        <v>2.1917103836271687</v>
      </c>
      <c r="Q83" s="335">
        <f>IF(Q$47=0,0,Q$47/TRE!Q$5*1000)</f>
        <v>2.0908979973976463</v>
      </c>
      <c r="R83" s="335">
        <f>IF(R$47=0,0,R$47/TRE!R$5*1000)</f>
        <v>2.045348367085321</v>
      </c>
      <c r="S83" s="335">
        <f>IF(S$47=0,0,S$47/TRE!S$5*1000)</f>
        <v>1.9781023849127291</v>
      </c>
      <c r="T83" s="335">
        <f>IF(T$47=0,0,T$47/TRE!T$5*1000)</f>
        <v>2.1166644475071803</v>
      </c>
      <c r="U83" s="335">
        <f>IF(U$47=0,0,U$47/TRE!U$5*1000)</f>
        <v>2.1291626576042382</v>
      </c>
      <c r="V83" s="335">
        <f>IF(V$47=0,0,V$47/TRE!V$5*1000)</f>
        <v>2.3669190630800445</v>
      </c>
      <c r="W83" s="335">
        <f>IF(W$47=0,0,W$47/TRE!W$5*1000)</f>
        <v>2.3545387373090301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BG: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7.1541477543893208</v>
      </c>
      <c r="C5" s="225">
        <v>7.5715378880902442</v>
      </c>
      <c r="D5" s="225">
        <v>10.45132058232219</v>
      </c>
      <c r="E5" s="225">
        <v>6.6704734739365863</v>
      </c>
      <c r="F5" s="225">
        <v>6.1579277661088208</v>
      </c>
      <c r="G5" s="225">
        <v>6.573700389021127</v>
      </c>
      <c r="H5" s="225">
        <v>5.7531385949756491</v>
      </c>
      <c r="I5" s="225">
        <v>5.8409434503748852</v>
      </c>
      <c r="J5" s="225">
        <v>6.9683749014603524</v>
      </c>
      <c r="K5" s="225">
        <v>6.3671392903250039</v>
      </c>
      <c r="L5" s="225">
        <v>6.5747290151991278</v>
      </c>
      <c r="M5" s="225">
        <v>8.8576187794745262</v>
      </c>
      <c r="N5" s="225">
        <v>9.3669456899275332</v>
      </c>
      <c r="O5" s="225">
        <v>8.7895081299223037</v>
      </c>
      <c r="P5" s="225">
        <v>8.6922827403806551</v>
      </c>
      <c r="Q5" s="225">
        <v>9.9385964476922677</v>
      </c>
      <c r="R5" s="225">
        <v>9.6191213106873441</v>
      </c>
      <c r="S5" s="225">
        <v>10.54757543912827</v>
      </c>
      <c r="T5" s="225">
        <v>10.84639761599214</v>
      </c>
      <c r="U5" s="225">
        <v>9.4267153310489977</v>
      </c>
      <c r="V5" s="225">
        <v>8.6699292672974568</v>
      </c>
      <c r="W5" s="225">
        <v>10.20683187673232</v>
      </c>
      <c r="DA5" s="89" t="s">
        <v>2446</v>
      </c>
    </row>
    <row r="6" spans="1:105" ht="12" customHeight="1" x14ac:dyDescent="0.25">
      <c r="A6" s="55" t="s">
        <v>92</v>
      </c>
      <c r="B6" s="261">
        <v>0.15336835968536111</v>
      </c>
      <c r="C6" s="261">
        <v>0.16452400534313591</v>
      </c>
      <c r="D6" s="261">
        <v>0.24374803680129001</v>
      </c>
      <c r="E6" s="261">
        <v>0.14674057697087239</v>
      </c>
      <c r="F6" s="261">
        <v>0.13958948330803539</v>
      </c>
      <c r="G6" s="261">
        <v>0.14873231420037769</v>
      </c>
      <c r="H6" s="261">
        <v>0.1315700980571767</v>
      </c>
      <c r="I6" s="261">
        <v>0.13303935606308101</v>
      </c>
      <c r="J6" s="261">
        <v>0.15916025595815711</v>
      </c>
      <c r="K6" s="261">
        <v>0.1404717935296485</v>
      </c>
      <c r="L6" s="261">
        <v>0.14081926287307989</v>
      </c>
      <c r="M6" s="261">
        <v>0.18616303902854331</v>
      </c>
      <c r="N6" s="261">
        <v>0.1926104291173607</v>
      </c>
      <c r="O6" s="261">
        <v>0.1787363699165497</v>
      </c>
      <c r="P6" s="261">
        <v>0.17772328205251539</v>
      </c>
      <c r="Q6" s="261">
        <v>0.2040633800279385</v>
      </c>
      <c r="R6" s="261">
        <v>0.19444035403569249</v>
      </c>
      <c r="S6" s="261">
        <v>0.21308094687680151</v>
      </c>
      <c r="T6" s="261">
        <v>0.22602979449583699</v>
      </c>
      <c r="U6" s="261">
        <v>0.1998207578507904</v>
      </c>
      <c r="V6" s="261">
        <v>0.1842279296488854</v>
      </c>
      <c r="W6" s="261">
        <v>0.2175092705304936</v>
      </c>
      <c r="DA6" s="67" t="s">
        <v>2447</v>
      </c>
    </row>
    <row r="7" spans="1:105" ht="12" customHeight="1" x14ac:dyDescent="0.25">
      <c r="A7" s="202" t="s">
        <v>93</v>
      </c>
      <c r="B7" s="226">
        <v>5.4085424415814751E-2</v>
      </c>
      <c r="C7" s="226">
        <v>5.8019468121250438E-2</v>
      </c>
      <c r="D7" s="226">
        <v>8.5957860199881456E-2</v>
      </c>
      <c r="E7" s="226">
        <v>5.1748133713975603E-2</v>
      </c>
      <c r="F7" s="226">
        <v>4.9226297159256957E-2</v>
      </c>
      <c r="G7" s="226">
        <v>5.2450520787838621E-2</v>
      </c>
      <c r="H7" s="226">
        <v>4.6398257166285567E-2</v>
      </c>
      <c r="I7" s="226">
        <v>4.6916391695393737E-2</v>
      </c>
      <c r="J7" s="226">
        <v>5.6127939369545778E-2</v>
      </c>
      <c r="K7" s="226">
        <v>4.953744427526089E-2</v>
      </c>
      <c r="L7" s="226">
        <v>4.9659979503188768E-2</v>
      </c>
      <c r="M7" s="226">
        <v>6.5650483561621537E-2</v>
      </c>
      <c r="N7" s="226">
        <v>6.7924158718892527E-2</v>
      </c>
      <c r="O7" s="226">
        <v>6.3031465194716862E-2</v>
      </c>
      <c r="P7" s="226">
        <v>6.2674199281400653E-2</v>
      </c>
      <c r="Q7" s="226">
        <v>7.1963047262024071E-2</v>
      </c>
      <c r="R7" s="226">
        <v>6.8569482604862828E-2</v>
      </c>
      <c r="S7" s="226">
        <v>7.5143096466562198E-2</v>
      </c>
      <c r="T7" s="226">
        <v>7.9709513689827913E-2</v>
      </c>
      <c r="U7" s="226">
        <v>7.0466884549208006E-2</v>
      </c>
      <c r="V7" s="226">
        <v>6.4968066325729212E-2</v>
      </c>
      <c r="W7" s="226">
        <v>7.6704746892711895E-2</v>
      </c>
      <c r="DA7" s="174" t="s">
        <v>2448</v>
      </c>
    </row>
    <row r="8" spans="1:105" ht="12" customHeight="1" x14ac:dyDescent="0.25">
      <c r="A8" s="202" t="s">
        <v>94</v>
      </c>
      <c r="B8" s="226">
        <v>0.3611071592607768</v>
      </c>
      <c r="C8" s="226">
        <v>0.3873732256219431</v>
      </c>
      <c r="D8" s="226">
        <v>0.57390690834327607</v>
      </c>
      <c r="E8" s="226">
        <v>0.34550198624375639</v>
      </c>
      <c r="F8" s="226">
        <v>0.32866467297071589</v>
      </c>
      <c r="G8" s="226">
        <v>0.35019154916544448</v>
      </c>
      <c r="H8" s="226">
        <v>0.30978295947455342</v>
      </c>
      <c r="I8" s="226">
        <v>0.31324234044349458</v>
      </c>
      <c r="J8" s="226">
        <v>0.37474423025829678</v>
      </c>
      <c r="K8" s="226">
        <v>0.3307420801906083</v>
      </c>
      <c r="L8" s="226">
        <v>0.33156019983271789</v>
      </c>
      <c r="M8" s="226">
        <v>0.43832252180869502</v>
      </c>
      <c r="N8" s="226">
        <v>0.45350295879318953</v>
      </c>
      <c r="O8" s="226">
        <v>0.42083636370344019</v>
      </c>
      <c r="P8" s="226">
        <v>0.41845103936787642</v>
      </c>
      <c r="Q8" s="226">
        <v>0.48046903300143179</v>
      </c>
      <c r="R8" s="226">
        <v>0.45781153319716</v>
      </c>
      <c r="S8" s="226">
        <v>0.50170097389796031</v>
      </c>
      <c r="T8" s="226">
        <v>0.53218915013589707</v>
      </c>
      <c r="U8" s="226">
        <v>0.47047974156381239</v>
      </c>
      <c r="V8" s="226">
        <v>0.43376628966028608</v>
      </c>
      <c r="W8" s="226">
        <v>0.51212750110443639</v>
      </c>
      <c r="DA8" s="174" t="s">
        <v>2449</v>
      </c>
    </row>
    <row r="9" spans="1:105" ht="12" customHeight="1" x14ac:dyDescent="0.25">
      <c r="A9" s="202" t="s">
        <v>95</v>
      </c>
      <c r="B9" s="226">
        <v>0.1580470881634968</v>
      </c>
      <c r="C9" s="226">
        <v>0.169543053279197</v>
      </c>
      <c r="D9" s="226">
        <v>0.25118393090364249</v>
      </c>
      <c r="E9" s="226">
        <v>0.15121711514198011</v>
      </c>
      <c r="F9" s="226">
        <v>0.14384786679822481</v>
      </c>
      <c r="G9" s="226">
        <v>0.15326961325929669</v>
      </c>
      <c r="H9" s="226">
        <v>0.13558383834829091</v>
      </c>
      <c r="I9" s="226">
        <v>0.1370979182411089</v>
      </c>
      <c r="J9" s="226">
        <v>0.16401567479204501</v>
      </c>
      <c r="K9" s="226">
        <v>0.1447570931971307</v>
      </c>
      <c r="L9" s="226">
        <v>0.14511516260641491</v>
      </c>
      <c r="M9" s="226">
        <v>0.19184221766790571</v>
      </c>
      <c r="N9" s="226">
        <v>0.19848629492009939</v>
      </c>
      <c r="O9" s="226">
        <v>0.18418898703863909</v>
      </c>
      <c r="P9" s="226">
        <v>0.18314499343205121</v>
      </c>
      <c r="Q9" s="226">
        <v>0.21028863502473219</v>
      </c>
      <c r="R9" s="226">
        <v>0.2003720444025448</v>
      </c>
      <c r="S9" s="226">
        <v>0.2195812960775487</v>
      </c>
      <c r="T9" s="226">
        <v>0.23292516743054401</v>
      </c>
      <c r="U9" s="226">
        <v>0.20591658538782051</v>
      </c>
      <c r="V9" s="226">
        <v>0.1898480749166874</v>
      </c>
      <c r="W9" s="226">
        <v>0.2241447122889979</v>
      </c>
      <c r="DA9" s="174" t="s">
        <v>2450</v>
      </c>
    </row>
    <row r="10" spans="1:105" ht="12" customHeight="1" x14ac:dyDescent="0.25">
      <c r="A10" s="56" t="s">
        <v>96</v>
      </c>
      <c r="B10" s="262">
        <v>0.27254808078624848</v>
      </c>
      <c r="C10" s="262">
        <v>0.29523429086005332</v>
      </c>
      <c r="D10" s="262">
        <v>0.44284334816591681</v>
      </c>
      <c r="E10" s="262">
        <v>0.26359525204291723</v>
      </c>
      <c r="F10" s="262">
        <v>0.24807660421634201</v>
      </c>
      <c r="G10" s="262">
        <v>0.27376473823050229</v>
      </c>
      <c r="H10" s="262">
        <v>0.23962998550933359</v>
      </c>
      <c r="I10" s="262">
        <v>0.24075190552982409</v>
      </c>
      <c r="J10" s="262">
        <v>0.28649596745431671</v>
      </c>
      <c r="K10" s="262">
        <v>0.24284556969744789</v>
      </c>
      <c r="L10" s="262">
        <v>0.2442313819924751</v>
      </c>
      <c r="M10" s="262">
        <v>0.32580328707750339</v>
      </c>
      <c r="N10" s="262">
        <v>0.34208204554868998</v>
      </c>
      <c r="O10" s="262">
        <v>0.32014707920364238</v>
      </c>
      <c r="P10" s="262">
        <v>0.31724304909419943</v>
      </c>
      <c r="Q10" s="262">
        <v>0.36304741647920419</v>
      </c>
      <c r="R10" s="262">
        <v>0.35070839899033801</v>
      </c>
      <c r="S10" s="262">
        <v>0.38478367535995739</v>
      </c>
      <c r="T10" s="262">
        <v>0.39800050385460961</v>
      </c>
      <c r="U10" s="262">
        <v>0.34839354098509839</v>
      </c>
      <c r="V10" s="262">
        <v>0.32105057331615988</v>
      </c>
      <c r="W10" s="262">
        <v>0.37870123430648922</v>
      </c>
      <c r="DA10" s="68" t="s">
        <v>2451</v>
      </c>
    </row>
    <row r="11" spans="1:105" ht="12" customHeight="1" x14ac:dyDescent="0.25">
      <c r="A11" s="37" t="s">
        <v>160</v>
      </c>
      <c r="B11" s="228">
        <v>4.6591264327335263E-2</v>
      </c>
      <c r="C11" s="228">
        <v>5.1194620316382132E-2</v>
      </c>
      <c r="D11" s="228">
        <v>1.035408555252859E-2</v>
      </c>
      <c r="E11" s="228">
        <v>1.9299721283946289E-2</v>
      </c>
      <c r="F11" s="228">
        <v>1.2063117587490209E-2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5.8368051662790908E-3</v>
      </c>
      <c r="T11" s="228">
        <v>6.9623962999335702E-3</v>
      </c>
      <c r="U11" s="228">
        <v>5.7933058373748651E-3</v>
      </c>
      <c r="V11" s="228">
        <v>3.019209661326109E-3</v>
      </c>
      <c r="W11" s="228">
        <v>3.3010886194968282E-3</v>
      </c>
      <c r="DA11" s="69" t="s">
        <v>2452</v>
      </c>
    </row>
    <row r="12" spans="1:105" ht="12" customHeight="1" x14ac:dyDescent="0.25">
      <c r="A12" s="37" t="s">
        <v>162</v>
      </c>
      <c r="B12" s="228">
        <v>7.6132197310654898E-5</v>
      </c>
      <c r="C12" s="228">
        <v>0</v>
      </c>
      <c r="D12" s="228">
        <v>3.2308148265526392E-5</v>
      </c>
      <c r="E12" s="228">
        <v>1.9748144630569409E-4</v>
      </c>
      <c r="F12" s="228">
        <v>4.4460008416504268E-4</v>
      </c>
      <c r="G12" s="228">
        <v>9.4502659800172579E-4</v>
      </c>
      <c r="H12" s="228">
        <v>2.905928930727204E-3</v>
      </c>
      <c r="I12" s="228">
        <v>4.8260946160807207E-3</v>
      </c>
      <c r="J12" s="228">
        <v>7.4485750488990487E-3</v>
      </c>
      <c r="K12" s="228">
        <v>3.8754053236811449E-2</v>
      </c>
      <c r="L12" s="228">
        <v>6.652220372835671E-2</v>
      </c>
      <c r="M12" s="228">
        <v>0.110958426999361</v>
      </c>
      <c r="N12" s="228">
        <v>0.14098510272915049</v>
      </c>
      <c r="O12" s="228">
        <v>0.14186879759054741</v>
      </c>
      <c r="P12" s="228">
        <v>0.13748213574437679</v>
      </c>
      <c r="Q12" s="228">
        <v>0.15283779019172181</v>
      </c>
      <c r="R12" s="228">
        <v>0.16522642315167191</v>
      </c>
      <c r="S12" s="228">
        <v>0.17391559791827579</v>
      </c>
      <c r="T12" s="228">
        <v>0.13841310684159219</v>
      </c>
      <c r="U12" s="228">
        <v>0.1013348338222667</v>
      </c>
      <c r="V12" s="228">
        <v>9.1791894539476268E-2</v>
      </c>
      <c r="W12" s="228">
        <v>0.1042395405430708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0.2258806842616026</v>
      </c>
      <c r="C15" s="228">
        <v>0.24403967054367121</v>
      </c>
      <c r="D15" s="228">
        <v>0.43245695446512272</v>
      </c>
      <c r="E15" s="228">
        <v>0.24409804931266521</v>
      </c>
      <c r="F15" s="228">
        <v>0.2355688865446868</v>
      </c>
      <c r="G15" s="228">
        <v>0.27281971163250063</v>
      </c>
      <c r="H15" s="228">
        <v>0.23672405657860651</v>
      </c>
      <c r="I15" s="228">
        <v>0.2359258109137434</v>
      </c>
      <c r="J15" s="228">
        <v>0.27904739240541759</v>
      </c>
      <c r="K15" s="228">
        <v>0.2040915164606365</v>
      </c>
      <c r="L15" s="228">
        <v>0.17770917826411839</v>
      </c>
      <c r="M15" s="228">
        <v>0.21484486007814241</v>
      </c>
      <c r="N15" s="228">
        <v>0.20109694281953949</v>
      </c>
      <c r="O15" s="228">
        <v>0.17827828161309511</v>
      </c>
      <c r="P15" s="228">
        <v>0.17976091334982261</v>
      </c>
      <c r="Q15" s="228">
        <v>0.21020962628748241</v>
      </c>
      <c r="R15" s="228">
        <v>0.18548197583866621</v>
      </c>
      <c r="S15" s="228">
        <v>0.20503127227540241</v>
      </c>
      <c r="T15" s="228">
        <v>0.25262500071308391</v>
      </c>
      <c r="U15" s="228">
        <v>0.2412654013254569</v>
      </c>
      <c r="V15" s="228">
        <v>0.2262394691153575</v>
      </c>
      <c r="W15" s="228">
        <v>0.27116060514392171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1.3393174031467856</v>
      </c>
      <c r="C16" s="263">
        <f t="shared" si="0"/>
        <v>1.4429853022603356</v>
      </c>
      <c r="D16" s="263">
        <f t="shared" si="0"/>
        <v>2.1572159486369635</v>
      </c>
      <c r="E16" s="263">
        <f t="shared" si="0"/>
        <v>1.286666287603117</v>
      </c>
      <c r="F16" s="263">
        <f t="shared" si="0"/>
        <v>1.2365170960508676</v>
      </c>
      <c r="G16" s="263">
        <f t="shared" si="0"/>
        <v>1.3119455514251503</v>
      </c>
      <c r="H16" s="263">
        <f t="shared" si="0"/>
        <v>1.1445626478262414</v>
      </c>
      <c r="I16" s="263">
        <f t="shared" si="0"/>
        <v>1.1573061220058138</v>
      </c>
      <c r="J16" s="263">
        <f t="shared" si="0"/>
        <v>1.384285113828795</v>
      </c>
      <c r="K16" s="263">
        <f t="shared" si="0"/>
        <v>1.2094885244886129</v>
      </c>
      <c r="L16" s="263">
        <f t="shared" si="0"/>
        <v>1.216902247201161</v>
      </c>
      <c r="M16" s="263">
        <f t="shared" si="0"/>
        <v>1.6237534588917542</v>
      </c>
      <c r="N16" s="263">
        <f t="shared" si="0"/>
        <v>1.7053390703274842</v>
      </c>
      <c r="O16" s="263">
        <f t="shared" si="0"/>
        <v>1.5961737557111046</v>
      </c>
      <c r="P16" s="263">
        <f t="shared" si="0"/>
        <v>1.5816374026752507</v>
      </c>
      <c r="Q16" s="263">
        <f t="shared" si="0"/>
        <v>1.8099147925402779</v>
      </c>
      <c r="R16" s="263">
        <f t="shared" si="0"/>
        <v>1.7487272166132926</v>
      </c>
      <c r="S16" s="263">
        <f t="shared" si="0"/>
        <v>1.9176383569836735</v>
      </c>
      <c r="T16" s="263">
        <f t="shared" si="0"/>
        <v>1.9811049172203408</v>
      </c>
      <c r="U16" s="263">
        <f t="shared" si="0"/>
        <v>1.7331996476465181</v>
      </c>
      <c r="V16" s="263">
        <f t="shared" si="0"/>
        <v>1.5967591356571784</v>
      </c>
      <c r="W16" s="263">
        <f t="shared" si="0"/>
        <v>1.8825012332862943</v>
      </c>
      <c r="DA16" s="70"/>
    </row>
    <row r="17" spans="1:105" ht="12" customHeight="1" x14ac:dyDescent="0.25">
      <c r="A17" s="60" t="s">
        <v>2406</v>
      </c>
      <c r="B17" s="331">
        <v>0.31611010256458572</v>
      </c>
      <c r="C17" s="331">
        <v>0.44346138019777459</v>
      </c>
      <c r="D17" s="331">
        <v>9.6099038636809631E-2</v>
      </c>
      <c r="E17" s="331">
        <v>0.1950442298662888</v>
      </c>
      <c r="F17" s="331">
        <v>6.3968292283749714E-2</v>
      </c>
      <c r="G17" s="331">
        <v>8.5038874205861509E-2</v>
      </c>
      <c r="H17" s="331">
        <v>9.2876478138326432E-2</v>
      </c>
      <c r="I17" s="331">
        <v>9.3922059039014918E-2</v>
      </c>
      <c r="J17" s="331">
        <v>0.10316655904937901</v>
      </c>
      <c r="K17" s="331">
        <v>0.1936189544656598</v>
      </c>
      <c r="L17" s="331">
        <v>0.3323512886750567</v>
      </c>
      <c r="M17" s="331">
        <v>0.55435890778938612</v>
      </c>
      <c r="N17" s="331">
        <v>0.70437504998116418</v>
      </c>
      <c r="O17" s="331">
        <v>0.70879007398097105</v>
      </c>
      <c r="P17" s="331">
        <v>0.68687389207710858</v>
      </c>
      <c r="Q17" s="331">
        <v>0.76359220954091378</v>
      </c>
      <c r="R17" s="331">
        <v>0.82548700403652242</v>
      </c>
      <c r="S17" s="331">
        <v>0.92673317789414467</v>
      </c>
      <c r="T17" s="331">
        <v>0.7594009979128199</v>
      </c>
      <c r="U17" s="331">
        <v>0.56000604449208924</v>
      </c>
      <c r="V17" s="331">
        <v>0.50116045178643731</v>
      </c>
      <c r="W17" s="331">
        <v>0.57270609409673123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1.86287480883045E-2</v>
      </c>
      <c r="T18" s="232">
        <v>1.307748806119643E-2</v>
      </c>
      <c r="U18" s="232">
        <v>7.4790089563229129E-3</v>
      </c>
      <c r="V18" s="232">
        <v>2.737842846219975E-3</v>
      </c>
      <c r="W18" s="232">
        <v>4.2912674694074457E-3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0.12937235327423899</v>
      </c>
      <c r="D19" s="232">
        <v>0</v>
      </c>
      <c r="E19" s="232">
        <v>0.105400801993191</v>
      </c>
      <c r="F19" s="232">
        <v>0</v>
      </c>
      <c r="G19" s="232">
        <v>8.0773103015469347E-2</v>
      </c>
      <c r="H19" s="232">
        <v>7.991822387400907E-2</v>
      </c>
      <c r="I19" s="232">
        <v>7.2088312564434806E-2</v>
      </c>
      <c r="J19" s="232">
        <v>6.8842211486045982E-2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3.5433999391282327E-2</v>
      </c>
      <c r="T19" s="232">
        <v>3.9829352963722267E-2</v>
      </c>
      <c r="U19" s="232">
        <v>2.896068057813711E-2</v>
      </c>
      <c r="V19" s="232">
        <v>3.721206924418563E-2</v>
      </c>
      <c r="W19" s="232">
        <v>4.6626909426130562E-2</v>
      </c>
      <c r="DA19" s="71" t="s">
        <v>2459</v>
      </c>
    </row>
    <row r="20" spans="1:105" ht="12" customHeight="1" x14ac:dyDescent="0.25">
      <c r="A20" s="59" t="s">
        <v>160</v>
      </c>
      <c r="B20" s="232">
        <v>0.2170363758235169</v>
      </c>
      <c r="C20" s="232">
        <v>0.2156257318915667</v>
      </c>
      <c r="D20" s="232">
        <v>5.0747539159025697E-2</v>
      </c>
      <c r="E20" s="232">
        <v>8.8756982386000063E-2</v>
      </c>
      <c r="F20" s="232">
        <v>6.174702776400106E-2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2.9008861583776031E-2</v>
      </c>
      <c r="T20" s="232">
        <v>3.4625166981373627E-2</v>
      </c>
      <c r="U20" s="232">
        <v>2.8969739736078959E-2</v>
      </c>
      <c r="V20" s="232">
        <v>1.503557006539189E-2</v>
      </c>
      <c r="W20" s="232">
        <v>1.639749324545476E-2</v>
      </c>
      <c r="DA20" s="71" t="s">
        <v>2460</v>
      </c>
    </row>
    <row r="21" spans="1:105" ht="12" customHeight="1" x14ac:dyDescent="0.25">
      <c r="A21" s="59" t="s">
        <v>70</v>
      </c>
      <c r="B21" s="232">
        <v>9.8727571716202514E-2</v>
      </c>
      <c r="C21" s="232">
        <v>9.8463295031968837E-2</v>
      </c>
      <c r="D21" s="232">
        <v>4.5196942168494333E-2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3.4615502486626341E-4</v>
      </c>
      <c r="C22" s="232">
        <v>0</v>
      </c>
      <c r="D22" s="232">
        <v>1.5455730928959691E-4</v>
      </c>
      <c r="E22" s="232">
        <v>8.8644548709775365E-4</v>
      </c>
      <c r="F22" s="232">
        <v>2.221264519748657E-3</v>
      </c>
      <c r="G22" s="232">
        <v>4.2657711903921654E-3</v>
      </c>
      <c r="H22" s="232">
        <v>1.2958254264317371E-2</v>
      </c>
      <c r="I22" s="232">
        <v>2.1833746474580109E-2</v>
      </c>
      <c r="J22" s="232">
        <v>3.4324347563333073E-2</v>
      </c>
      <c r="K22" s="232">
        <v>0.1936189544656598</v>
      </c>
      <c r="L22" s="232">
        <v>0.3323512886750567</v>
      </c>
      <c r="M22" s="232">
        <v>0.55435890778938612</v>
      </c>
      <c r="N22" s="232">
        <v>0.70437504998116418</v>
      </c>
      <c r="O22" s="232">
        <v>0.70879007398097105</v>
      </c>
      <c r="P22" s="232">
        <v>0.68687389207710858</v>
      </c>
      <c r="Q22" s="232">
        <v>0.76359220954091378</v>
      </c>
      <c r="R22" s="232">
        <v>0.82548700403652242</v>
      </c>
      <c r="S22" s="232">
        <v>0.84366156883078181</v>
      </c>
      <c r="T22" s="232">
        <v>0.67186898990652755</v>
      </c>
      <c r="U22" s="232">
        <v>0.4945966152215503</v>
      </c>
      <c r="V22" s="232">
        <v>0.44617496963063991</v>
      </c>
      <c r="W22" s="232">
        <v>0.50539042395573841</v>
      </c>
      <c r="DA22" s="71" t="s">
        <v>2462</v>
      </c>
    </row>
    <row r="23" spans="1:105" ht="12" customHeight="1" x14ac:dyDescent="0.25">
      <c r="A23" s="60" t="s">
        <v>2413</v>
      </c>
      <c r="B23" s="331">
        <v>1.0232073005822</v>
      </c>
      <c r="C23" s="331">
        <v>0.99952392206256113</v>
      </c>
      <c r="D23" s="331">
        <v>2.0611169100001541</v>
      </c>
      <c r="E23" s="331">
        <v>1.0916220577368281</v>
      </c>
      <c r="F23" s="331">
        <v>1.1725488037671179</v>
      </c>
      <c r="G23" s="331">
        <v>1.2269066772192889</v>
      </c>
      <c r="H23" s="331">
        <v>1.051686169687915</v>
      </c>
      <c r="I23" s="331">
        <v>1.063384062966799</v>
      </c>
      <c r="J23" s="331">
        <v>1.2811185547794159</v>
      </c>
      <c r="K23" s="331">
        <v>1.015869570022953</v>
      </c>
      <c r="L23" s="331">
        <v>0.88455095852610444</v>
      </c>
      <c r="M23" s="331">
        <v>1.0693945511023679</v>
      </c>
      <c r="N23" s="331">
        <v>1.0009640203463199</v>
      </c>
      <c r="O23" s="331">
        <v>0.88738368173013349</v>
      </c>
      <c r="P23" s="331">
        <v>0.89476351059814196</v>
      </c>
      <c r="Q23" s="331">
        <v>1.0463225829993641</v>
      </c>
      <c r="R23" s="331">
        <v>0.92324021257677014</v>
      </c>
      <c r="S23" s="331">
        <v>0.99090517908952891</v>
      </c>
      <c r="T23" s="331">
        <v>1.221703919307521</v>
      </c>
      <c r="U23" s="331">
        <v>1.173193603154429</v>
      </c>
      <c r="V23" s="331">
        <v>1.095598683870741</v>
      </c>
      <c r="W23" s="331">
        <v>1.309795139189563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0.23436082937265673</v>
      </c>
      <c r="C24" s="263">
        <f t="shared" si="1"/>
        <v>0.19125602416579579</v>
      </c>
      <c r="D24" s="263">
        <f t="shared" si="1"/>
        <v>0.3394864352992924</v>
      </c>
      <c r="E24" s="263">
        <f t="shared" si="1"/>
        <v>0.24292606818673418</v>
      </c>
      <c r="F24" s="263">
        <f t="shared" si="1"/>
        <v>0.25235076420980257</v>
      </c>
      <c r="G24" s="263">
        <f t="shared" si="1"/>
        <v>0.28747747024714387</v>
      </c>
      <c r="H24" s="263">
        <f t="shared" si="1"/>
        <v>0.29367752787526535</v>
      </c>
      <c r="I24" s="263">
        <f t="shared" si="1"/>
        <v>0.31458441050198482</v>
      </c>
      <c r="J24" s="263">
        <f t="shared" si="1"/>
        <v>0.3847101632702028</v>
      </c>
      <c r="K24" s="263">
        <f t="shared" si="1"/>
        <v>0.41953843380767908</v>
      </c>
      <c r="L24" s="263">
        <f t="shared" si="1"/>
        <v>0.46171817042016194</v>
      </c>
      <c r="M24" s="263">
        <f t="shared" si="1"/>
        <v>0.63861048483422844</v>
      </c>
      <c r="N24" s="263">
        <f t="shared" si="1"/>
        <v>0.69005693139636004</v>
      </c>
      <c r="O24" s="263">
        <f t="shared" si="1"/>
        <v>0.65248713220153864</v>
      </c>
      <c r="P24" s="263">
        <f t="shared" si="1"/>
        <v>0.64432922459906816</v>
      </c>
      <c r="Q24" s="263">
        <f t="shared" si="1"/>
        <v>0.73434142158350424</v>
      </c>
      <c r="R24" s="263">
        <f t="shared" si="1"/>
        <v>0.71999832819875997</v>
      </c>
      <c r="S24" s="263">
        <f t="shared" si="1"/>
        <v>0.79070638913999958</v>
      </c>
      <c r="T24" s="263">
        <f t="shared" si="1"/>
        <v>0.79003582037139897</v>
      </c>
      <c r="U24" s="263">
        <f t="shared" si="1"/>
        <v>0.67276094607206982</v>
      </c>
      <c r="V24" s="263">
        <f t="shared" si="1"/>
        <v>0.61642737138747372</v>
      </c>
      <c r="W24" s="263">
        <f t="shared" si="1"/>
        <v>0.72273951522910984</v>
      </c>
      <c r="DA24" s="70"/>
    </row>
    <row r="25" spans="1:105" ht="12" customHeight="1" x14ac:dyDescent="0.25">
      <c r="A25" s="60" t="s">
        <v>2416</v>
      </c>
      <c r="B25" s="264">
        <v>5.6073030913854731E-2</v>
      </c>
      <c r="C25" s="264">
        <v>0</v>
      </c>
      <c r="D25" s="264">
        <v>5.6133982752295419E-2</v>
      </c>
      <c r="E25" s="264">
        <v>7.2342940960340579E-2</v>
      </c>
      <c r="F25" s="264">
        <v>9.0080647230995167E-2</v>
      </c>
      <c r="G25" s="264">
        <v>0.1145789864081776</v>
      </c>
      <c r="H25" s="264">
        <v>0.14072979358544149</v>
      </c>
      <c r="I25" s="264">
        <v>0.15992869175058061</v>
      </c>
      <c r="J25" s="264">
        <v>0.199689395654679</v>
      </c>
      <c r="K25" s="264">
        <v>0.25624264799279761</v>
      </c>
      <c r="L25" s="264">
        <v>0.29801845810831978</v>
      </c>
      <c r="M25" s="264">
        <v>0.42219949595170819</v>
      </c>
      <c r="N25" s="264">
        <v>0.46615097427463731</v>
      </c>
      <c r="O25" s="264">
        <v>0.44470950478011589</v>
      </c>
      <c r="P25" s="264">
        <v>0.43772929253341852</v>
      </c>
      <c r="Q25" s="264">
        <v>0.49712162705820828</v>
      </c>
      <c r="R25" s="264">
        <v>0.49396511819578087</v>
      </c>
      <c r="S25" s="264">
        <v>0.54300384482043595</v>
      </c>
      <c r="T25" s="264">
        <v>0.52728048720208487</v>
      </c>
      <c r="U25" s="264">
        <v>0.44047311906085579</v>
      </c>
      <c r="V25" s="264">
        <v>0.40226591032010373</v>
      </c>
      <c r="W25" s="264">
        <v>0.4698891289641835</v>
      </c>
      <c r="DA25" s="72" t="s">
        <v>2464</v>
      </c>
    </row>
    <row r="26" spans="1:105" ht="12" customHeight="1" x14ac:dyDescent="0.25">
      <c r="A26" s="60" t="s">
        <v>2418</v>
      </c>
      <c r="B26" s="264">
        <v>0.17828779845880199</v>
      </c>
      <c r="C26" s="264">
        <v>0.19125602416579579</v>
      </c>
      <c r="D26" s="264">
        <v>0.28335245254699698</v>
      </c>
      <c r="E26" s="264">
        <v>0.1705831272263936</v>
      </c>
      <c r="F26" s="264">
        <v>0.16227011697880739</v>
      </c>
      <c r="G26" s="264">
        <v>0.1728984838389663</v>
      </c>
      <c r="H26" s="264">
        <v>0.15294773428982389</v>
      </c>
      <c r="I26" s="264">
        <v>0.15465571875140419</v>
      </c>
      <c r="J26" s="264">
        <v>0.1850207676155238</v>
      </c>
      <c r="K26" s="264">
        <v>0.16329578581488149</v>
      </c>
      <c r="L26" s="264">
        <v>0.16369971231184219</v>
      </c>
      <c r="M26" s="264">
        <v>0.21641098888252031</v>
      </c>
      <c r="N26" s="264">
        <v>0.2239059571217227</v>
      </c>
      <c r="O26" s="264">
        <v>0.20777762742142269</v>
      </c>
      <c r="P26" s="264">
        <v>0.20659993206564961</v>
      </c>
      <c r="Q26" s="264">
        <v>0.2372197945252959</v>
      </c>
      <c r="R26" s="264">
        <v>0.2260332100029791</v>
      </c>
      <c r="S26" s="264">
        <v>0.24770254431956359</v>
      </c>
      <c r="T26" s="264">
        <v>0.2627553331693141</v>
      </c>
      <c r="U26" s="264">
        <v>0.23228782701121409</v>
      </c>
      <c r="V26" s="264">
        <v>0.21416146106737</v>
      </c>
      <c r="W26" s="264">
        <v>0.25285038626492629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1.6399804936491267</v>
      </c>
      <c r="C27" s="263">
        <f t="shared" si="2"/>
        <v>1.7669207782779626</v>
      </c>
      <c r="D27" s="263">
        <f t="shared" si="2"/>
        <v>2.641488916698322</v>
      </c>
      <c r="E27" s="263">
        <f t="shared" si="2"/>
        <v>1.575509739922184</v>
      </c>
      <c r="F27" s="263">
        <f t="shared" si="2"/>
        <v>1.5141025665929002</v>
      </c>
      <c r="G27" s="263">
        <f t="shared" si="2"/>
        <v>1.6064639405205932</v>
      </c>
      <c r="H27" s="263">
        <f t="shared" si="2"/>
        <v>1.4015052830525421</v>
      </c>
      <c r="I27" s="263">
        <f t="shared" si="2"/>
        <v>1.4171095371499762</v>
      </c>
      <c r="J27" s="263">
        <f t="shared" si="2"/>
        <v>1.6950429965250553</v>
      </c>
      <c r="K27" s="263">
        <f t="shared" si="2"/>
        <v>1.4810063565166685</v>
      </c>
      <c r="L27" s="263">
        <f t="shared" si="2"/>
        <v>1.4900843843279512</v>
      </c>
      <c r="M27" s="263">
        <f t="shared" si="2"/>
        <v>1.9882695415001066</v>
      </c>
      <c r="N27" s="263">
        <f t="shared" si="2"/>
        <v>2.0881702901969197</v>
      </c>
      <c r="O27" s="263">
        <f t="shared" si="2"/>
        <v>1.954498476380945</v>
      </c>
      <c r="P27" s="263">
        <f t="shared" si="2"/>
        <v>1.9366988604186743</v>
      </c>
      <c r="Q27" s="263">
        <f t="shared" si="2"/>
        <v>2.2162221949472785</v>
      </c>
      <c r="R27" s="263">
        <f t="shared" si="2"/>
        <v>2.1412986325877048</v>
      </c>
      <c r="S27" s="263">
        <f t="shared" si="2"/>
        <v>2.3481286003881721</v>
      </c>
      <c r="T27" s="263">
        <f t="shared" si="2"/>
        <v>2.4258427557800091</v>
      </c>
      <c r="U27" s="263">
        <f t="shared" si="2"/>
        <v>2.1222852828324719</v>
      </c>
      <c r="V27" s="263">
        <f t="shared" si="2"/>
        <v>1.9552152681516461</v>
      </c>
      <c r="W27" s="263">
        <f t="shared" si="2"/>
        <v>2.3051035509628095</v>
      </c>
      <c r="DA27" s="70"/>
    </row>
    <row r="28" spans="1:105" ht="12" customHeight="1" x14ac:dyDescent="0.25">
      <c r="A28" s="60" t="s">
        <v>2421</v>
      </c>
      <c r="B28" s="331">
        <v>0.38707359497704369</v>
      </c>
      <c r="C28" s="331">
        <v>0.54301393493605055</v>
      </c>
      <c r="D28" s="331">
        <v>0.1176722922083383</v>
      </c>
      <c r="E28" s="331">
        <v>0.23882966922402701</v>
      </c>
      <c r="F28" s="331">
        <v>7.8328521163775158E-2</v>
      </c>
      <c r="G28" s="331">
        <v>0.1041292337214631</v>
      </c>
      <c r="H28" s="331">
        <v>0.11372629976121609</v>
      </c>
      <c r="I28" s="331">
        <v>0.1150066029049162</v>
      </c>
      <c r="J28" s="331">
        <v>0.1263263988359743</v>
      </c>
      <c r="K28" s="331">
        <v>0.2370844340395834</v>
      </c>
      <c r="L28" s="331">
        <v>0.40696076164292638</v>
      </c>
      <c r="M28" s="331">
        <v>0.67880682586455454</v>
      </c>
      <c r="N28" s="331">
        <v>0.86250006120142564</v>
      </c>
      <c r="O28" s="331">
        <v>0.86790621303792403</v>
      </c>
      <c r="P28" s="331">
        <v>0.84107007193115335</v>
      </c>
      <c r="Q28" s="331">
        <v>0.93501086882560847</v>
      </c>
      <c r="R28" s="331">
        <v>1.010800413105946</v>
      </c>
      <c r="S28" s="331">
        <v>1.1347753198703809</v>
      </c>
      <c r="T28" s="331">
        <v>0.92987877295447297</v>
      </c>
      <c r="U28" s="331">
        <v>0.68572168713317072</v>
      </c>
      <c r="V28" s="331">
        <v>0.61366585933033113</v>
      </c>
      <c r="W28" s="331">
        <v>0.70127276828171148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2.2810711944862651E-2</v>
      </c>
      <c r="T29" s="232">
        <v>1.6013250687179299E-2</v>
      </c>
      <c r="U29" s="232">
        <v>9.1579701505994874E-3</v>
      </c>
      <c r="V29" s="232">
        <v>3.3524606280244599E-3</v>
      </c>
      <c r="W29" s="232">
        <v>5.2546132278458507E-3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0.1584151264582519</v>
      </c>
      <c r="D30" s="232">
        <v>0</v>
      </c>
      <c r="E30" s="232">
        <v>0.1290622065222746</v>
      </c>
      <c r="F30" s="232">
        <v>0</v>
      </c>
      <c r="G30" s="232">
        <v>9.8905840427105346E-2</v>
      </c>
      <c r="H30" s="232">
        <v>9.7859049641643783E-2</v>
      </c>
      <c r="I30" s="232">
        <v>8.8271403140124272E-2</v>
      </c>
      <c r="J30" s="232">
        <v>8.4296585493117498E-2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4.338857068320285E-2</v>
      </c>
      <c r="T30" s="232">
        <v>4.8770636282108877E-2</v>
      </c>
      <c r="U30" s="232">
        <v>3.5462057850780139E-2</v>
      </c>
      <c r="V30" s="232">
        <v>4.5565799074513011E-2</v>
      </c>
      <c r="W30" s="232">
        <v>5.7094174807506823E-2</v>
      </c>
      <c r="DA30" s="71" t="s">
        <v>2468</v>
      </c>
    </row>
    <row r="31" spans="1:105" ht="12" customHeight="1" x14ac:dyDescent="0.25">
      <c r="A31" s="59" t="s">
        <v>160</v>
      </c>
      <c r="B31" s="232">
        <v>0.26575882753900038</v>
      </c>
      <c r="C31" s="232">
        <v>0.26403150843865308</v>
      </c>
      <c r="D31" s="232">
        <v>6.2139843868194718E-2</v>
      </c>
      <c r="E31" s="232">
        <v>0.1086820192481633</v>
      </c>
      <c r="F31" s="232">
        <v>7.560860542530741E-2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3.5521055000542097E-2</v>
      </c>
      <c r="T31" s="232">
        <v>4.2398163650661569E-2</v>
      </c>
      <c r="U31" s="232">
        <v>3.547315069723956E-2</v>
      </c>
      <c r="V31" s="232">
        <v>1.8410902120888039E-2</v>
      </c>
      <c r="W31" s="232">
        <v>2.0078563157699712E-2</v>
      </c>
      <c r="DA31" s="71" t="s">
        <v>2469</v>
      </c>
    </row>
    <row r="32" spans="1:105" ht="12" customHeight="1" x14ac:dyDescent="0.25">
      <c r="A32" s="59" t="s">
        <v>70</v>
      </c>
      <c r="B32" s="232">
        <v>0.1208909041422888</v>
      </c>
      <c r="C32" s="232">
        <v>0.12056730003914561</v>
      </c>
      <c r="D32" s="232">
        <v>5.5343194492033863E-2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4.2386329575460821E-4</v>
      </c>
      <c r="C33" s="232">
        <v>0</v>
      </c>
      <c r="D33" s="232">
        <v>1.892538481097104E-4</v>
      </c>
      <c r="E33" s="232">
        <v>1.085443453589086E-3</v>
      </c>
      <c r="F33" s="232">
        <v>2.7199157384677438E-3</v>
      </c>
      <c r="G33" s="232">
        <v>5.2233932943577524E-3</v>
      </c>
      <c r="H33" s="232">
        <v>1.5867250119572289E-2</v>
      </c>
      <c r="I33" s="232">
        <v>2.673519976479196E-2</v>
      </c>
      <c r="J33" s="232">
        <v>4.2029813342856798E-2</v>
      </c>
      <c r="K33" s="232">
        <v>0.2370844340395834</v>
      </c>
      <c r="L33" s="232">
        <v>0.40696076164292638</v>
      </c>
      <c r="M33" s="232">
        <v>0.67880682586455454</v>
      </c>
      <c r="N33" s="232">
        <v>0.86250006120142564</v>
      </c>
      <c r="O33" s="232">
        <v>0.86790621303792403</v>
      </c>
      <c r="P33" s="232">
        <v>0.84107007193115335</v>
      </c>
      <c r="Q33" s="232">
        <v>0.93501086882560847</v>
      </c>
      <c r="R33" s="232">
        <v>1.010800413105946</v>
      </c>
      <c r="S33" s="232">
        <v>1.0330549822417741</v>
      </c>
      <c r="T33" s="232">
        <v>0.82269672233452318</v>
      </c>
      <c r="U33" s="232">
        <v>0.60562850843455152</v>
      </c>
      <c r="V33" s="232">
        <v>0.54633669750690561</v>
      </c>
      <c r="W33" s="232">
        <v>0.61884541708865903</v>
      </c>
      <c r="DA33" s="71" t="s">
        <v>2471</v>
      </c>
    </row>
    <row r="34" spans="1:105" ht="12" customHeight="1" x14ac:dyDescent="0.25">
      <c r="A34" s="60" t="s">
        <v>2428</v>
      </c>
      <c r="B34" s="331">
        <v>1.252906898672083</v>
      </c>
      <c r="C34" s="331">
        <v>1.223906843341912</v>
      </c>
      <c r="D34" s="331">
        <v>2.5238166244899838</v>
      </c>
      <c r="E34" s="331">
        <v>1.336680070698157</v>
      </c>
      <c r="F34" s="331">
        <v>1.435774045429125</v>
      </c>
      <c r="G34" s="331">
        <v>1.5023347067991299</v>
      </c>
      <c r="H34" s="331">
        <v>1.287778983291326</v>
      </c>
      <c r="I34" s="331">
        <v>1.3021029342450601</v>
      </c>
      <c r="J34" s="331">
        <v>1.5687165976890809</v>
      </c>
      <c r="K34" s="331">
        <v>1.243921922477085</v>
      </c>
      <c r="L34" s="331">
        <v>1.0831236226850249</v>
      </c>
      <c r="M34" s="331">
        <v>1.3094627156355521</v>
      </c>
      <c r="N34" s="331">
        <v>1.2256702289954939</v>
      </c>
      <c r="O34" s="331">
        <v>1.0865922633430209</v>
      </c>
      <c r="P34" s="331">
        <v>1.0956287884875211</v>
      </c>
      <c r="Q34" s="331">
        <v>1.28121132612167</v>
      </c>
      <c r="R34" s="331">
        <v>1.130498219481759</v>
      </c>
      <c r="S34" s="331">
        <v>1.2133532805177909</v>
      </c>
      <c r="T34" s="331">
        <v>1.495963982825536</v>
      </c>
      <c r="U34" s="331">
        <v>1.436563595699301</v>
      </c>
      <c r="V34" s="331">
        <v>1.3415494088213149</v>
      </c>
      <c r="W34" s="331">
        <v>1.603830782681098</v>
      </c>
      <c r="DA34" s="72" t="s">
        <v>2472</v>
      </c>
    </row>
    <row r="35" spans="1:105" ht="12" customHeight="1" x14ac:dyDescent="0.25">
      <c r="A35" s="57" t="s">
        <v>2430</v>
      </c>
      <c r="B35" s="263">
        <v>1.394486990053116</v>
      </c>
      <c r="C35" s="263">
        <v>1.4363219615684979</v>
      </c>
      <c r="D35" s="263">
        <v>1.2570899652875109</v>
      </c>
      <c r="E35" s="263">
        <v>1.1265690227917129</v>
      </c>
      <c r="F35" s="263">
        <v>0.83767777892378836</v>
      </c>
      <c r="G35" s="263">
        <v>0.88931709335191877</v>
      </c>
      <c r="H35" s="263">
        <v>0.72343545134327991</v>
      </c>
      <c r="I35" s="263">
        <v>0.73908424818437346</v>
      </c>
      <c r="J35" s="263">
        <v>0.85853060120004143</v>
      </c>
      <c r="K35" s="263">
        <v>0.9319785351888209</v>
      </c>
      <c r="L35" s="263">
        <v>1.074360253174645</v>
      </c>
      <c r="M35" s="263">
        <v>1.5215965316148241</v>
      </c>
      <c r="N35" s="263">
        <v>1.686139070735992</v>
      </c>
      <c r="O35" s="263">
        <v>1.6167053473601041</v>
      </c>
      <c r="P35" s="263">
        <v>1.577895359782334</v>
      </c>
      <c r="Q35" s="263">
        <v>1.7901396661553859</v>
      </c>
      <c r="R35" s="263">
        <v>1.776104583485687</v>
      </c>
      <c r="S35" s="263">
        <v>1.9477156721175271</v>
      </c>
      <c r="T35" s="263">
        <v>1.900863793254993</v>
      </c>
      <c r="U35" s="263">
        <v>1.588035414189509</v>
      </c>
      <c r="V35" s="263">
        <v>1.449576512862383</v>
      </c>
      <c r="W35" s="263">
        <v>1.6935403976355441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3.849527143627289E-2</v>
      </c>
      <c r="T36" s="231">
        <v>3.1987796085366102E-2</v>
      </c>
      <c r="U36" s="231">
        <v>2.0740996403197359E-2</v>
      </c>
      <c r="V36" s="231">
        <v>7.7960099911612672E-3</v>
      </c>
      <c r="W36" s="231">
        <v>1.2515204341305011E-2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0.34280610519309979</v>
      </c>
      <c r="D38" s="231">
        <v>0</v>
      </c>
      <c r="E38" s="231">
        <v>0.42178471519198119</v>
      </c>
      <c r="F38" s="231">
        <v>0</v>
      </c>
      <c r="G38" s="231">
        <v>0.5834060749886214</v>
      </c>
      <c r="H38" s="231">
        <v>0.58622262894382715</v>
      </c>
      <c r="I38" s="231">
        <v>0.51040882684488398</v>
      </c>
      <c r="J38" s="231">
        <v>0.52110369382919652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7.395224055742175E-2</v>
      </c>
      <c r="T38" s="231">
        <v>9.8394468615859376E-2</v>
      </c>
      <c r="U38" s="231">
        <v>8.1115112199837622E-2</v>
      </c>
      <c r="V38" s="231">
        <v>0.10701758306991251</v>
      </c>
      <c r="W38" s="231">
        <v>0.13733980844314339</v>
      </c>
      <c r="DA38" s="73" t="s">
        <v>2476</v>
      </c>
    </row>
    <row r="39" spans="1:105" ht="12" customHeight="1" x14ac:dyDescent="0.25">
      <c r="A39" s="46" t="s">
        <v>160</v>
      </c>
      <c r="B39" s="231">
        <v>0.58251228873041994</v>
      </c>
      <c r="C39" s="231">
        <v>0.58222254655767891</v>
      </c>
      <c r="D39" s="231">
        <v>0.49931209758072831</v>
      </c>
      <c r="E39" s="231">
        <v>0.36193519261188511</v>
      </c>
      <c r="F39" s="231">
        <v>0.46051727906108247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6.1694040184422677E-2</v>
      </c>
      <c r="T39" s="231">
        <v>8.7164706659110941E-2</v>
      </c>
      <c r="U39" s="231">
        <v>8.2683521738056001E-2</v>
      </c>
      <c r="V39" s="231">
        <v>4.4062849580610762E-2</v>
      </c>
      <c r="W39" s="231">
        <v>4.9217395859588828E-2</v>
      </c>
      <c r="DA39" s="73" t="s">
        <v>2477</v>
      </c>
    </row>
    <row r="40" spans="1:105" ht="12" customHeight="1" x14ac:dyDescent="0.25">
      <c r="A40" s="46" t="s">
        <v>70</v>
      </c>
      <c r="B40" s="231">
        <v>0.25689071532329849</v>
      </c>
      <c r="C40" s="231">
        <v>0.25775089850324429</v>
      </c>
      <c r="D40" s="231">
        <v>0.43112533436939909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9.0953045928749549E-4</v>
      </c>
      <c r="C42" s="231">
        <v>0</v>
      </c>
      <c r="D42" s="231">
        <v>1.4887462962574721E-3</v>
      </c>
      <c r="E42" s="231">
        <v>3.5387865098318138E-3</v>
      </c>
      <c r="F42" s="231">
        <v>1.6218257697094882E-2</v>
      </c>
      <c r="G42" s="231">
        <v>3.0736693343815121E-2</v>
      </c>
      <c r="H42" s="231">
        <v>9.4824084892677782E-2</v>
      </c>
      <c r="I42" s="231">
        <v>0.15421868203539049</v>
      </c>
      <c r="J42" s="231">
        <v>0.25919524915481901</v>
      </c>
      <c r="K42" s="231">
        <v>0.8678425316007693</v>
      </c>
      <c r="L42" s="231">
        <v>1.0422922513823489</v>
      </c>
      <c r="M42" s="231">
        <v>1.4753819883933661</v>
      </c>
      <c r="N42" s="231">
        <v>1.6220030671680781</v>
      </c>
      <c r="O42" s="231">
        <v>1.534712349136417</v>
      </c>
      <c r="P42" s="231">
        <v>1.531680816557915</v>
      </c>
      <c r="Q42" s="231">
        <v>1.743925122930454</v>
      </c>
      <c r="R42" s="231">
        <v>1.7440365817028769</v>
      </c>
      <c r="S42" s="231">
        <v>1.7565270286354431</v>
      </c>
      <c r="T42" s="231">
        <v>1.6557983200902859</v>
      </c>
      <c r="U42" s="231">
        <v>1.381972996667574</v>
      </c>
      <c r="V42" s="231">
        <v>1.2800647207206139</v>
      </c>
      <c r="W42" s="231">
        <v>1.4850539236405631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7.0681820367670706E-2</v>
      </c>
      <c r="C44" s="231">
        <v>5.6535278920994178E-2</v>
      </c>
      <c r="D44" s="231">
        <v>5.653527892847509E-2</v>
      </c>
      <c r="E44" s="231">
        <v>7.0681820369448936E-2</v>
      </c>
      <c r="F44" s="231">
        <v>5.6535278947314901E-2</v>
      </c>
      <c r="G44" s="231">
        <v>4.2388737503263649E-2</v>
      </c>
      <c r="H44" s="231">
        <v>4.2388737506774993E-2</v>
      </c>
      <c r="I44" s="231">
        <v>5.6535278952146648E-2</v>
      </c>
      <c r="J44" s="231">
        <v>4.2388737508480497E-2</v>
      </c>
      <c r="K44" s="231">
        <v>2.8293082890739691E-2</v>
      </c>
      <c r="L44" s="231">
        <v>1.4146541444606661E-2</v>
      </c>
      <c r="M44" s="231">
        <v>2.8293082879757969E-2</v>
      </c>
      <c r="N44" s="231">
        <v>2.829308288185621E-2</v>
      </c>
      <c r="O44" s="231">
        <v>2.829308288097003E-2</v>
      </c>
      <c r="P44" s="231">
        <v>2.8293082881570529E-2</v>
      </c>
      <c r="Q44" s="231">
        <v>2.829308288188475E-2</v>
      </c>
      <c r="R44" s="231">
        <v>1.414654144042236E-2</v>
      </c>
      <c r="S44" s="231">
        <v>1.7047091303966561E-2</v>
      </c>
      <c r="T44" s="231">
        <v>1.1144217896139791E-2</v>
      </c>
      <c r="U44" s="231">
        <v>1.404476775864948E-2</v>
      </c>
      <c r="V44" s="231">
        <v>1.0635349500084851E-2</v>
      </c>
      <c r="W44" s="231">
        <v>9.4140653509436518E-3</v>
      </c>
      <c r="DA44" s="73" t="s">
        <v>2482</v>
      </c>
    </row>
    <row r="45" spans="1:105" ht="12" customHeight="1" x14ac:dyDescent="0.25">
      <c r="A45" s="46" t="s">
        <v>79</v>
      </c>
      <c r="B45" s="231">
        <v>0.48349263517244001</v>
      </c>
      <c r="C45" s="231">
        <v>0.1970071323934805</v>
      </c>
      <c r="D45" s="231">
        <v>0.26862850811265082</v>
      </c>
      <c r="E45" s="231">
        <v>0.26862850810856592</v>
      </c>
      <c r="F45" s="231">
        <v>0.30440696321829608</v>
      </c>
      <c r="G45" s="231">
        <v>0.23278558751621861</v>
      </c>
      <c r="H45" s="231">
        <v>0</v>
      </c>
      <c r="I45" s="231">
        <v>1.792146035195229E-2</v>
      </c>
      <c r="J45" s="231">
        <v>3.5842920707545453E-2</v>
      </c>
      <c r="K45" s="231">
        <v>3.5842920697311827E-2</v>
      </c>
      <c r="L45" s="231">
        <v>1.7921460347689079E-2</v>
      </c>
      <c r="M45" s="231">
        <v>1.7921460341699849E-2</v>
      </c>
      <c r="N45" s="231">
        <v>3.5842920686057843E-2</v>
      </c>
      <c r="O45" s="231">
        <v>5.369991534271764E-2</v>
      </c>
      <c r="P45" s="231">
        <v>1.7921460342847959E-2</v>
      </c>
      <c r="Q45" s="231">
        <v>1.7921460343047001E-2</v>
      </c>
      <c r="R45" s="231">
        <v>1.7921460342388229E-2</v>
      </c>
      <c r="S45" s="231">
        <v>0</v>
      </c>
      <c r="T45" s="231">
        <v>1.6374283908230761E-2</v>
      </c>
      <c r="U45" s="231">
        <v>7.4780194221937893E-3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0.95287833105875053</v>
      </c>
      <c r="C46" s="263">
        <v>1.0221884093439391</v>
      </c>
      <c r="D46" s="263">
        <v>1.5144076847568291</v>
      </c>
      <c r="E46" s="263">
        <v>0.91169988627028031</v>
      </c>
      <c r="F46" s="263">
        <v>0.86727010812915473</v>
      </c>
      <c r="G46" s="263">
        <v>0.92407455892800505</v>
      </c>
      <c r="H46" s="263">
        <v>0.81744563031878947</v>
      </c>
      <c r="I46" s="263">
        <v>0.8265741371335783</v>
      </c>
      <c r="J46" s="263">
        <v>0.98886340950263329</v>
      </c>
      <c r="K46" s="263">
        <v>0.87275190563400884</v>
      </c>
      <c r="L46" s="263">
        <v>0.87491073427860155</v>
      </c>
      <c r="M46" s="263">
        <v>1.156631826135879</v>
      </c>
      <c r="N46" s="263">
        <v>1.196689490703204</v>
      </c>
      <c r="O46" s="263">
        <v>1.110489896449208</v>
      </c>
      <c r="P46" s="263">
        <v>1.1041955768445819</v>
      </c>
      <c r="Q46" s="263">
        <v>1.267846727904919</v>
      </c>
      <c r="R46" s="263">
        <v>1.2080588227200559</v>
      </c>
      <c r="S46" s="263">
        <v>1.323872912619833</v>
      </c>
      <c r="T46" s="263">
        <v>1.404324163019026</v>
      </c>
      <c r="U46" s="263">
        <v>1.241487296613045</v>
      </c>
      <c r="V46" s="263">
        <v>1.144608982572269</v>
      </c>
      <c r="W46" s="263">
        <v>1.3513861080479821</v>
      </c>
      <c r="DA46" s="70" t="s">
        <v>2484</v>
      </c>
    </row>
    <row r="47" spans="1:105" ht="12" customHeight="1" x14ac:dyDescent="0.25">
      <c r="A47" s="41" t="s">
        <v>2444</v>
      </c>
      <c r="B47" s="352">
        <v>0.59396759479718553</v>
      </c>
      <c r="C47" s="352">
        <v>0.63717136924813367</v>
      </c>
      <c r="D47" s="352">
        <v>0.94399154722926282</v>
      </c>
      <c r="E47" s="352">
        <v>0.56829940504905652</v>
      </c>
      <c r="F47" s="352">
        <v>0.54060452774973233</v>
      </c>
      <c r="G47" s="352">
        <v>0.57601303890485478</v>
      </c>
      <c r="H47" s="352">
        <v>0.50954691600389046</v>
      </c>
      <c r="I47" s="352">
        <v>0.5152370834262574</v>
      </c>
      <c r="J47" s="352">
        <v>0.61639854930126403</v>
      </c>
      <c r="K47" s="352">
        <v>0.54402155379911843</v>
      </c>
      <c r="L47" s="352">
        <v>0.54536723898873052</v>
      </c>
      <c r="M47" s="352">
        <v>0.72097538735346356</v>
      </c>
      <c r="N47" s="352">
        <v>0.7459449494693422</v>
      </c>
      <c r="O47" s="352">
        <v>0.69221325676241374</v>
      </c>
      <c r="P47" s="352">
        <v>0.68828975283270422</v>
      </c>
      <c r="Q47" s="352">
        <v>0.79030013276557065</v>
      </c>
      <c r="R47" s="352">
        <v>0.75303191385124479</v>
      </c>
      <c r="S47" s="352">
        <v>0.82522351920023296</v>
      </c>
      <c r="T47" s="352">
        <v>0.8753720367396548</v>
      </c>
      <c r="U47" s="352">
        <v>0.77386923335865521</v>
      </c>
      <c r="V47" s="352">
        <v>0.71348106279875811</v>
      </c>
      <c r="W47" s="352">
        <v>0.84237360644745241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1.0000000000000002</v>
      </c>
      <c r="D51" s="234">
        <f t="shared" si="3"/>
        <v>0.99999999999999989</v>
      </c>
      <c r="E51" s="234">
        <f t="shared" si="3"/>
        <v>1</v>
      </c>
      <c r="F51" s="234">
        <f t="shared" si="3"/>
        <v>1.0000000000000002</v>
      </c>
      <c r="G51" s="234">
        <f t="shared" si="3"/>
        <v>0.99999999999999989</v>
      </c>
      <c r="H51" s="234">
        <f t="shared" si="3"/>
        <v>1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0.99999999999999989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1</v>
      </c>
      <c r="S51" s="234">
        <f t="shared" si="3"/>
        <v>0.99999999999999989</v>
      </c>
      <c r="T51" s="234">
        <f t="shared" si="3"/>
        <v>0.99999999999999978</v>
      </c>
      <c r="U51" s="234">
        <f t="shared" si="3"/>
        <v>1.0000000000000002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2.1437684117058421E-2</v>
      </c>
      <c r="C52" s="301">
        <f t="shared" si="4"/>
        <v>2.1729271883051161E-2</v>
      </c>
      <c r="D52" s="301">
        <f t="shared" si="4"/>
        <v>2.3322223721045917E-2</v>
      </c>
      <c r="E52" s="301">
        <f t="shared" si="4"/>
        <v>2.1998524923939666E-2</v>
      </c>
      <c r="F52" s="301">
        <f t="shared" si="4"/>
        <v>2.2668256044880767E-2</v>
      </c>
      <c r="G52" s="301">
        <f t="shared" si="4"/>
        <v>2.2625356404861196E-2</v>
      </c>
      <c r="H52" s="301">
        <f t="shared" si="4"/>
        <v>2.2869273160232913E-2</v>
      </c>
      <c r="I52" s="301">
        <f t="shared" si="4"/>
        <v>2.2777032031450713E-2</v>
      </c>
      <c r="J52" s="301">
        <f t="shared" si="4"/>
        <v>2.2840369269569887E-2</v>
      </c>
      <c r="K52" s="301">
        <f t="shared" si="4"/>
        <v>2.2061994739631063E-2</v>
      </c>
      <c r="L52" s="301">
        <f t="shared" si="4"/>
        <v>2.1418261124913438E-2</v>
      </c>
      <c r="M52" s="301">
        <f t="shared" si="4"/>
        <v>2.1017278307340671E-2</v>
      </c>
      <c r="N52" s="301">
        <f t="shared" si="4"/>
        <v>2.0562778465180877E-2</v>
      </c>
      <c r="O52" s="301">
        <f t="shared" si="4"/>
        <v>2.0335195926160395E-2</v>
      </c>
      <c r="P52" s="301">
        <f t="shared" si="4"/>
        <v>2.0446099990154312E-2</v>
      </c>
      <c r="Q52" s="301">
        <f t="shared" si="4"/>
        <v>2.0532414320466933E-2</v>
      </c>
      <c r="R52" s="301">
        <f t="shared" si="4"/>
        <v>2.0213941352383104E-2</v>
      </c>
      <c r="S52" s="301">
        <f t="shared" si="4"/>
        <v>2.0201888870719668E-2</v>
      </c>
      <c r="T52" s="301">
        <f t="shared" si="4"/>
        <v>2.0839158077938638E-2</v>
      </c>
      <c r="U52" s="301">
        <f t="shared" si="4"/>
        <v>2.1197283553544465E-2</v>
      </c>
      <c r="V52" s="301">
        <f t="shared" si="4"/>
        <v>2.1249069510149755E-2</v>
      </c>
      <c r="W52" s="301">
        <f t="shared" si="4"/>
        <v>2.1310164912810185E-2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7.560009420078226E-3</v>
      </c>
      <c r="C53" s="235">
        <f t="shared" si="5"/>
        <v>7.6628379833524928E-3</v>
      </c>
      <c r="D53" s="235">
        <f t="shared" si="5"/>
        <v>8.2245932007170702E-3</v>
      </c>
      <c r="E53" s="235">
        <f t="shared" si="5"/>
        <v>7.7577901952792551E-3</v>
      </c>
      <c r="F53" s="235">
        <f t="shared" si="5"/>
        <v>7.9939711911175809E-3</v>
      </c>
      <c r="G53" s="235">
        <f t="shared" si="5"/>
        <v>7.9788426128208287E-3</v>
      </c>
      <c r="H53" s="235">
        <f t="shared" si="5"/>
        <v>8.0648599717041847E-3</v>
      </c>
      <c r="I53" s="235">
        <f t="shared" si="5"/>
        <v>8.0323310941116093E-3</v>
      </c>
      <c r="J53" s="235">
        <f t="shared" si="5"/>
        <v>8.054667001022451E-3</v>
      </c>
      <c r="K53" s="235">
        <f t="shared" si="5"/>
        <v>7.780172855733505E-3</v>
      </c>
      <c r="L53" s="235">
        <f t="shared" si="5"/>
        <v>7.553159892732815E-3</v>
      </c>
      <c r="M53" s="235">
        <f t="shared" si="5"/>
        <v>7.4117531128965811E-3</v>
      </c>
      <c r="N53" s="235">
        <f t="shared" si="5"/>
        <v>7.2514735290856603E-3</v>
      </c>
      <c r="O53" s="235">
        <f t="shared" si="5"/>
        <v>7.171216439306489E-3</v>
      </c>
      <c r="P53" s="235">
        <f t="shared" si="5"/>
        <v>7.2103268098083068E-3</v>
      </c>
      <c r="Q53" s="235">
        <f t="shared" si="5"/>
        <v>7.2407655991237893E-3</v>
      </c>
      <c r="R53" s="235">
        <f t="shared" si="5"/>
        <v>7.1284559566452878E-3</v>
      </c>
      <c r="S53" s="235">
        <f t="shared" si="5"/>
        <v>7.1242056432992513E-3</v>
      </c>
      <c r="T53" s="235">
        <f t="shared" si="5"/>
        <v>7.3489389299450586E-3</v>
      </c>
      <c r="U53" s="235">
        <f t="shared" si="5"/>
        <v>7.4752320479127598E-3</v>
      </c>
      <c r="V53" s="235">
        <f t="shared" si="5"/>
        <v>7.4934943899468169E-3</v>
      </c>
      <c r="W53" s="235">
        <f t="shared" si="5"/>
        <v>7.5150397125252387E-3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5.0475216847349132E-2</v>
      </c>
      <c r="C54" s="235">
        <f t="shared" si="6"/>
        <v>5.1161762821165725E-2</v>
      </c>
      <c r="D54" s="235">
        <f t="shared" si="6"/>
        <v>5.4912382011705466E-2</v>
      </c>
      <c r="E54" s="235">
        <f t="shared" si="6"/>
        <v>5.179572148719723E-2</v>
      </c>
      <c r="F54" s="235">
        <f t="shared" si="6"/>
        <v>5.3372609334519407E-2</v>
      </c>
      <c r="G54" s="235">
        <f t="shared" si="6"/>
        <v>5.3271601752691168E-2</v>
      </c>
      <c r="H54" s="235">
        <f t="shared" si="6"/>
        <v>5.3845905910400657E-2</v>
      </c>
      <c r="I54" s="235">
        <f t="shared" si="6"/>
        <v>5.3628723356907347E-2</v>
      </c>
      <c r="J54" s="235">
        <f t="shared" si="6"/>
        <v>5.3777851444210066E-2</v>
      </c>
      <c r="K54" s="235">
        <f t="shared" si="6"/>
        <v>5.1945161729566293E-2</v>
      </c>
      <c r="L54" s="235">
        <f t="shared" si="6"/>
        <v>5.0429485240567895E-2</v>
      </c>
      <c r="M54" s="235">
        <f t="shared" si="6"/>
        <v>4.9485367650322187E-2</v>
      </c>
      <c r="N54" s="235">
        <f t="shared" si="6"/>
        <v>4.8415243752384568E-2</v>
      </c>
      <c r="O54" s="235">
        <f t="shared" si="6"/>
        <v>4.7879398651532991E-2</v>
      </c>
      <c r="P54" s="235">
        <f t="shared" si="6"/>
        <v>4.8140523251036293E-2</v>
      </c>
      <c r="Q54" s="235">
        <f t="shared" si="6"/>
        <v>4.8343751105116683E-2</v>
      </c>
      <c r="R54" s="235">
        <f t="shared" si="6"/>
        <v>4.7593903685205378E-2</v>
      </c>
      <c r="S54" s="235">
        <f t="shared" si="6"/>
        <v>4.7565526010537318E-2</v>
      </c>
      <c r="T54" s="235">
        <f t="shared" si="6"/>
        <v>4.9065981994909261E-2</v>
      </c>
      <c r="U54" s="235">
        <f t="shared" si="6"/>
        <v>4.9909191594465788E-2</v>
      </c>
      <c r="V54" s="235">
        <f t="shared" si="6"/>
        <v>5.003112208728519E-2</v>
      </c>
      <c r="W54" s="235">
        <f t="shared" si="6"/>
        <v>5.0174971753173633E-2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2.2091672354198913E-2</v>
      </c>
      <c r="C55" s="235">
        <f t="shared" si="7"/>
        <v>2.2392155435936218E-2</v>
      </c>
      <c r="D55" s="235">
        <f t="shared" si="7"/>
        <v>2.4033702624001958E-2</v>
      </c>
      <c r="E55" s="235">
        <f t="shared" si="7"/>
        <v>2.2669622438771079E-2</v>
      </c>
      <c r="F55" s="235">
        <f t="shared" si="7"/>
        <v>2.3359784697364504E-2</v>
      </c>
      <c r="G55" s="235">
        <f t="shared" si="7"/>
        <v>2.3315576340423947E-2</v>
      </c>
      <c r="H55" s="235">
        <f t="shared" si="7"/>
        <v>2.3566934136907365E-2</v>
      </c>
      <c r="I55" s="235">
        <f t="shared" si="7"/>
        <v>2.3471879056166798E-2</v>
      </c>
      <c r="J55" s="235">
        <f t="shared" si="7"/>
        <v>2.3537148490342056E-2</v>
      </c>
      <c r="K55" s="235">
        <f t="shared" si="7"/>
        <v>2.2735028494993349E-2</v>
      </c>
      <c r="L55" s="235">
        <f t="shared" si="7"/>
        <v>2.2071656834972968E-2</v>
      </c>
      <c r="M55" s="235">
        <f t="shared" si="7"/>
        <v>2.1658441443930223E-2</v>
      </c>
      <c r="N55" s="235">
        <f t="shared" si="7"/>
        <v>2.1190076412371615E-2</v>
      </c>
      <c r="O55" s="235">
        <f t="shared" si="7"/>
        <v>2.0955551131649874E-2</v>
      </c>
      <c r="P55" s="235">
        <f t="shared" si="7"/>
        <v>2.1069838488023098E-2</v>
      </c>
      <c r="Q55" s="235">
        <f t="shared" si="7"/>
        <v>2.1158785964547438E-2</v>
      </c>
      <c r="R55" s="235">
        <f t="shared" si="7"/>
        <v>2.0830597507895138E-2</v>
      </c>
      <c r="S55" s="235">
        <f t="shared" si="7"/>
        <v>2.081817734746598E-2</v>
      </c>
      <c r="T55" s="235">
        <f t="shared" si="7"/>
        <v>2.1474887393683095E-2</v>
      </c>
      <c r="U55" s="235">
        <f t="shared" si="7"/>
        <v>2.184393801620254E-2</v>
      </c>
      <c r="V55" s="235">
        <f t="shared" si="7"/>
        <v>2.1897303779949501E-2</v>
      </c>
      <c r="W55" s="235">
        <f t="shared" si="7"/>
        <v>2.1960262988162102E-2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3.8096512700486328E-2</v>
      </c>
      <c r="C56" s="302">
        <f t="shared" si="8"/>
        <v>3.8992645249051217E-2</v>
      </c>
      <c r="D56" s="302">
        <f t="shared" si="8"/>
        <v>4.2371999277771744E-2</v>
      </c>
      <c r="E56" s="302">
        <f t="shared" si="8"/>
        <v>3.9516722924220885E-2</v>
      </c>
      <c r="F56" s="302">
        <f t="shared" si="8"/>
        <v>4.0285728192797722E-2</v>
      </c>
      <c r="G56" s="302">
        <f t="shared" si="8"/>
        <v>4.164545416273039E-2</v>
      </c>
      <c r="H56" s="302">
        <f t="shared" si="8"/>
        <v>4.1652044628058861E-2</v>
      </c>
      <c r="I56" s="302">
        <f t="shared" si="8"/>
        <v>4.1217982604226731E-2</v>
      </c>
      <c r="J56" s="302">
        <f t="shared" si="8"/>
        <v>4.1113741942081242E-2</v>
      </c>
      <c r="K56" s="302">
        <f t="shared" si="8"/>
        <v>3.8140451877102265E-2</v>
      </c>
      <c r="L56" s="302">
        <f t="shared" si="8"/>
        <v>3.714698832877724E-2</v>
      </c>
      <c r="M56" s="302">
        <f t="shared" si="8"/>
        <v>3.6782265661791276E-2</v>
      </c>
      <c r="N56" s="302">
        <f t="shared" si="8"/>
        <v>3.6520126930653367E-2</v>
      </c>
      <c r="O56" s="302">
        <f t="shared" si="8"/>
        <v>3.6423776447029967E-2</v>
      </c>
      <c r="P56" s="302">
        <f t="shared" si="8"/>
        <v>3.649709271655683E-2</v>
      </c>
      <c r="Q56" s="302">
        <f t="shared" si="8"/>
        <v>3.6529042947860454E-2</v>
      </c>
      <c r="R56" s="302">
        <f t="shared" si="8"/>
        <v>3.6459504736745835E-2</v>
      </c>
      <c r="S56" s="302">
        <f t="shared" si="8"/>
        <v>3.6480770161882697E-2</v>
      </c>
      <c r="T56" s="302">
        <f t="shared" si="8"/>
        <v>3.6694257203681149E-2</v>
      </c>
      <c r="U56" s="302">
        <f t="shared" si="8"/>
        <v>3.6958105633845363E-2</v>
      </c>
      <c r="V56" s="302">
        <f t="shared" si="8"/>
        <v>3.7030356698196688E-2</v>
      </c>
      <c r="W56" s="302">
        <f t="shared" si="8"/>
        <v>3.7102720891267295E-2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0.18720851862824156</v>
      </c>
      <c r="C57" s="303">
        <f t="shared" si="9"/>
        <v>0.19058021284290202</v>
      </c>
      <c r="D57" s="303">
        <f t="shared" si="9"/>
        <v>0.20640606434805672</v>
      </c>
      <c r="E57" s="303">
        <f t="shared" si="9"/>
        <v>0.19288979899710021</v>
      </c>
      <c r="F57" s="303">
        <f t="shared" si="9"/>
        <v>0.2008008445399839</v>
      </c>
      <c r="G57" s="303">
        <f t="shared" si="9"/>
        <v>0.19957489295013472</v>
      </c>
      <c r="H57" s="303">
        <f t="shared" si="9"/>
        <v>0.19894578045205008</v>
      </c>
      <c r="I57" s="303">
        <f t="shared" si="9"/>
        <v>0.19813684755525843</v>
      </c>
      <c r="J57" s="303">
        <f t="shared" si="9"/>
        <v>0.19865250268591209</v>
      </c>
      <c r="K57" s="303">
        <f t="shared" si="9"/>
        <v>0.18995791820142133</v>
      </c>
      <c r="L57" s="303">
        <f t="shared" si="9"/>
        <v>0.18508781797515725</v>
      </c>
      <c r="M57" s="303">
        <f t="shared" si="9"/>
        <v>0.18331715321215061</v>
      </c>
      <c r="N57" s="303">
        <f t="shared" si="9"/>
        <v>0.18205924607433882</v>
      </c>
      <c r="O57" s="303">
        <f t="shared" si="9"/>
        <v>0.18159989525206963</v>
      </c>
      <c r="P57" s="303">
        <f t="shared" si="9"/>
        <v>0.18195880759005167</v>
      </c>
      <c r="Q57" s="303">
        <f t="shared" si="9"/>
        <v>0.18210969748757011</v>
      </c>
      <c r="R57" s="303">
        <f t="shared" si="9"/>
        <v>0.18179698125548804</v>
      </c>
      <c r="S57" s="303">
        <f t="shared" si="9"/>
        <v>0.18180845143518229</v>
      </c>
      <c r="T57" s="303">
        <f t="shared" si="9"/>
        <v>0.18265095816691812</v>
      </c>
      <c r="U57" s="303">
        <f t="shared" si="9"/>
        <v>0.18386039959622383</v>
      </c>
      <c r="V57" s="303">
        <f t="shared" si="9"/>
        <v>0.18417210641845427</v>
      </c>
      <c r="W57" s="303">
        <f t="shared" si="9"/>
        <v>0.18443541110711134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4.4185570862810469E-2</v>
      </c>
      <c r="C58" s="304">
        <f t="shared" si="10"/>
        <v>5.8569525339802281E-2</v>
      </c>
      <c r="D58" s="304">
        <f t="shared" si="10"/>
        <v>9.1949182765817799E-3</v>
      </c>
      <c r="E58" s="304">
        <f t="shared" si="10"/>
        <v>2.9239937858741422E-2</v>
      </c>
      <c r="F58" s="304">
        <f t="shared" si="10"/>
        <v>1.0387957558679049E-2</v>
      </c>
      <c r="G58" s="304">
        <f t="shared" si="10"/>
        <v>1.2936226048252319E-2</v>
      </c>
      <c r="H58" s="304">
        <f t="shared" si="10"/>
        <v>1.6143619105480553E-2</v>
      </c>
      <c r="I58" s="304">
        <f t="shared" si="10"/>
        <v>1.6079946645089806E-2</v>
      </c>
      <c r="J58" s="304">
        <f t="shared" si="10"/>
        <v>1.4804966797604208E-2</v>
      </c>
      <c r="K58" s="304">
        <f t="shared" si="10"/>
        <v>3.0409096713160916E-2</v>
      </c>
      <c r="L58" s="304">
        <f t="shared" si="10"/>
        <v>5.0549807894248372E-2</v>
      </c>
      <c r="M58" s="304">
        <f t="shared" si="10"/>
        <v>6.2585546024399252E-2</v>
      </c>
      <c r="N58" s="304">
        <f t="shared" si="10"/>
        <v>7.5197943203470577E-2</v>
      </c>
      <c r="O58" s="304">
        <f t="shared" si="10"/>
        <v>8.0640470832266761E-2</v>
      </c>
      <c r="P58" s="304">
        <f t="shared" si="10"/>
        <v>7.9021117075056033E-2</v>
      </c>
      <c r="Q58" s="304">
        <f t="shared" si="10"/>
        <v>7.6830990528669582E-2</v>
      </c>
      <c r="R58" s="304">
        <f t="shared" si="10"/>
        <v>8.5817298417825691E-2</v>
      </c>
      <c r="S58" s="304">
        <f t="shared" si="10"/>
        <v>8.7862199539834415E-2</v>
      </c>
      <c r="T58" s="304">
        <f t="shared" si="10"/>
        <v>7.0014121259315096E-2</v>
      </c>
      <c r="U58" s="304">
        <f t="shared" si="10"/>
        <v>5.9406275126138997E-2</v>
      </c>
      <c r="V58" s="304">
        <f t="shared" si="10"/>
        <v>5.7804445265405992E-2</v>
      </c>
      <c r="W58" s="304">
        <f t="shared" si="10"/>
        <v>5.6110074214338973E-2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0.14302294776543109</v>
      </c>
      <c r="C59" s="304">
        <f t="shared" si="11"/>
        <v>0.13201068750309974</v>
      </c>
      <c r="D59" s="304">
        <f t="shared" si="11"/>
        <v>0.19721114607147497</v>
      </c>
      <c r="E59" s="304">
        <f t="shared" si="11"/>
        <v>0.16364986113835878</v>
      </c>
      <c r="F59" s="304">
        <f t="shared" si="11"/>
        <v>0.19041288698130485</v>
      </c>
      <c r="G59" s="304">
        <f t="shared" si="11"/>
        <v>0.18663866690188241</v>
      </c>
      <c r="H59" s="304">
        <f t="shared" si="11"/>
        <v>0.18280216134656954</v>
      </c>
      <c r="I59" s="304">
        <f t="shared" si="11"/>
        <v>0.18205690091016863</v>
      </c>
      <c r="J59" s="304">
        <f t="shared" si="11"/>
        <v>0.18384753588830788</v>
      </c>
      <c r="K59" s="304">
        <f t="shared" si="11"/>
        <v>0.15954882148826038</v>
      </c>
      <c r="L59" s="304">
        <f t="shared" si="11"/>
        <v>0.1345380100809089</v>
      </c>
      <c r="M59" s="304">
        <f t="shared" si="11"/>
        <v>0.12073160718775133</v>
      </c>
      <c r="N59" s="304">
        <f t="shared" si="11"/>
        <v>0.10686130287086823</v>
      </c>
      <c r="O59" s="304">
        <f t="shared" si="11"/>
        <v>0.10095942441980285</v>
      </c>
      <c r="P59" s="304">
        <f t="shared" si="11"/>
        <v>0.10293769051499563</v>
      </c>
      <c r="Q59" s="304">
        <f t="shared" si="11"/>
        <v>0.10527870695890054</v>
      </c>
      <c r="R59" s="304">
        <f t="shared" si="11"/>
        <v>9.5979682837662339E-2</v>
      </c>
      <c r="S59" s="304">
        <f t="shared" si="11"/>
        <v>9.3946251895347874E-2</v>
      </c>
      <c r="T59" s="304">
        <f t="shared" si="11"/>
        <v>0.11263683690760302</v>
      </c>
      <c r="U59" s="304">
        <f t="shared" si="11"/>
        <v>0.12445412447008485</v>
      </c>
      <c r="V59" s="304">
        <f t="shared" si="11"/>
        <v>0.12636766115304826</v>
      </c>
      <c r="W59" s="304">
        <f t="shared" si="11"/>
        <v>0.12832533689277237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3.2758734851243199E-2</v>
      </c>
      <c r="C60" s="303">
        <f t="shared" si="12"/>
        <v>2.5259864903619464E-2</v>
      </c>
      <c r="D60" s="303">
        <f t="shared" si="12"/>
        <v>3.2482635340218564E-2</v>
      </c>
      <c r="E60" s="303">
        <f t="shared" si="12"/>
        <v>3.6418114716431235E-2</v>
      </c>
      <c r="F60" s="303">
        <f t="shared" si="12"/>
        <v>4.0979818827797387E-2</v>
      </c>
      <c r="G60" s="303">
        <f t="shared" si="12"/>
        <v>4.3731453098663567E-2</v>
      </c>
      <c r="H60" s="303">
        <f t="shared" si="12"/>
        <v>5.1046489325277306E-2</v>
      </c>
      <c r="I60" s="303">
        <f t="shared" si="12"/>
        <v>5.3858492754589857E-2</v>
      </c>
      <c r="J60" s="303">
        <f t="shared" si="12"/>
        <v>5.5208017466106714E-2</v>
      </c>
      <c r="K60" s="303">
        <f t="shared" si="12"/>
        <v>6.5891197707136098E-2</v>
      </c>
      <c r="L60" s="303">
        <f t="shared" si="12"/>
        <v>7.0226190212978379E-2</v>
      </c>
      <c r="M60" s="303">
        <f t="shared" si="12"/>
        <v>7.2097309754858702E-2</v>
      </c>
      <c r="N60" s="303">
        <f t="shared" si="12"/>
        <v>7.3669363978312835E-2</v>
      </c>
      <c r="O60" s="303">
        <f t="shared" si="12"/>
        <v>7.4234772021003453E-2</v>
      </c>
      <c r="P60" s="303">
        <f t="shared" si="12"/>
        <v>7.4126583757542552E-2</v>
      </c>
      <c r="Q60" s="303">
        <f t="shared" si="12"/>
        <v>7.388783974159828E-2</v>
      </c>
      <c r="R60" s="303">
        <f t="shared" si="12"/>
        <v>7.4850737914990667E-2</v>
      </c>
      <c r="S60" s="303">
        <f t="shared" si="12"/>
        <v>7.4965701236581958E-2</v>
      </c>
      <c r="T60" s="303">
        <f t="shared" si="12"/>
        <v>7.2838544956765616E-2</v>
      </c>
      <c r="U60" s="303">
        <f t="shared" si="12"/>
        <v>7.1367482993379569E-2</v>
      </c>
      <c r="V60" s="303">
        <f t="shared" si="12"/>
        <v>7.1099469486170686E-2</v>
      </c>
      <c r="W60" s="303">
        <f t="shared" si="12"/>
        <v>7.080938766873196E-2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7.837835174630263E-3</v>
      </c>
      <c r="C61" s="304">
        <f t="shared" si="13"/>
        <v>0</v>
      </c>
      <c r="D61" s="304">
        <f t="shared" si="13"/>
        <v>5.3709942499747679E-3</v>
      </c>
      <c r="E61" s="304">
        <f t="shared" si="13"/>
        <v>1.0845248278552455E-2</v>
      </c>
      <c r="F61" s="304">
        <f t="shared" si="13"/>
        <v>1.4628402711504507E-2</v>
      </c>
      <c r="G61" s="304">
        <f t="shared" si="13"/>
        <v>1.7429906997212457E-2</v>
      </c>
      <c r="H61" s="304">
        <f t="shared" si="13"/>
        <v>2.4461394639152988E-2</v>
      </c>
      <c r="I61" s="304">
        <f t="shared" si="13"/>
        <v>2.7380626624679275E-2</v>
      </c>
      <c r="J61" s="304">
        <f t="shared" si="13"/>
        <v>2.8656523002634427E-2</v>
      </c>
      <c r="K61" s="304">
        <f t="shared" si="13"/>
        <v>4.0244548816791785E-2</v>
      </c>
      <c r="L61" s="304">
        <f t="shared" si="13"/>
        <v>4.532786939497821E-2</v>
      </c>
      <c r="M61" s="304">
        <f t="shared" si="13"/>
        <v>4.766512382877184E-2</v>
      </c>
      <c r="N61" s="304">
        <f t="shared" si="13"/>
        <v>4.9765525466417396E-2</v>
      </c>
      <c r="O61" s="304">
        <f t="shared" si="13"/>
        <v>5.0595493878227628E-2</v>
      </c>
      <c r="P61" s="304">
        <f t="shared" si="13"/>
        <v>5.0358381751655877E-2</v>
      </c>
      <c r="Q61" s="304">
        <f t="shared" si="13"/>
        <v>5.0019298969890207E-2</v>
      </c>
      <c r="R61" s="304">
        <f t="shared" si="13"/>
        <v>5.1352415905906078E-2</v>
      </c>
      <c r="S61" s="304">
        <f t="shared" si="13"/>
        <v>5.1481390007987828E-2</v>
      </c>
      <c r="T61" s="304">
        <f t="shared" si="13"/>
        <v>4.8613420406481526E-2</v>
      </c>
      <c r="U61" s="304">
        <f t="shared" si="13"/>
        <v>4.6726044395342982E-2</v>
      </c>
      <c r="V61" s="304">
        <f t="shared" si="13"/>
        <v>4.6397830699430362E-2</v>
      </c>
      <c r="W61" s="304">
        <f t="shared" si="13"/>
        <v>4.6036726639472857E-2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2.4920899676612936E-2</v>
      </c>
      <c r="C62" s="304">
        <f t="shared" si="14"/>
        <v>2.5259864903619464E-2</v>
      </c>
      <c r="D62" s="304">
        <f t="shared" si="14"/>
        <v>2.7111641090243794E-2</v>
      </c>
      <c r="E62" s="304">
        <f t="shared" si="14"/>
        <v>2.5572866437878781E-2</v>
      </c>
      <c r="F62" s="304">
        <f t="shared" si="14"/>
        <v>2.6351416116292881E-2</v>
      </c>
      <c r="G62" s="304">
        <f t="shared" si="14"/>
        <v>2.6301546101451117E-2</v>
      </c>
      <c r="H62" s="304">
        <f t="shared" si="14"/>
        <v>2.6585094686124324E-2</v>
      </c>
      <c r="I62" s="304">
        <f t="shared" si="14"/>
        <v>2.6477866129910575E-2</v>
      </c>
      <c r="J62" s="304">
        <f t="shared" si="14"/>
        <v>2.6551494463472287E-2</v>
      </c>
      <c r="K62" s="304">
        <f t="shared" si="14"/>
        <v>2.564664889034432E-2</v>
      </c>
      <c r="L62" s="304">
        <f t="shared" si="14"/>
        <v>2.4898320818000169E-2</v>
      </c>
      <c r="M62" s="304">
        <f t="shared" si="14"/>
        <v>2.4432185926086872E-2</v>
      </c>
      <c r="N62" s="304">
        <f t="shared" si="14"/>
        <v>2.3903838511895432E-2</v>
      </c>
      <c r="O62" s="304">
        <f t="shared" si="14"/>
        <v>2.3639278142775822E-2</v>
      </c>
      <c r="P62" s="304">
        <f t="shared" si="14"/>
        <v>2.3768202005886675E-2</v>
      </c>
      <c r="Q62" s="304">
        <f t="shared" si="14"/>
        <v>2.3868540771708073E-2</v>
      </c>
      <c r="R62" s="304">
        <f t="shared" si="14"/>
        <v>2.3498322009084596E-2</v>
      </c>
      <c r="S62" s="304">
        <f t="shared" si="14"/>
        <v>2.348431122859412E-2</v>
      </c>
      <c r="T62" s="304">
        <f t="shared" si="14"/>
        <v>2.4225124550284097E-2</v>
      </c>
      <c r="U62" s="304">
        <f t="shared" si="14"/>
        <v>2.4641438598036594E-2</v>
      </c>
      <c r="V62" s="304">
        <f t="shared" si="14"/>
        <v>2.4701638786740327E-2</v>
      </c>
      <c r="W62" s="304">
        <f t="shared" si="14"/>
        <v>2.4772661029259103E-2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0.22923492076927557</v>
      </c>
      <c r="C63" s="303">
        <f t="shared" si="15"/>
        <v>0.23336352593008419</v>
      </c>
      <c r="D63" s="303">
        <f t="shared" si="15"/>
        <v>0.25274211960986531</v>
      </c>
      <c r="E63" s="303">
        <f t="shared" si="15"/>
        <v>0.23619159060869416</v>
      </c>
      <c r="F63" s="303">
        <f t="shared" si="15"/>
        <v>0.24587858515100086</v>
      </c>
      <c r="G63" s="303">
        <f t="shared" si="15"/>
        <v>0.2443774199389406</v>
      </c>
      <c r="H63" s="303">
        <f t="shared" si="15"/>
        <v>0.2436070781045514</v>
      </c>
      <c r="I63" s="303">
        <f t="shared" si="15"/>
        <v>0.2426165480268471</v>
      </c>
      <c r="J63" s="303">
        <f t="shared" si="15"/>
        <v>0.24324796247254543</v>
      </c>
      <c r="K63" s="303">
        <f t="shared" si="15"/>
        <v>0.23260153249153626</v>
      </c>
      <c r="L63" s="303">
        <f t="shared" si="15"/>
        <v>0.22663814445937605</v>
      </c>
      <c r="M63" s="303">
        <f t="shared" si="15"/>
        <v>0.22446998352508232</v>
      </c>
      <c r="N63" s="303">
        <f t="shared" si="15"/>
        <v>0.222929689070619</v>
      </c>
      <c r="O63" s="303">
        <f t="shared" si="15"/>
        <v>0.22236721867600368</v>
      </c>
      <c r="P63" s="303">
        <f t="shared" si="15"/>
        <v>0.22280670317149184</v>
      </c>
      <c r="Q63" s="303">
        <f t="shared" si="15"/>
        <v>0.22299146631131028</v>
      </c>
      <c r="R63" s="303">
        <f t="shared" si="15"/>
        <v>0.22260854847610775</v>
      </c>
      <c r="S63" s="303">
        <f t="shared" si="15"/>
        <v>0.2226225935941008</v>
      </c>
      <c r="T63" s="303">
        <f t="shared" si="15"/>
        <v>0.2236542344901038</v>
      </c>
      <c r="U63" s="303">
        <f t="shared" si="15"/>
        <v>0.22513518317904965</v>
      </c>
      <c r="V63" s="303">
        <f t="shared" si="15"/>
        <v>0.22551686500218879</v>
      </c>
      <c r="W63" s="303">
        <f t="shared" si="15"/>
        <v>0.22583927890666697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5.4104780648339346E-2</v>
      </c>
      <c r="C64" s="304">
        <f t="shared" si="16"/>
        <v>7.1717786130370137E-2</v>
      </c>
      <c r="D64" s="304">
        <f t="shared" si="16"/>
        <v>1.1259083603977687E-2</v>
      </c>
      <c r="E64" s="304">
        <f t="shared" si="16"/>
        <v>3.5804005541316013E-2</v>
      </c>
      <c r="F64" s="304">
        <f t="shared" si="16"/>
        <v>1.271994803103557E-2</v>
      </c>
      <c r="G64" s="304">
        <f t="shared" si="16"/>
        <v>1.5840276793778356E-2</v>
      </c>
      <c r="H64" s="304">
        <f t="shared" si="16"/>
        <v>1.9767696863853747E-2</v>
      </c>
      <c r="I64" s="304">
        <f t="shared" si="16"/>
        <v>1.9689730585824249E-2</v>
      </c>
      <c r="J64" s="304">
        <f t="shared" si="16"/>
        <v>1.8128530772576579E-2</v>
      </c>
      <c r="K64" s="304">
        <f t="shared" si="16"/>
        <v>3.7235628628360301E-2</v>
      </c>
      <c r="L64" s="304">
        <f t="shared" si="16"/>
        <v>6.1897723952140833E-2</v>
      </c>
      <c r="M64" s="304">
        <f t="shared" si="16"/>
        <v>7.6635362478856245E-2</v>
      </c>
      <c r="N64" s="304">
        <f t="shared" si="16"/>
        <v>9.2079114126698683E-2</v>
      </c>
      <c r="O64" s="304">
        <f t="shared" si="16"/>
        <v>9.8743433672163414E-2</v>
      </c>
      <c r="P64" s="304">
        <f t="shared" si="16"/>
        <v>9.6760551520476773E-2</v>
      </c>
      <c r="Q64" s="304">
        <f t="shared" si="16"/>
        <v>9.4078763912656613E-2</v>
      </c>
      <c r="R64" s="304">
        <f t="shared" si="16"/>
        <v>0.10508240622590903</v>
      </c>
      <c r="S64" s="304">
        <f t="shared" si="16"/>
        <v>0.10758636678347068</v>
      </c>
      <c r="T64" s="304">
        <f t="shared" si="16"/>
        <v>8.5731577052222535E-2</v>
      </c>
      <c r="U64" s="304">
        <f t="shared" si="16"/>
        <v>7.2742377705476355E-2</v>
      </c>
      <c r="V64" s="304">
        <f t="shared" si="16"/>
        <v>7.078095338621139E-2</v>
      </c>
      <c r="W64" s="304">
        <f t="shared" si="16"/>
        <v>6.8706213323680349E-2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0.17513014012093622</v>
      </c>
      <c r="C65" s="304">
        <f t="shared" si="17"/>
        <v>0.16164573979971406</v>
      </c>
      <c r="D65" s="304">
        <f t="shared" si="17"/>
        <v>0.24148303600588764</v>
      </c>
      <c r="E65" s="304">
        <f t="shared" si="17"/>
        <v>0.20038758506737814</v>
      </c>
      <c r="F65" s="304">
        <f t="shared" si="17"/>
        <v>0.23315863711996529</v>
      </c>
      <c r="G65" s="304">
        <f t="shared" si="17"/>
        <v>0.22853714314516224</v>
      </c>
      <c r="H65" s="304">
        <f t="shared" si="17"/>
        <v>0.22383938124069766</v>
      </c>
      <c r="I65" s="304">
        <f t="shared" si="17"/>
        <v>0.22292681744102283</v>
      </c>
      <c r="J65" s="304">
        <f t="shared" si="17"/>
        <v>0.22511943169996884</v>
      </c>
      <c r="K65" s="304">
        <f t="shared" si="17"/>
        <v>0.19536590386317593</v>
      </c>
      <c r="L65" s="304">
        <f t="shared" si="17"/>
        <v>0.16474042050723525</v>
      </c>
      <c r="M65" s="304">
        <f t="shared" si="17"/>
        <v>0.14783462104622608</v>
      </c>
      <c r="N65" s="304">
        <f t="shared" si="17"/>
        <v>0.1308505749439203</v>
      </c>
      <c r="O65" s="304">
        <f t="shared" si="17"/>
        <v>0.12362378500384026</v>
      </c>
      <c r="P65" s="304">
        <f t="shared" si="17"/>
        <v>0.1260461516510151</v>
      </c>
      <c r="Q65" s="304">
        <f t="shared" si="17"/>
        <v>0.12891270239865368</v>
      </c>
      <c r="R65" s="304">
        <f t="shared" si="17"/>
        <v>0.11752614225019875</v>
      </c>
      <c r="S65" s="304">
        <f t="shared" si="17"/>
        <v>0.11503622681063008</v>
      </c>
      <c r="T65" s="304">
        <f t="shared" si="17"/>
        <v>0.13792265743788126</v>
      </c>
      <c r="U65" s="304">
        <f t="shared" si="17"/>
        <v>0.15239280547357331</v>
      </c>
      <c r="V65" s="304">
        <f t="shared" si="17"/>
        <v>0.15473591161597738</v>
      </c>
      <c r="W65" s="304">
        <f t="shared" si="17"/>
        <v>0.15713306558298662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0.19492007125482547</v>
      </c>
      <c r="C66" s="303">
        <f t="shared" si="18"/>
        <v>0.18970016168416465</v>
      </c>
      <c r="D66" s="303">
        <f t="shared" si="18"/>
        <v>0.12028049043044442</v>
      </c>
      <c r="E66" s="303">
        <f t="shared" si="18"/>
        <v>0.1688889142867496</v>
      </c>
      <c r="F66" s="303">
        <f t="shared" si="18"/>
        <v>0.13603241394517279</v>
      </c>
      <c r="G66" s="303">
        <f t="shared" si="18"/>
        <v>0.1352840927823826</v>
      </c>
      <c r="H66" s="303">
        <f t="shared" si="18"/>
        <v>0.12574622345706621</v>
      </c>
      <c r="I66" s="303">
        <f t="shared" si="18"/>
        <v>0.12653508024237717</v>
      </c>
      <c r="J66" s="303">
        <f t="shared" si="18"/>
        <v>0.1232038478613027</v>
      </c>
      <c r="K66" s="303">
        <f t="shared" si="18"/>
        <v>0.14637319723866901</v>
      </c>
      <c r="L66" s="303">
        <f t="shared" si="18"/>
        <v>0.16340753370838448</v>
      </c>
      <c r="M66" s="303">
        <f t="shared" si="18"/>
        <v>0.17178392630091177</v>
      </c>
      <c r="N66" s="303">
        <f t="shared" si="18"/>
        <v>0.18000948511414255</v>
      </c>
      <c r="O66" s="303">
        <f t="shared" si="18"/>
        <v>0.18393581568646836</v>
      </c>
      <c r="P66" s="303">
        <f t="shared" si="18"/>
        <v>0.18152830584445925</v>
      </c>
      <c r="Q66" s="303">
        <f t="shared" si="18"/>
        <v>0.18011996719829132</v>
      </c>
      <c r="R66" s="303">
        <f t="shared" si="18"/>
        <v>0.18464312135375011</v>
      </c>
      <c r="S66" s="303">
        <f t="shared" si="18"/>
        <v>0.18466003712019913</v>
      </c>
      <c r="T66" s="303">
        <f t="shared" si="18"/>
        <v>0.17525300662519713</v>
      </c>
      <c r="U66" s="303">
        <f t="shared" si="18"/>
        <v>0.16846116154149249</v>
      </c>
      <c r="V66" s="303">
        <f t="shared" si="18"/>
        <v>0.16719588686035924</v>
      </c>
      <c r="W66" s="303">
        <f t="shared" si="18"/>
        <v>0.16592223895606331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0.13319243098860045</v>
      </c>
      <c r="C67" s="303">
        <f t="shared" si="19"/>
        <v>0.13500406713301991</v>
      </c>
      <c r="D67" s="303">
        <f t="shared" si="19"/>
        <v>0.14490108430109425</v>
      </c>
      <c r="E67" s="303">
        <f t="shared" si="19"/>
        <v>0.13667693752663104</v>
      </c>
      <c r="F67" s="303">
        <f t="shared" si="19"/>
        <v>0.14083798009166654</v>
      </c>
      <c r="G67" s="303">
        <f t="shared" si="19"/>
        <v>0.14057144442897354</v>
      </c>
      <c r="H67" s="303">
        <f t="shared" si="19"/>
        <v>0.14208690036299212</v>
      </c>
      <c r="I67" s="303">
        <f t="shared" si="19"/>
        <v>0.14151380580144582</v>
      </c>
      <c r="J67" s="303">
        <f t="shared" si="19"/>
        <v>0.14190732035605585</v>
      </c>
      <c r="K67" s="303">
        <f t="shared" si="19"/>
        <v>0.13707127578631315</v>
      </c>
      <c r="L67" s="303">
        <f t="shared" si="19"/>
        <v>0.13307175584819192</v>
      </c>
      <c r="M67" s="303">
        <f t="shared" si="19"/>
        <v>0.13058044774021033</v>
      </c>
      <c r="N67" s="303">
        <f t="shared" si="19"/>
        <v>0.12775663810990476</v>
      </c>
      <c r="O67" s="303">
        <f t="shared" si="19"/>
        <v>0.12634266673794228</v>
      </c>
      <c r="P67" s="303">
        <f t="shared" si="19"/>
        <v>0.1270317142026407</v>
      </c>
      <c r="Q67" s="303">
        <f t="shared" si="19"/>
        <v>0.12756798553776794</v>
      </c>
      <c r="R67" s="303">
        <f t="shared" si="19"/>
        <v>0.12558931150788583</v>
      </c>
      <c r="S67" s="303">
        <f t="shared" si="19"/>
        <v>0.12551442938333207</v>
      </c>
      <c r="T67" s="303">
        <f t="shared" si="19"/>
        <v>0.1294737859276395</v>
      </c>
      <c r="U67" s="303">
        <f t="shared" si="19"/>
        <v>0.13169882117092563</v>
      </c>
      <c r="V67" s="303">
        <f t="shared" si="19"/>
        <v>0.13202056755983896</v>
      </c>
      <c r="W67" s="303">
        <f t="shared" si="19"/>
        <v>0.13240015358033147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8.30242280686425E-2</v>
      </c>
      <c r="C68" s="237">
        <f t="shared" si="20"/>
        <v>8.4153494133652987E-2</v>
      </c>
      <c r="D68" s="237">
        <f t="shared" si="20"/>
        <v>9.0322705135078382E-2</v>
      </c>
      <c r="E68" s="237">
        <f t="shared" si="20"/>
        <v>8.5196261894985706E-2</v>
      </c>
      <c r="F68" s="237">
        <f t="shared" si="20"/>
        <v>8.7790007983698543E-2</v>
      </c>
      <c r="G68" s="237">
        <f t="shared" si="20"/>
        <v>8.7623865527377262E-2</v>
      </c>
      <c r="H68" s="237">
        <f t="shared" si="20"/>
        <v>8.8568510490758853E-2</v>
      </c>
      <c r="I68" s="237">
        <f t="shared" si="20"/>
        <v>8.8211277476618666E-2</v>
      </c>
      <c r="J68" s="237">
        <f t="shared" si="20"/>
        <v>8.8456571010851651E-2</v>
      </c>
      <c r="K68" s="237">
        <f t="shared" si="20"/>
        <v>8.544206887789782E-2</v>
      </c>
      <c r="L68" s="237">
        <f t="shared" si="20"/>
        <v>8.2949006373947573E-2</v>
      </c>
      <c r="M68" s="237">
        <f t="shared" si="20"/>
        <v>8.1396073290505175E-2</v>
      </c>
      <c r="N68" s="237">
        <f t="shared" si="20"/>
        <v>7.9635878563006079E-2</v>
      </c>
      <c r="O68" s="237">
        <f t="shared" si="20"/>
        <v>7.8754493030832734E-2</v>
      </c>
      <c r="P68" s="237">
        <f t="shared" si="20"/>
        <v>7.9184004178235276E-2</v>
      </c>
      <c r="Q68" s="237">
        <f t="shared" si="20"/>
        <v>7.9518283786346663E-2</v>
      </c>
      <c r="R68" s="237">
        <f t="shared" si="20"/>
        <v>7.8284896252902761E-2</v>
      </c>
      <c r="S68" s="237">
        <f t="shared" si="20"/>
        <v>7.8238219196698683E-2</v>
      </c>
      <c r="T68" s="237">
        <f t="shared" si="20"/>
        <v>8.0706246233218412E-2</v>
      </c>
      <c r="U68" s="237">
        <f t="shared" si="20"/>
        <v>8.2093200672958014E-2</v>
      </c>
      <c r="V68" s="237">
        <f t="shared" si="20"/>
        <v>8.2293758207460044E-2</v>
      </c>
      <c r="W68" s="237">
        <f t="shared" si="20"/>
        <v>8.2530369523156608E-2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0.57184012634740744</v>
      </c>
      <c r="C72" s="324">
        <f>IF(C$5=0,0,C$5/TRE_fec!C$5)</f>
        <v>0.566585287571434</v>
      </c>
      <c r="D72" s="324">
        <f>IF(D$5=0,0,D$5/TRE_fec!D$5)</f>
        <v>0.5817293551018794</v>
      </c>
      <c r="E72" s="324">
        <f>IF(E$5=0,0,E$5/TRE_fec!E$5)</f>
        <v>0.58050124964929739</v>
      </c>
      <c r="F72" s="324">
        <f>IF(F$5=0,0,F$5/TRE_fec!F$5)</f>
        <v>0.58449729381969351</v>
      </c>
      <c r="G72" s="324">
        <f>IF(G$5=0,0,G$5/TRE_fec!G$5)</f>
        <v>0.58490785203901641</v>
      </c>
      <c r="H72" s="324">
        <f>IF(H$5=0,0,H$5/TRE_fec!H$5)</f>
        <v>0.5800671179967124</v>
      </c>
      <c r="I72" s="324">
        <f>IF(I$5=0,0,I$5/TRE_fec!I$5)</f>
        <v>0.57977222535235984</v>
      </c>
      <c r="J72" s="324">
        <f>IF(J$5=0,0,J$5/TRE_fec!J$5)</f>
        <v>0.58025303116687477</v>
      </c>
      <c r="K72" s="324">
        <f>IF(K$5=0,0,K$5/TRE_fec!K$5)</f>
        <v>0.57688279978872081</v>
      </c>
      <c r="L72" s="324">
        <f>IF(L$5=0,0,L$5/TRE_fec!L$5)</f>
        <v>0.57145065988151511</v>
      </c>
      <c r="M72" s="324">
        <f>IF(M$5=0,0,M$5/TRE_fec!M$5)</f>
        <v>0.56809040999089366</v>
      </c>
      <c r="N72" s="324">
        <f>IF(N$5=0,0,N$5/TRE_fec!N$5)</f>
        <v>0.56484729171043113</v>
      </c>
      <c r="O72" s="324">
        <f>IF(O$5=0,0,O$5/TRE_fec!O$5)</f>
        <v>0.56354804317215079</v>
      </c>
      <c r="P72" s="324">
        <f>IF(P$5=0,0,P$5/TRE_fec!P$5)</f>
        <v>0.56370060652202292</v>
      </c>
      <c r="Q72" s="324">
        <f>IF(Q$5=0,0,Q$5/TRE_fec!Q$5)</f>
        <v>0.56428772761813684</v>
      </c>
      <c r="R72" s="324">
        <f>IF(R$5=0,0,R$5/TRE_fec!R$5)</f>
        <v>0.56200456576688884</v>
      </c>
      <c r="S72" s="324">
        <f>IF(S$5=0,0,S$5/TRE_fec!S$5)</f>
        <v>0.55969476824867337</v>
      </c>
      <c r="T72" s="324">
        <f>IF(T$5=0,0,T$5/TRE_fec!T$5)</f>
        <v>0.56462575376319268</v>
      </c>
      <c r="U72" s="324">
        <f>IF(U$5=0,0,U$5/TRE_fec!U$5)</f>
        <v>0.56762450257115127</v>
      </c>
      <c r="V72" s="324">
        <f>IF(V$5=0,0,V$5/TRE_fec!V$5)</f>
        <v>0.5684927064864147</v>
      </c>
      <c r="W72" s="324">
        <f>IF(W$5=0,0,W$5/TRE_fec!W$5)</f>
        <v>0.56890778906039574</v>
      </c>
      <c r="DA72" s="95"/>
    </row>
    <row r="73" spans="1:105" ht="12" customHeight="1" x14ac:dyDescent="0.25">
      <c r="A73" s="55" t="s">
        <v>92</v>
      </c>
      <c r="B73" s="336">
        <f>IF(B$6=0,0,B$6/TRE_fec!B$6)</f>
        <v>0.48491990290463349</v>
      </c>
      <c r="C73" s="336">
        <f>IF(C$6=0,0,C$6/TRE_fec!C$6)</f>
        <v>0.48491990290463349</v>
      </c>
      <c r="D73" s="336">
        <f>IF(D$6=0,0,D$6/TRE_fec!D$6)</f>
        <v>0.48491990290463349</v>
      </c>
      <c r="E73" s="336">
        <f>IF(E$6=0,0,E$6/TRE_fec!E$6)</f>
        <v>0.48491990290463327</v>
      </c>
      <c r="F73" s="336">
        <f>IF(F$6=0,0,F$6/TRE_fec!F$6)</f>
        <v>0.4849199029046331</v>
      </c>
      <c r="G73" s="336">
        <f>IF(G$6=0,0,G$6/TRE_fec!G$6)</f>
        <v>0.48491990290463327</v>
      </c>
      <c r="H73" s="336">
        <f>IF(H$6=0,0,H$6/TRE_fec!H$6)</f>
        <v>0.48491990290463327</v>
      </c>
      <c r="I73" s="336">
        <f>IF(I$6=0,0,I$6/TRE_fec!I$6)</f>
        <v>0.48491990290463322</v>
      </c>
      <c r="J73" s="336">
        <f>IF(J$6=0,0,J$6/TRE_fec!J$6)</f>
        <v>0.48491990290463355</v>
      </c>
      <c r="K73" s="336">
        <f>IF(K$6=0,0,K$6/TRE_fec!K$6)</f>
        <v>0.48491990290463344</v>
      </c>
      <c r="L73" s="336">
        <f>IF(L$6=0,0,L$6/TRE_fec!L$6)</f>
        <v>0.48491990290463322</v>
      </c>
      <c r="M73" s="336">
        <f>IF(M$6=0,0,M$6/TRE_fec!M$6)</f>
        <v>0.48491990290463327</v>
      </c>
      <c r="N73" s="336">
        <f>IF(N$6=0,0,N$6/TRE_fec!N$6)</f>
        <v>0.48491990290463322</v>
      </c>
      <c r="O73" s="336">
        <f>IF(O$6=0,0,O$6/TRE_fec!O$6)</f>
        <v>0.48491990290463338</v>
      </c>
      <c r="P73" s="336">
        <f>IF(P$6=0,0,P$6/TRE_fec!P$6)</f>
        <v>0.48491990290463327</v>
      </c>
      <c r="Q73" s="336">
        <f>IF(Q$6=0,0,Q$6/TRE_fec!Q$6)</f>
        <v>0.48491990290463344</v>
      </c>
      <c r="R73" s="336">
        <f>IF(R$6=0,0,R$6/TRE_fec!R$6)</f>
        <v>0.48491990290463333</v>
      </c>
      <c r="S73" s="336">
        <f>IF(S$6=0,0,S$6/TRE_fec!S$6)</f>
        <v>0.48491990290463333</v>
      </c>
      <c r="T73" s="336">
        <f>IF(T$6=0,0,T$6/TRE_fec!T$6)</f>
        <v>0.48491990290463327</v>
      </c>
      <c r="U73" s="336">
        <f>IF(U$6=0,0,U$6/TRE_fec!U$6)</f>
        <v>0.48491990290463327</v>
      </c>
      <c r="V73" s="336">
        <f>IF(V$6=0,0,V$6/TRE_fec!V$6)</f>
        <v>0.48491990290463327</v>
      </c>
      <c r="W73" s="336">
        <f>IF(W$6=0,0,W$6/TRE_fec!W$6)</f>
        <v>0.48491990290463349</v>
      </c>
      <c r="DA73" s="67"/>
    </row>
    <row r="74" spans="1:105" ht="12" customHeight="1" x14ac:dyDescent="0.25">
      <c r="A74" s="202" t="s">
        <v>93</v>
      </c>
      <c r="B74" s="337">
        <f>IF(B$7=0,0,B$7/TRE_fec!B$7)</f>
        <v>0.12574061219666666</v>
      </c>
      <c r="C74" s="337">
        <f>IF(C$7=0,0,C$7/TRE_fec!C$7)</f>
        <v>0.12574061219666663</v>
      </c>
      <c r="D74" s="337">
        <f>IF(D$7=0,0,D$7/TRE_fec!D$7)</f>
        <v>0.12574061219666666</v>
      </c>
      <c r="E74" s="337">
        <f>IF(E$7=0,0,E$7/TRE_fec!E$7)</f>
        <v>0.12574061219666666</v>
      </c>
      <c r="F74" s="337">
        <f>IF(F$7=0,0,F$7/TRE_fec!F$7)</f>
        <v>0.12574061219666666</v>
      </c>
      <c r="G74" s="337">
        <f>IF(G$7=0,0,G$7/TRE_fec!G$7)</f>
        <v>0.12574061219666666</v>
      </c>
      <c r="H74" s="337">
        <f>IF(H$7=0,0,H$7/TRE_fec!H$7)</f>
        <v>0.12574061219666663</v>
      </c>
      <c r="I74" s="337">
        <f>IF(I$7=0,0,I$7/TRE_fec!I$7)</f>
        <v>0.12574061219666666</v>
      </c>
      <c r="J74" s="337">
        <f>IF(J$7=0,0,J$7/TRE_fec!J$7)</f>
        <v>0.12574061219666663</v>
      </c>
      <c r="K74" s="337">
        <f>IF(K$7=0,0,K$7/TRE_fec!K$7)</f>
        <v>0.12574061219666666</v>
      </c>
      <c r="L74" s="337">
        <f>IF(L$7=0,0,L$7/TRE_fec!L$7)</f>
        <v>0.12574061219666666</v>
      </c>
      <c r="M74" s="337">
        <f>IF(M$7=0,0,M$7/TRE_fec!M$7)</f>
        <v>0.12574061219666666</v>
      </c>
      <c r="N74" s="337">
        <f>IF(N$7=0,0,N$7/TRE_fec!N$7)</f>
        <v>0.12574061219666666</v>
      </c>
      <c r="O74" s="337">
        <f>IF(O$7=0,0,O$7/TRE_fec!O$7)</f>
        <v>0.12574061219666663</v>
      </c>
      <c r="P74" s="337">
        <f>IF(P$7=0,0,P$7/TRE_fec!P$7)</f>
        <v>0.12574061219666663</v>
      </c>
      <c r="Q74" s="337">
        <f>IF(Q$7=0,0,Q$7/TRE_fec!Q$7)</f>
        <v>0.12574061219666663</v>
      </c>
      <c r="R74" s="337">
        <f>IF(R$7=0,0,R$7/TRE_fec!R$7)</f>
        <v>0.12574061219666663</v>
      </c>
      <c r="S74" s="337">
        <f>IF(S$7=0,0,S$7/TRE_fec!S$7)</f>
        <v>0.12574061219666666</v>
      </c>
      <c r="T74" s="337">
        <f>IF(T$7=0,0,T$7/TRE_fec!T$7)</f>
        <v>0.12574061219666666</v>
      </c>
      <c r="U74" s="337">
        <f>IF(U$7=0,0,U$7/TRE_fec!U$7)</f>
        <v>0.12574061219666663</v>
      </c>
      <c r="V74" s="337">
        <f>IF(V$7=0,0,V$7/TRE_fec!V$7)</f>
        <v>0.12574061219666666</v>
      </c>
      <c r="W74" s="337">
        <f>IF(W$7=0,0,W$7/TRE_fec!W$7)</f>
        <v>0.12574061219666666</v>
      </c>
      <c r="DA74" s="174"/>
    </row>
    <row r="75" spans="1:105" ht="12" customHeight="1" x14ac:dyDescent="0.25">
      <c r="A75" s="202" t="s">
        <v>94</v>
      </c>
      <c r="B75" s="337">
        <f>IF(B$8=0,0,B$8/TRE_fec!B$8)</f>
        <v>0.67961202380638142</v>
      </c>
      <c r="C75" s="337">
        <f>IF(C$8=0,0,C$8/TRE_fec!C$8)</f>
        <v>0.67961202380638153</v>
      </c>
      <c r="D75" s="337">
        <f>IF(D$8=0,0,D$8/TRE_fec!D$8)</f>
        <v>0.67961202380638153</v>
      </c>
      <c r="E75" s="337">
        <f>IF(E$8=0,0,E$8/TRE_fec!E$8)</f>
        <v>0.6796120238063813</v>
      </c>
      <c r="F75" s="337">
        <f>IF(F$8=0,0,F$8/TRE_fec!F$8)</f>
        <v>0.67961202380638153</v>
      </c>
      <c r="G75" s="337">
        <f>IF(G$8=0,0,G$8/TRE_fec!G$8)</f>
        <v>0.67961202380638142</v>
      </c>
      <c r="H75" s="337">
        <f>IF(H$8=0,0,H$8/TRE_fec!H$8)</f>
        <v>0.6796120238063813</v>
      </c>
      <c r="I75" s="337">
        <f>IF(I$8=0,0,I$8/TRE_fec!I$8)</f>
        <v>0.67961202380638153</v>
      </c>
      <c r="J75" s="337">
        <f>IF(J$8=0,0,J$8/TRE_fec!J$8)</f>
        <v>0.67961202380638142</v>
      </c>
      <c r="K75" s="337">
        <f>IF(K$8=0,0,K$8/TRE_fec!K$8)</f>
        <v>0.67961202380638142</v>
      </c>
      <c r="L75" s="337">
        <f>IF(L$8=0,0,L$8/TRE_fec!L$8)</f>
        <v>0.67961202380638164</v>
      </c>
      <c r="M75" s="337">
        <f>IF(M$8=0,0,M$8/TRE_fec!M$8)</f>
        <v>0.67961202380638164</v>
      </c>
      <c r="N75" s="337">
        <f>IF(N$8=0,0,N$8/TRE_fec!N$8)</f>
        <v>0.67961202380638153</v>
      </c>
      <c r="O75" s="337">
        <f>IF(O$8=0,0,O$8/TRE_fec!O$8)</f>
        <v>0.67961202380638153</v>
      </c>
      <c r="P75" s="337">
        <f>IF(P$8=0,0,P$8/TRE_fec!P$8)</f>
        <v>0.67961202380638153</v>
      </c>
      <c r="Q75" s="337">
        <f>IF(Q$8=0,0,Q$8/TRE_fec!Q$8)</f>
        <v>0.6796120238063813</v>
      </c>
      <c r="R75" s="337">
        <f>IF(R$8=0,0,R$8/TRE_fec!R$8)</f>
        <v>0.67961202380638142</v>
      </c>
      <c r="S75" s="337">
        <f>IF(S$8=0,0,S$8/TRE_fec!S$8)</f>
        <v>0.67961202380638142</v>
      </c>
      <c r="T75" s="337">
        <f>IF(T$8=0,0,T$8/TRE_fec!T$8)</f>
        <v>0.67961202380638142</v>
      </c>
      <c r="U75" s="337">
        <f>IF(U$8=0,0,U$8/TRE_fec!U$8)</f>
        <v>0.67961202380638142</v>
      </c>
      <c r="V75" s="337">
        <f>IF(V$8=0,0,V$8/TRE_fec!V$8)</f>
        <v>0.67961202380638153</v>
      </c>
      <c r="W75" s="337">
        <f>IF(W$8=0,0,W$8/TRE_fec!W$8)</f>
        <v>0.67961202380638142</v>
      </c>
      <c r="DA75" s="174"/>
    </row>
    <row r="76" spans="1:105" ht="12" customHeight="1" x14ac:dyDescent="0.25">
      <c r="A76" s="202" t="s">
        <v>95</v>
      </c>
      <c r="B76" s="337">
        <f>IF(B$9=0,0,B$9/TRE_fec!B$9)</f>
        <v>0.48049336655271896</v>
      </c>
      <c r="C76" s="337">
        <f>IF(C$9=0,0,C$9/TRE_fec!C$9)</f>
        <v>0.48049336655271879</v>
      </c>
      <c r="D76" s="337">
        <f>IF(D$9=0,0,D$9/TRE_fec!D$9)</f>
        <v>0.48049336655271885</v>
      </c>
      <c r="E76" s="337">
        <f>IF(E$9=0,0,E$9/TRE_fec!E$9)</f>
        <v>0.48049336655271879</v>
      </c>
      <c r="F76" s="337">
        <f>IF(F$9=0,0,F$9/TRE_fec!F$9)</f>
        <v>0.48049336655271901</v>
      </c>
      <c r="G76" s="337">
        <f>IF(G$9=0,0,G$9/TRE_fec!G$9)</f>
        <v>0.48049336655271874</v>
      </c>
      <c r="H76" s="337">
        <f>IF(H$9=0,0,H$9/TRE_fec!H$9)</f>
        <v>0.48049336655271885</v>
      </c>
      <c r="I76" s="337">
        <f>IF(I$9=0,0,I$9/TRE_fec!I$9)</f>
        <v>0.4804933665527189</v>
      </c>
      <c r="J76" s="337">
        <f>IF(J$9=0,0,J$9/TRE_fec!J$9)</f>
        <v>0.48049336655271885</v>
      </c>
      <c r="K76" s="337">
        <f>IF(K$9=0,0,K$9/TRE_fec!K$9)</f>
        <v>0.48049336655271885</v>
      </c>
      <c r="L76" s="337">
        <f>IF(L$9=0,0,L$9/TRE_fec!L$9)</f>
        <v>0.48049336655271885</v>
      </c>
      <c r="M76" s="337">
        <f>IF(M$9=0,0,M$9/TRE_fec!M$9)</f>
        <v>0.48049336655271879</v>
      </c>
      <c r="N76" s="337">
        <f>IF(N$9=0,0,N$9/TRE_fec!N$9)</f>
        <v>0.48049336655271879</v>
      </c>
      <c r="O76" s="337">
        <f>IF(O$9=0,0,O$9/TRE_fec!O$9)</f>
        <v>0.48049336655271885</v>
      </c>
      <c r="P76" s="337">
        <f>IF(P$9=0,0,P$9/TRE_fec!P$9)</f>
        <v>0.48049336655271885</v>
      </c>
      <c r="Q76" s="337">
        <f>IF(Q$9=0,0,Q$9/TRE_fec!Q$9)</f>
        <v>0.48049336655271868</v>
      </c>
      <c r="R76" s="337">
        <f>IF(R$9=0,0,R$9/TRE_fec!R$9)</f>
        <v>0.4804933665527189</v>
      </c>
      <c r="S76" s="337">
        <f>IF(S$9=0,0,S$9/TRE_fec!S$9)</f>
        <v>0.48049336655271896</v>
      </c>
      <c r="T76" s="337">
        <f>IF(T$9=0,0,T$9/TRE_fec!T$9)</f>
        <v>0.48049336655271896</v>
      </c>
      <c r="U76" s="337">
        <f>IF(U$9=0,0,U$9/TRE_fec!U$9)</f>
        <v>0.4804933665527189</v>
      </c>
      <c r="V76" s="337">
        <f>IF(V$9=0,0,V$9/TRE_fec!V$9)</f>
        <v>0.48049336655271885</v>
      </c>
      <c r="W76" s="337">
        <f>IF(W$9=0,0,W$9/TRE_fec!W$9)</f>
        <v>0.4804933665527189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0.78802294239227699</v>
      </c>
      <c r="C77" s="338">
        <f>IF(C$10=0,0,C$10/TRE_fec!C$10)</f>
        <v>0.78737963195706495</v>
      </c>
      <c r="D77" s="338">
        <f>IF(D$10=0,0,D$10/TRE_fec!D$10)</f>
        <v>0.83212936454987785</v>
      </c>
      <c r="E77" s="338">
        <f>IF(E$10=0,0,E$10/TRE_fec!E$10)</f>
        <v>0.81657320592118898</v>
      </c>
      <c r="F77" s="338">
        <f>IF(F$10=0,0,F$10/TRE_fec!F$10)</f>
        <v>0.82390177511231055</v>
      </c>
      <c r="G77" s="338">
        <f>IF(G$10=0,0,G$10/TRE_fec!G$10)</f>
        <v>0.8388708539337737</v>
      </c>
      <c r="H77" s="338">
        <f>IF(H$10=0,0,H$10/TRE_fec!H$10)</f>
        <v>0.83708594687339155</v>
      </c>
      <c r="I77" s="338">
        <f>IF(I$10=0,0,I$10/TRE_fec!I$10)</f>
        <v>0.83546312516848609</v>
      </c>
      <c r="J77" s="338">
        <f>IF(J$10=0,0,J$10/TRE_fec!J$10)</f>
        <v>0.83424736599400695</v>
      </c>
      <c r="K77" s="338">
        <f>IF(K$10=0,0,K$10/TRE_fec!K$10)</f>
        <v>0.80786689843503268</v>
      </c>
      <c r="L77" s="338">
        <f>IF(L$10=0,0,L$10/TRE_fec!L$10)</f>
        <v>0.7868580785512298</v>
      </c>
      <c r="M77" s="338">
        <f>IF(M$10=0,0,M$10/TRE_fec!M$10)</f>
        <v>0.77467763484996377</v>
      </c>
      <c r="N77" s="338">
        <f>IF(N$10=0,0,N$10/TRE_fec!N$10)</f>
        <v>0.7622935524759179</v>
      </c>
      <c r="O77" s="338">
        <f>IF(O$10=0,0,O$10/TRE_fec!O$10)</f>
        <v>0.75705182065152854</v>
      </c>
      <c r="P77" s="338">
        <f>IF(P$10=0,0,P$10/TRE_fec!P$10)</f>
        <v>0.75869628716625026</v>
      </c>
      <c r="Q77" s="338">
        <f>IF(Q$10=0,0,Q$10/TRE_fec!Q$10)</f>
        <v>0.76079006635248425</v>
      </c>
      <c r="R77" s="338">
        <f>IF(R$10=0,0,R$10/TRE_fec!R$10)</f>
        <v>0.75238102225192616</v>
      </c>
      <c r="S77" s="338">
        <f>IF(S$10=0,0,S$10/TRE_fec!S$10)</f>
        <v>0.75164588350134176</v>
      </c>
      <c r="T77" s="338">
        <f>IF(T$10=0,0,T$10/TRE_fec!T$10)</f>
        <v>0.76867702864271681</v>
      </c>
      <c r="U77" s="338">
        <f>IF(U$10=0,0,U$10/TRE_fec!U$10)</f>
        <v>0.77889649263137473</v>
      </c>
      <c r="V77" s="338">
        <f>IF(V$10=0,0,V$10/TRE_fec!V$10)</f>
        <v>0.78178347790365854</v>
      </c>
      <c r="W77" s="338">
        <f>IF(W$10=0,0,W$10/TRE_fec!W$10)</f>
        <v>0.78388872582442337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0.59238319448785404</v>
      </c>
      <c r="C78" s="351">
        <f>IF(C$16=0,0,C$16/TRE_fec!C$16)</f>
        <v>0.5823662164535951</v>
      </c>
      <c r="D78" s="351">
        <f>IF(D$16=0,0,D$16/TRE_fec!D$16)</f>
        <v>0.63375436112929806</v>
      </c>
      <c r="E78" s="351">
        <f>IF(E$16=0,0,E$16/TRE_fec!E$16)</f>
        <v>0.61567193844988599</v>
      </c>
      <c r="F78" s="351">
        <f>IF(F$16=0,0,F$16/TRE_fec!F$16)</f>
        <v>0.63360044099520596</v>
      </c>
      <c r="G78" s="351">
        <f>IF(G$16=0,0,G$16/TRE_fec!G$16)</f>
        <v>0.63316065635200924</v>
      </c>
      <c r="H78" s="351">
        <f>IF(H$16=0,0,H$16/TRE_fec!H$16)</f>
        <v>0.63049773140824228</v>
      </c>
      <c r="I78" s="351">
        <f>IF(I$16=0,0,I$16/TRE_fec!I$16)</f>
        <v>0.63069883580346031</v>
      </c>
      <c r="J78" s="351">
        <f>IF(J$16=0,0,J$16/TRE_fec!J$16)</f>
        <v>0.63202653533228514</v>
      </c>
      <c r="K78" s="351">
        <f>IF(K$16=0,0,K$16/TRE_fec!K$16)</f>
        <v>0.62077911355282633</v>
      </c>
      <c r="L78" s="351">
        <f>IF(L$16=0,0,L$16/TRE_fec!L$16)</f>
        <v>0.60488992312019429</v>
      </c>
      <c r="M78" s="351">
        <f>IF(M$16=0,0,M$16/TRE_fec!M$16)</f>
        <v>0.59567772602422231</v>
      </c>
      <c r="N78" s="351">
        <f>IF(N$16=0,0,N$16/TRE_fec!N$16)</f>
        <v>0.58631151486800603</v>
      </c>
      <c r="O78" s="351">
        <f>IF(O$16=0,0,O$16/TRE_fec!O$16)</f>
        <v>0.58234713821024231</v>
      </c>
      <c r="P78" s="351">
        <f>IF(P$16=0,0,P$16/TRE_fec!P$16)</f>
        <v>0.58359086545227756</v>
      </c>
      <c r="Q78" s="351">
        <f>IF(Q$16=0,0,Q$16/TRE_fec!Q$16)</f>
        <v>0.58517441257191405</v>
      </c>
      <c r="R78" s="351">
        <f>IF(R$16=0,0,R$16/TRE_fec!R$16)</f>
        <v>0.57881456447910518</v>
      </c>
      <c r="S78" s="351">
        <f>IF(S$16=0,0,S$16/TRE_fec!S$16)</f>
        <v>0.57494455056026172</v>
      </c>
      <c r="T78" s="351">
        <f>IF(T$16=0,0,T$16/TRE_fec!T$16)</f>
        <v>0.58783442923971396</v>
      </c>
      <c r="U78" s="351">
        <f>IF(U$16=0,0,U$16/TRE_fec!U$16)</f>
        <v>0.59616839515465958</v>
      </c>
      <c r="V78" s="351">
        <f>IF(V$16=0,0,V$16/TRE_fec!V$16)</f>
        <v>0.59801782494179367</v>
      </c>
      <c r="W78" s="351">
        <f>IF(W$16=0,0,W$16/TRE_fec!W$16)</f>
        <v>0.59923677467319914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0.52248246766213113</v>
      </c>
      <c r="C79" s="351">
        <f>IF(C$24=0,0,C$24/TRE_fec!C$24)</f>
        <v>0.5526570153923781</v>
      </c>
      <c r="D79" s="351">
        <f>IF(D$24=0,0,D$24/TRE_fec!D$24)</f>
        <v>0.53144594568787384</v>
      </c>
      <c r="E79" s="351">
        <f>IF(E$24=0,0,E$24/TRE_fec!E$24)</f>
        <v>0.51559486097160578</v>
      </c>
      <c r="F79" s="351">
        <f>IF(F$24=0,0,F$24/TRE_fec!F$24)</f>
        <v>0.50881534281275198</v>
      </c>
      <c r="G79" s="351">
        <f>IF(G$24=0,0,G$24/TRE_fec!G$24)</f>
        <v>0.50415443994038867</v>
      </c>
      <c r="H79" s="351">
        <f>IF(H$24=0,0,H$24/TRE_fec!H$24)</f>
        <v>0.49535949013255259</v>
      </c>
      <c r="I79" s="351">
        <f>IF(I$24=0,0,I$24/TRE_fec!I$24)</f>
        <v>0.49225153917244785</v>
      </c>
      <c r="J79" s="351">
        <f>IF(J$24=0,0,J$24/TRE_fec!J$24)</f>
        <v>0.4911234529643661</v>
      </c>
      <c r="K79" s="351">
        <f>IF(K$24=0,0,K$24/TRE_fec!K$24)</f>
        <v>0.48164857373865866</v>
      </c>
      <c r="L79" s="351">
        <f>IF(L$24=0,0,L$24/TRE_fec!L$24)</f>
        <v>0.47815990968633576</v>
      </c>
      <c r="M79" s="351">
        <f>IF(M$24=0,0,M$24/TRE_fec!M$24)</f>
        <v>0.47660053356557064</v>
      </c>
      <c r="N79" s="351">
        <f>IF(N$24=0,0,N$24/TRE_fec!N$24)</f>
        <v>0.47517586047118276</v>
      </c>
      <c r="O79" s="351">
        <f>IF(O$24=0,0,O$24/TRE_fec!O$24)</f>
        <v>0.47458143092712429</v>
      </c>
      <c r="P79" s="351">
        <f>IF(P$24=0,0,P$24/TRE_fec!P$24)</f>
        <v>0.47479833945391653</v>
      </c>
      <c r="Q79" s="351">
        <f>IF(Q$24=0,0,Q$24/TRE_fec!Q$24)</f>
        <v>0.47503417532216125</v>
      </c>
      <c r="R79" s="351">
        <f>IF(R$24=0,0,R$24/TRE_fec!R$24)</f>
        <v>0.47413881364022331</v>
      </c>
      <c r="S79" s="351">
        <f>IF(S$24=0,0,S$24/TRE_fec!S$24)</f>
        <v>0.47407320113029539</v>
      </c>
      <c r="T79" s="351">
        <f>IF(T$24=0,0,T$24/TRE_fec!T$24)</f>
        <v>0.47597719231382324</v>
      </c>
      <c r="U79" s="351">
        <f>IF(U$24=0,0,U$24/TRE_fec!U$24)</f>
        <v>0.47723607481248265</v>
      </c>
      <c r="V79" s="351">
        <f>IF(V$24=0,0,V$24/TRE_fec!V$24)</f>
        <v>0.47744986513128174</v>
      </c>
      <c r="W79" s="351">
        <f>IF(W$24=0,0,W$24/TRE_fec!W$24)</f>
        <v>0.47769155639129468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0.50775702384673249</v>
      </c>
      <c r="C80" s="351">
        <f>IF(C$27=0,0,C$27/TRE_fec!C$27)</f>
        <v>0.49917104267451007</v>
      </c>
      <c r="D80" s="351">
        <f>IF(D$27=0,0,D$27/TRE_fec!D$27)</f>
        <v>0.54321802382511264</v>
      </c>
      <c r="E80" s="351">
        <f>IF(E$27=0,0,E$27/TRE_fec!E$27)</f>
        <v>0.52771880438561636</v>
      </c>
      <c r="F80" s="351">
        <f>IF(F$27=0,0,F$27/TRE_fec!F$27)</f>
        <v>0.54308609228160543</v>
      </c>
      <c r="G80" s="351">
        <f>IF(G$27=0,0,G$27/TRE_fec!G$27)</f>
        <v>0.54270913401600795</v>
      </c>
      <c r="H80" s="351">
        <f>IF(H$27=0,0,H$27/TRE_fec!H$27)</f>
        <v>0.54042662692135079</v>
      </c>
      <c r="I80" s="351">
        <f>IF(I$27=0,0,I$27/TRE_fec!I$27)</f>
        <v>0.54059900211725187</v>
      </c>
      <c r="J80" s="351">
        <f>IF(J$27=0,0,J$27/TRE_fec!J$27)</f>
        <v>0.54173703028481601</v>
      </c>
      <c r="K80" s="351">
        <f>IF(K$27=0,0,K$27/TRE_fec!K$27)</f>
        <v>0.53209638304527984</v>
      </c>
      <c r="L80" s="351">
        <f>IF(L$27=0,0,L$27/TRE_fec!L$27)</f>
        <v>0.51847707696016632</v>
      </c>
      <c r="M80" s="351">
        <f>IF(M$27=0,0,M$27/TRE_fec!M$27)</f>
        <v>0.51058090802076184</v>
      </c>
      <c r="N80" s="351">
        <f>IF(N$27=0,0,N$27/TRE_fec!N$27)</f>
        <v>0.50255272702971943</v>
      </c>
      <c r="O80" s="351">
        <f>IF(O$27=0,0,O$27/TRE_fec!O$27)</f>
        <v>0.49915468989449335</v>
      </c>
      <c r="P80" s="351">
        <f>IF(P$27=0,0,P$27/TRE_fec!P$27)</f>
        <v>0.50022074181623799</v>
      </c>
      <c r="Q80" s="351">
        <f>IF(Q$27=0,0,Q$27/TRE_fec!Q$27)</f>
        <v>0.50157806791878323</v>
      </c>
      <c r="R80" s="351">
        <f>IF(R$27=0,0,R$27/TRE_fec!R$27)</f>
        <v>0.49612676955351859</v>
      </c>
      <c r="S80" s="351">
        <f>IF(S$27=0,0,S$27/TRE_fec!S$27)</f>
        <v>0.49280961476593843</v>
      </c>
      <c r="T80" s="351">
        <f>IF(T$27=0,0,T$27/TRE_fec!T$27)</f>
        <v>0.50385808220546913</v>
      </c>
      <c r="U80" s="351">
        <f>IF(U$27=0,0,U$27/TRE_fec!U$27)</f>
        <v>0.51100148156113678</v>
      </c>
      <c r="V80" s="351">
        <f>IF(V$27=0,0,V$27/TRE_fec!V$27)</f>
        <v>0.51258670709296583</v>
      </c>
      <c r="W80" s="351">
        <f>IF(W$27=0,0,W$27/TRE_fec!W$27)</f>
        <v>0.51363152114845656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0.67276386676016131</v>
      </c>
      <c r="C81" s="351">
        <f>IF(C$35=0,0,C$35/TRE_fec!C$35)</f>
        <v>0.66188412096641691</v>
      </c>
      <c r="D81" s="351">
        <f>IF(D$35=0,0,D$35/TRE_fec!D$35)</f>
        <v>0.65188766611459203</v>
      </c>
      <c r="E81" s="351">
        <f>IF(E$35=0,0,E$35/TRE_fec!E$35)</f>
        <v>0.68351109051183911</v>
      </c>
      <c r="F81" s="351">
        <f>IF(F$35=0,0,F$35/TRE_fec!F$35)</f>
        <v>0.6871156710428854</v>
      </c>
      <c r="G81" s="351">
        <f>IF(G$35=0,0,G$35/TRE_fec!G$35)</f>
        <v>0.69321877882155158</v>
      </c>
      <c r="H81" s="351">
        <f>IF(H$35=0,0,H$35/TRE_fec!H$35)</f>
        <v>0.67756476708343893</v>
      </c>
      <c r="I81" s="351">
        <f>IF(I$35=0,0,I$35/TRE_fec!I$35)</f>
        <v>0.67891275476003454</v>
      </c>
      <c r="J81" s="351">
        <f>IF(J$35=0,0,J$35/TRE_fec!J$35)</f>
        <v>0.68480819804149606</v>
      </c>
      <c r="K81" s="351">
        <f>IF(K$35=0,0,K$35/TRE_fec!K$35)</f>
        <v>0.700624373097954</v>
      </c>
      <c r="L81" s="351">
        <f>IF(L$35=0,0,L$35/TRE_fec!L$35)</f>
        <v>0.701931548014472</v>
      </c>
      <c r="M81" s="351">
        <f>IF(M$35=0,0,M$35/TRE_fec!M$35)</f>
        <v>0.70100401527352219</v>
      </c>
      <c r="N81" s="351">
        <f>IF(N$35=0,0,N$35/TRE_fec!N$35)</f>
        <v>0.70165645775123253</v>
      </c>
      <c r="O81" s="351">
        <f>IF(O$35=0,0,O$35/TRE_fec!O$35)</f>
        <v>0.70208474960327072</v>
      </c>
      <c r="P81" s="351">
        <f>IF(P$35=0,0,P$35/TRE_fec!P$35)</f>
        <v>0.70107276867968071</v>
      </c>
      <c r="Q81" s="351">
        <f>IF(Q$35=0,0,Q$35/TRE_fec!Q$35)</f>
        <v>0.70129317427375193</v>
      </c>
      <c r="R81" s="351">
        <f>IF(R$35=0,0,R$35/TRE_fec!R$35)</f>
        <v>0.70232810564501114</v>
      </c>
      <c r="S81" s="351">
        <f>IF(S$35=0,0,S$35/TRE_fec!S$35)</f>
        <v>0.69670362913851047</v>
      </c>
      <c r="T81" s="351">
        <f>IF(T$35=0,0,T$35/TRE_fec!T$35)</f>
        <v>0.69697720887502945</v>
      </c>
      <c r="U81" s="351">
        <f>IF(U$35=0,0,U$35/TRE_fec!U$35)</f>
        <v>0.69672741604680177</v>
      </c>
      <c r="V81" s="351">
        <f>IF(V$35=0,0,V$35/TRE_fec!V$35)</f>
        <v>0.69822634501943426</v>
      </c>
      <c r="W81" s="351">
        <f>IF(W$35=0,0,W$35/TRE_fec!W$35)</f>
        <v>0.69805538331563477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0.62766866854209424</v>
      </c>
      <c r="C82" s="351">
        <f>IF(C$46=0,0,C$46/TRE_fec!C$46)</f>
        <v>0.62766866854209391</v>
      </c>
      <c r="D82" s="351">
        <f>IF(D$46=0,0,D$46/TRE_fec!D$46)</f>
        <v>0.62766866854209435</v>
      </c>
      <c r="E82" s="351">
        <f>IF(E$46=0,0,E$46/TRE_fec!E$46)</f>
        <v>0.62766866854209391</v>
      </c>
      <c r="F82" s="351">
        <f>IF(F$46=0,0,F$46/TRE_fec!F$46)</f>
        <v>0.62766866854209413</v>
      </c>
      <c r="G82" s="351">
        <f>IF(G$46=0,0,G$46/TRE_fec!G$46)</f>
        <v>0.62766866854209391</v>
      </c>
      <c r="H82" s="351">
        <f>IF(H$46=0,0,H$46/TRE_fec!H$46)</f>
        <v>0.62766866854209424</v>
      </c>
      <c r="I82" s="351">
        <f>IF(I$46=0,0,I$46/TRE_fec!I$46)</f>
        <v>0.62766866854209447</v>
      </c>
      <c r="J82" s="351">
        <f>IF(J$46=0,0,J$46/TRE_fec!J$46)</f>
        <v>0.62766866854209413</v>
      </c>
      <c r="K82" s="351">
        <f>IF(K$46=0,0,K$46/TRE_fec!K$46)</f>
        <v>0.62766866854209435</v>
      </c>
      <c r="L82" s="351">
        <f>IF(L$46=0,0,L$46/TRE_fec!L$46)</f>
        <v>0.62766866854209435</v>
      </c>
      <c r="M82" s="351">
        <f>IF(M$46=0,0,M$46/TRE_fec!M$46)</f>
        <v>0.62766866854209413</v>
      </c>
      <c r="N82" s="351">
        <f>IF(N$46=0,0,N$46/TRE_fec!N$46)</f>
        <v>0.62766866854209391</v>
      </c>
      <c r="O82" s="351">
        <f>IF(O$46=0,0,O$46/TRE_fec!O$46)</f>
        <v>0.62766866854209469</v>
      </c>
      <c r="P82" s="351">
        <f>IF(P$46=0,0,P$46/TRE_fec!P$46)</f>
        <v>0.62766866854209402</v>
      </c>
      <c r="Q82" s="351">
        <f>IF(Q$46=0,0,Q$46/TRE_fec!Q$46)</f>
        <v>0.62766866854209447</v>
      </c>
      <c r="R82" s="351">
        <f>IF(R$46=0,0,R$46/TRE_fec!R$46)</f>
        <v>0.62766866854209435</v>
      </c>
      <c r="S82" s="351">
        <f>IF(S$46=0,0,S$46/TRE_fec!S$46)</f>
        <v>0.62766866854209447</v>
      </c>
      <c r="T82" s="351">
        <f>IF(T$46=0,0,T$46/TRE_fec!T$46)</f>
        <v>0.62766866854209435</v>
      </c>
      <c r="U82" s="351">
        <f>IF(U$46=0,0,U$46/TRE_fec!U$46)</f>
        <v>0.62766866854209402</v>
      </c>
      <c r="V82" s="351">
        <f>IF(V$46=0,0,V$46/TRE_fec!V$46)</f>
        <v>0.62766866854209424</v>
      </c>
      <c r="W82" s="351">
        <f>IF(W$46=0,0,W$46/TRE_fec!W$46)</f>
        <v>0.62766866854209413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0.57778628039066937</v>
      </c>
      <c r="C83" s="339">
        <f>IF(C$47=0,0,C$47/TRE_fec!C$47)</f>
        <v>0.57778628039066959</v>
      </c>
      <c r="D83" s="339">
        <f>IF(D$47=0,0,D$47/TRE_fec!D$47)</f>
        <v>0.57778628039066948</v>
      </c>
      <c r="E83" s="339">
        <f>IF(E$47=0,0,E$47/TRE_fec!E$47)</f>
        <v>0.57778628039066937</v>
      </c>
      <c r="F83" s="339">
        <f>IF(F$47=0,0,F$47/TRE_fec!F$47)</f>
        <v>0.57778628039066948</v>
      </c>
      <c r="G83" s="339">
        <f>IF(G$47=0,0,G$47/TRE_fec!G$47)</f>
        <v>0.57778628039066948</v>
      </c>
      <c r="H83" s="339">
        <f>IF(H$47=0,0,H$47/TRE_fec!H$47)</f>
        <v>0.57778628039066948</v>
      </c>
      <c r="I83" s="339">
        <f>IF(I$47=0,0,I$47/TRE_fec!I$47)</f>
        <v>0.57778628039066959</v>
      </c>
      <c r="J83" s="339">
        <f>IF(J$47=0,0,J$47/TRE_fec!J$47)</f>
        <v>0.57778628039066959</v>
      </c>
      <c r="K83" s="339">
        <f>IF(K$47=0,0,K$47/TRE_fec!K$47)</f>
        <v>0.57778628039066948</v>
      </c>
      <c r="L83" s="339">
        <f>IF(L$47=0,0,L$47/TRE_fec!L$47)</f>
        <v>0.57778628039066948</v>
      </c>
      <c r="M83" s="339">
        <f>IF(M$47=0,0,M$47/TRE_fec!M$47)</f>
        <v>0.57778628039066937</v>
      </c>
      <c r="N83" s="339">
        <f>IF(N$47=0,0,N$47/TRE_fec!N$47)</f>
        <v>0.57778628039066937</v>
      </c>
      <c r="O83" s="339">
        <f>IF(O$47=0,0,O$47/TRE_fec!O$47)</f>
        <v>0.5777862803906697</v>
      </c>
      <c r="P83" s="339">
        <f>IF(P$47=0,0,P$47/TRE_fec!P$47)</f>
        <v>0.57778628039066948</v>
      </c>
      <c r="Q83" s="339">
        <f>IF(Q$47=0,0,Q$47/TRE_fec!Q$47)</f>
        <v>0.57778628039066959</v>
      </c>
      <c r="R83" s="339">
        <f>IF(R$47=0,0,R$47/TRE_fec!R$47)</f>
        <v>0.5777862803906697</v>
      </c>
      <c r="S83" s="339">
        <f>IF(S$47=0,0,S$47/TRE_fec!S$47)</f>
        <v>0.57778628039066948</v>
      </c>
      <c r="T83" s="339">
        <f>IF(T$47=0,0,T$47/TRE_fec!T$47)</f>
        <v>0.57778628039066959</v>
      </c>
      <c r="U83" s="339">
        <f>IF(U$47=0,0,U$47/TRE_fec!U$47)</f>
        <v>0.57778628039066959</v>
      </c>
      <c r="V83" s="339">
        <f>IF(V$47=0,0,V$47/TRE_fec!V$47)</f>
        <v>0.57778628039066937</v>
      </c>
      <c r="W83" s="339">
        <f>IF(W$47=0,0,W$47/TRE_fec!W$47)</f>
        <v>0.5777862803906697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BG: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9.8024677212547289</v>
      </c>
      <c r="C5" s="225">
        <v>12.48418295918216</v>
      </c>
      <c r="D5" s="225">
        <v>6.6160195221521132</v>
      </c>
      <c r="E5" s="225">
        <v>6.5747566813723077</v>
      </c>
      <c r="F5" s="225">
        <v>3.7415714416904602</v>
      </c>
      <c r="G5" s="225">
        <v>4.0543502417479518</v>
      </c>
      <c r="H5" s="225">
        <v>4.5087602417258728</v>
      </c>
      <c r="I5" s="225">
        <v>4.5183304813928276</v>
      </c>
      <c r="J5" s="225">
        <v>5.225190481997009</v>
      </c>
      <c r="K5" s="225">
        <v>6.5132100008732046</v>
      </c>
      <c r="L5" s="225">
        <v>8.9369319608120783</v>
      </c>
      <c r="M5" s="225">
        <v>13.6322999987825</v>
      </c>
      <c r="N5" s="225">
        <v>16.106309999206289</v>
      </c>
      <c r="O5" s="225">
        <v>15.75308195897281</v>
      </c>
      <c r="P5" s="225">
        <v>15.45014195915136</v>
      </c>
      <c r="Q5" s="225">
        <v>17.36876195914591</v>
      </c>
      <c r="R5" s="225">
        <v>18.075419998743168</v>
      </c>
      <c r="S5" s="225">
        <v>20.789515630607081</v>
      </c>
      <c r="T5" s="225">
        <v>18.546592424024141</v>
      </c>
      <c r="U5" s="225">
        <v>14.580499760362191</v>
      </c>
      <c r="V5" s="225">
        <v>13.07320005968897</v>
      </c>
      <c r="W5" s="225">
        <v>15.16126397275136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0.2382552968572291</v>
      </c>
      <c r="C10" s="262">
        <v>0.26150402852958132</v>
      </c>
      <c r="D10" s="262">
        <v>5.3001674911246972E-2</v>
      </c>
      <c r="E10" s="262">
        <v>9.9272078148556472E-2</v>
      </c>
      <c r="F10" s="262">
        <v>6.3168645081924851E-2</v>
      </c>
      <c r="G10" s="262">
        <v>3.2941819959725958E-3</v>
      </c>
      <c r="H10" s="262">
        <v>1.0129512529508691E-2</v>
      </c>
      <c r="I10" s="262">
        <v>1.6822842900686651E-2</v>
      </c>
      <c r="J10" s="262">
        <v>2.5964308172508319E-2</v>
      </c>
      <c r="K10" s="262">
        <v>0.13508921834963489</v>
      </c>
      <c r="L10" s="262">
        <v>0.23188368064744519</v>
      </c>
      <c r="M10" s="262">
        <v>0.38677985709145862</v>
      </c>
      <c r="N10" s="262">
        <v>0.49144710645473982</v>
      </c>
      <c r="O10" s="262">
        <v>0.49452749774584448</v>
      </c>
      <c r="P10" s="262">
        <v>0.47923643344497641</v>
      </c>
      <c r="Q10" s="262">
        <v>0.53276330826922147</v>
      </c>
      <c r="R10" s="262">
        <v>0.57594771359461061</v>
      </c>
      <c r="S10" s="262">
        <v>0.63605113345277109</v>
      </c>
      <c r="T10" s="262">
        <v>0.51804580043220005</v>
      </c>
      <c r="U10" s="262">
        <v>0.38282627379530509</v>
      </c>
      <c r="V10" s="262">
        <v>0.33539122577070762</v>
      </c>
      <c r="W10" s="262">
        <v>0.38022118750430522</v>
      </c>
      <c r="DA10" s="68" t="s">
        <v>2491</v>
      </c>
    </row>
    <row r="11" spans="1:105" ht="12" customHeight="1" x14ac:dyDescent="0.25">
      <c r="A11" s="37" t="s">
        <v>160</v>
      </c>
      <c r="B11" s="228">
        <v>0.23798991457674629</v>
      </c>
      <c r="C11" s="228">
        <v>0.26150402852958132</v>
      </c>
      <c r="D11" s="228">
        <v>5.2889054884927553E-2</v>
      </c>
      <c r="E11" s="228">
        <v>9.8583695592621617E-2</v>
      </c>
      <c r="F11" s="228">
        <v>6.1618854212798738E-2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2.9814618319101548E-2</v>
      </c>
      <c r="T11" s="228">
        <v>3.5564179779051172E-2</v>
      </c>
      <c r="U11" s="228">
        <v>2.959242212589825E-2</v>
      </c>
      <c r="V11" s="228">
        <v>1.542223547186972E-2</v>
      </c>
      <c r="W11" s="228">
        <v>1.6862083695449111E-2</v>
      </c>
      <c r="DA11" s="69" t="s">
        <v>2492</v>
      </c>
    </row>
    <row r="12" spans="1:105" ht="12" customHeight="1" x14ac:dyDescent="0.25">
      <c r="A12" s="37" t="s">
        <v>162</v>
      </c>
      <c r="B12" s="228">
        <v>2.6538228048279198E-4</v>
      </c>
      <c r="C12" s="228">
        <v>0</v>
      </c>
      <c r="D12" s="228">
        <v>1.126200263194242E-4</v>
      </c>
      <c r="E12" s="228">
        <v>6.8838255593485259E-4</v>
      </c>
      <c r="F12" s="228">
        <v>1.5497908691261091E-3</v>
      </c>
      <c r="G12" s="228">
        <v>3.2941819959725958E-3</v>
      </c>
      <c r="H12" s="228">
        <v>1.0129512529508691E-2</v>
      </c>
      <c r="I12" s="228">
        <v>1.6822842900686651E-2</v>
      </c>
      <c r="J12" s="228">
        <v>2.5964308172508319E-2</v>
      </c>
      <c r="K12" s="228">
        <v>0.13508921834963489</v>
      </c>
      <c r="L12" s="228">
        <v>0.23188368064744519</v>
      </c>
      <c r="M12" s="228">
        <v>0.38677985709145862</v>
      </c>
      <c r="N12" s="228">
        <v>0.49144710645473982</v>
      </c>
      <c r="O12" s="228">
        <v>0.49452749774584448</v>
      </c>
      <c r="P12" s="228">
        <v>0.47923643344497641</v>
      </c>
      <c r="Q12" s="228">
        <v>0.53276330826922147</v>
      </c>
      <c r="R12" s="228">
        <v>0.57594771359461061</v>
      </c>
      <c r="S12" s="228">
        <v>0.6062365151336695</v>
      </c>
      <c r="T12" s="228">
        <v>0.48248162065314892</v>
      </c>
      <c r="U12" s="228">
        <v>0.35323385166940691</v>
      </c>
      <c r="V12" s="228">
        <v>0.31996899029883791</v>
      </c>
      <c r="W12" s="228">
        <v>0.36335910380885611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2.1208945422328309</v>
      </c>
      <c r="C16" s="263">
        <f t="shared" si="0"/>
        <v>2.7894438605093592</v>
      </c>
      <c r="D16" s="263">
        <f t="shared" si="0"/>
        <v>0.65650202153156734</v>
      </c>
      <c r="E16" s="263">
        <f t="shared" si="0"/>
        <v>1.1330335484897041</v>
      </c>
      <c r="F16" s="263">
        <f t="shared" si="0"/>
        <v>0.409426403308772</v>
      </c>
      <c r="G16" s="263">
        <f t="shared" si="0"/>
        <v>0.44456636519941672</v>
      </c>
      <c r="H16" s="263">
        <f t="shared" si="0"/>
        <v>0.47937427502190089</v>
      </c>
      <c r="I16" s="263">
        <f t="shared" si="0"/>
        <v>0.47828577079939039</v>
      </c>
      <c r="J16" s="263">
        <f t="shared" si="0"/>
        <v>0.51767948047232992</v>
      </c>
      <c r="K16" s="263">
        <f t="shared" si="0"/>
        <v>0.87557826708096731</v>
      </c>
      <c r="L16" s="263">
        <f t="shared" si="0"/>
        <v>1.5029497819741819</v>
      </c>
      <c r="M16" s="263">
        <f t="shared" si="0"/>
        <v>2.5069064811483428</v>
      </c>
      <c r="N16" s="263">
        <f t="shared" si="0"/>
        <v>3.1853053196140539</v>
      </c>
      <c r="O16" s="263">
        <f t="shared" si="0"/>
        <v>3.2052708187230659</v>
      </c>
      <c r="P16" s="263">
        <f t="shared" si="0"/>
        <v>3.1061620686248479</v>
      </c>
      <c r="Q16" s="263">
        <f t="shared" si="0"/>
        <v>3.453095516559769</v>
      </c>
      <c r="R16" s="263">
        <f t="shared" si="0"/>
        <v>3.7329944399650681</v>
      </c>
      <c r="S16" s="263">
        <f t="shared" si="0"/>
        <v>4.3581500991704276</v>
      </c>
      <c r="T16" s="263">
        <f t="shared" si="0"/>
        <v>3.5878346070596452</v>
      </c>
      <c r="U16" s="263">
        <f t="shared" si="0"/>
        <v>2.642646371814914</v>
      </c>
      <c r="V16" s="263">
        <f t="shared" si="0"/>
        <v>2.3338788853592201</v>
      </c>
      <c r="W16" s="263">
        <f t="shared" si="0"/>
        <v>2.6744814144856348</v>
      </c>
      <c r="DA16" s="70"/>
    </row>
    <row r="17" spans="1:105" ht="12" customHeight="1" x14ac:dyDescent="0.25">
      <c r="A17" s="60" t="s">
        <v>2406</v>
      </c>
      <c r="B17" s="331">
        <v>2.1208945422328309</v>
      </c>
      <c r="C17" s="331">
        <v>2.7894438605093592</v>
      </c>
      <c r="D17" s="331">
        <v>0.65650202153156734</v>
      </c>
      <c r="E17" s="331">
        <v>1.1330335484897041</v>
      </c>
      <c r="F17" s="331">
        <v>0.409426403308772</v>
      </c>
      <c r="G17" s="331">
        <v>0.44456636519941672</v>
      </c>
      <c r="H17" s="331">
        <v>0.47937427502190089</v>
      </c>
      <c r="I17" s="331">
        <v>0.47828577079939039</v>
      </c>
      <c r="J17" s="331">
        <v>0.51767948047232992</v>
      </c>
      <c r="K17" s="331">
        <v>0.87557826708096731</v>
      </c>
      <c r="L17" s="331">
        <v>1.5029497819741819</v>
      </c>
      <c r="M17" s="331">
        <v>2.5069064811483428</v>
      </c>
      <c r="N17" s="331">
        <v>3.1853053196140539</v>
      </c>
      <c r="O17" s="331">
        <v>3.2052708187230659</v>
      </c>
      <c r="P17" s="331">
        <v>3.1061620686248479</v>
      </c>
      <c r="Q17" s="331">
        <v>3.453095516559769</v>
      </c>
      <c r="R17" s="331">
        <v>3.7329944399650681</v>
      </c>
      <c r="S17" s="331">
        <v>4.3581500991704276</v>
      </c>
      <c r="T17" s="331">
        <v>3.5878346070596452</v>
      </c>
      <c r="U17" s="331">
        <v>2.642646371814914</v>
      </c>
      <c r="V17" s="331">
        <v>2.3338788853592201</v>
      </c>
      <c r="W17" s="331">
        <v>2.6744814144856348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0.16877465007048059</v>
      </c>
      <c r="T18" s="232">
        <v>0.1158665462365869</v>
      </c>
      <c r="U18" s="232">
        <v>6.613827635793712E-2</v>
      </c>
      <c r="V18" s="232">
        <v>2.3024287448832E-2</v>
      </c>
      <c r="W18" s="232">
        <v>3.7465608693850398E-2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0.6811541300912507</v>
      </c>
      <c r="D19" s="232">
        <v>0</v>
      </c>
      <c r="E19" s="232">
        <v>0.55494230239752473</v>
      </c>
      <c r="F19" s="232">
        <v>0</v>
      </c>
      <c r="G19" s="232">
        <v>0.42527581300655309</v>
      </c>
      <c r="H19" s="232">
        <v>0.42077481690346619</v>
      </c>
      <c r="I19" s="232">
        <v>0.37954980791364601</v>
      </c>
      <c r="J19" s="232">
        <v>0.36245886769126928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0.18656238694105021</v>
      </c>
      <c r="T19" s="232">
        <v>0.20970421874132969</v>
      </c>
      <c r="U19" s="232">
        <v>0.15247992856893941</v>
      </c>
      <c r="V19" s="232">
        <v>0.19592404415175649</v>
      </c>
      <c r="W19" s="232">
        <v>0.24549381011625809</v>
      </c>
      <c r="DA19" s="71" t="s">
        <v>2499</v>
      </c>
    </row>
    <row r="20" spans="1:105" ht="12" customHeight="1" x14ac:dyDescent="0.25">
      <c r="A20" s="59" t="s">
        <v>160</v>
      </c>
      <c r="B20" s="232">
        <v>1.4037972082040719</v>
      </c>
      <c r="C20" s="232">
        <v>1.394673124713792</v>
      </c>
      <c r="D20" s="232">
        <v>0.32823646969020209</v>
      </c>
      <c r="E20" s="232">
        <v>0.57408258689041503</v>
      </c>
      <c r="F20" s="232">
        <v>0.39938146249036199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0.18763010923844731</v>
      </c>
      <c r="T20" s="232">
        <v>0.22395652598611701</v>
      </c>
      <c r="U20" s="232">
        <v>0.1873770680587438</v>
      </c>
      <c r="V20" s="232">
        <v>9.7250477950834066E-2</v>
      </c>
      <c r="W20" s="232">
        <v>0.10605943428686911</v>
      </c>
      <c r="DA20" s="71" t="s">
        <v>2500</v>
      </c>
    </row>
    <row r="21" spans="1:105" ht="12" customHeight="1" x14ac:dyDescent="0.25">
      <c r="A21" s="59" t="s">
        <v>70</v>
      </c>
      <c r="B21" s="232">
        <v>0.71553196137374009</v>
      </c>
      <c r="C21" s="232">
        <v>0.7136166057043164</v>
      </c>
      <c r="D21" s="232">
        <v>0.32756661706297041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1.5653726550182729E-3</v>
      </c>
      <c r="C22" s="232">
        <v>0</v>
      </c>
      <c r="D22" s="232">
        <v>6.9893477839476641E-4</v>
      </c>
      <c r="E22" s="232">
        <v>4.0086592017645334E-3</v>
      </c>
      <c r="F22" s="232">
        <v>1.004494081840996E-2</v>
      </c>
      <c r="G22" s="232">
        <v>1.9290552192863571E-2</v>
      </c>
      <c r="H22" s="232">
        <v>5.8599458118434727E-2</v>
      </c>
      <c r="I22" s="232">
        <v>9.8735962885744447E-2</v>
      </c>
      <c r="J22" s="232">
        <v>0.15522061278106061</v>
      </c>
      <c r="K22" s="232">
        <v>0.87557826708096731</v>
      </c>
      <c r="L22" s="232">
        <v>1.5029497819741819</v>
      </c>
      <c r="M22" s="232">
        <v>2.5069064811483428</v>
      </c>
      <c r="N22" s="232">
        <v>3.1853053196140539</v>
      </c>
      <c r="O22" s="232">
        <v>3.2052708187230659</v>
      </c>
      <c r="P22" s="232">
        <v>3.1061620686248479</v>
      </c>
      <c r="Q22" s="232">
        <v>3.453095516559769</v>
      </c>
      <c r="R22" s="232">
        <v>3.7329944399650681</v>
      </c>
      <c r="S22" s="232">
        <v>3.8151829529204502</v>
      </c>
      <c r="T22" s="232">
        <v>3.038307316095612</v>
      </c>
      <c r="U22" s="232">
        <v>2.2366510988292938</v>
      </c>
      <c r="V22" s="232">
        <v>2.0176800758077968</v>
      </c>
      <c r="W22" s="232">
        <v>2.2854625613886581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0.29583388982685838</v>
      </c>
      <c r="C24" s="263">
        <f t="shared" si="1"/>
        <v>0</v>
      </c>
      <c r="D24" s="263">
        <f t="shared" si="1"/>
        <v>0.29615546365948592</v>
      </c>
      <c r="E24" s="263">
        <f t="shared" si="1"/>
        <v>0.38167178190691231</v>
      </c>
      <c r="F24" s="263">
        <f t="shared" si="1"/>
        <v>0.47525357260261469</v>
      </c>
      <c r="G24" s="263">
        <f t="shared" si="1"/>
        <v>0.60450356774230807</v>
      </c>
      <c r="H24" s="263">
        <f t="shared" si="1"/>
        <v>0.74247176534602644</v>
      </c>
      <c r="I24" s="263">
        <f t="shared" si="1"/>
        <v>0.84376261108804695</v>
      </c>
      <c r="J24" s="263">
        <f t="shared" si="1"/>
        <v>1.053534822550529</v>
      </c>
      <c r="K24" s="263">
        <f t="shared" si="1"/>
        <v>1.351902297054421</v>
      </c>
      <c r="L24" s="263">
        <f t="shared" si="1"/>
        <v>1.5723059421887431</v>
      </c>
      <c r="M24" s="263">
        <f t="shared" si="1"/>
        <v>2.2274686624701752</v>
      </c>
      <c r="N24" s="263">
        <f t="shared" si="1"/>
        <v>2.4593508451167398</v>
      </c>
      <c r="O24" s="263">
        <f t="shared" si="1"/>
        <v>2.3462284898455739</v>
      </c>
      <c r="P24" s="263">
        <f t="shared" si="1"/>
        <v>2.3094018138642092</v>
      </c>
      <c r="Q24" s="263">
        <f t="shared" si="1"/>
        <v>2.622747910231995</v>
      </c>
      <c r="R24" s="263">
        <f t="shared" si="1"/>
        <v>2.606094587238283</v>
      </c>
      <c r="S24" s="263">
        <f t="shared" si="1"/>
        <v>2.8648164186266252</v>
      </c>
      <c r="T24" s="263">
        <f t="shared" si="1"/>
        <v>2.7818620648211092</v>
      </c>
      <c r="U24" s="263">
        <f t="shared" si="1"/>
        <v>2.3238778794770871</v>
      </c>
      <c r="V24" s="263">
        <f t="shared" si="1"/>
        <v>2.1223017028910869</v>
      </c>
      <c r="W24" s="263">
        <f t="shared" si="1"/>
        <v>2.4790728545134129</v>
      </c>
      <c r="DA24" s="70"/>
    </row>
    <row r="25" spans="1:105" ht="12" customHeight="1" x14ac:dyDescent="0.25">
      <c r="A25" s="60" t="s">
        <v>2416</v>
      </c>
      <c r="B25" s="264">
        <v>0.29583388982685838</v>
      </c>
      <c r="C25" s="264">
        <v>0</v>
      </c>
      <c r="D25" s="264">
        <v>0.29615546365948592</v>
      </c>
      <c r="E25" s="264">
        <v>0.38167178190691231</v>
      </c>
      <c r="F25" s="264">
        <v>0.47525357260261469</v>
      </c>
      <c r="G25" s="264">
        <v>0.60450356774230807</v>
      </c>
      <c r="H25" s="264">
        <v>0.74247176534602644</v>
      </c>
      <c r="I25" s="264">
        <v>0.84376261108804695</v>
      </c>
      <c r="J25" s="264">
        <v>1.053534822550529</v>
      </c>
      <c r="K25" s="264">
        <v>1.351902297054421</v>
      </c>
      <c r="L25" s="264">
        <v>1.5723059421887431</v>
      </c>
      <c r="M25" s="264">
        <v>2.2274686624701752</v>
      </c>
      <c r="N25" s="264">
        <v>2.4593508451167398</v>
      </c>
      <c r="O25" s="264">
        <v>2.3462284898455739</v>
      </c>
      <c r="P25" s="264">
        <v>2.3094018138642092</v>
      </c>
      <c r="Q25" s="264">
        <v>2.622747910231995</v>
      </c>
      <c r="R25" s="264">
        <v>2.606094587238283</v>
      </c>
      <c r="S25" s="264">
        <v>2.8648164186266252</v>
      </c>
      <c r="T25" s="264">
        <v>2.7818620648211092</v>
      </c>
      <c r="U25" s="264">
        <v>2.3238778794770871</v>
      </c>
      <c r="V25" s="264">
        <v>2.1223017028910869</v>
      </c>
      <c r="W25" s="264">
        <v>2.4790728545134129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3.0298493460469009</v>
      </c>
      <c r="C27" s="263">
        <f t="shared" si="2"/>
        <v>3.9849198007276558</v>
      </c>
      <c r="D27" s="263">
        <f t="shared" si="2"/>
        <v>0.93786003075938162</v>
      </c>
      <c r="E27" s="263">
        <f t="shared" si="2"/>
        <v>1.6186193549852921</v>
      </c>
      <c r="F27" s="263">
        <f t="shared" si="2"/>
        <v>0.58489486186967432</v>
      </c>
      <c r="G27" s="263">
        <f t="shared" si="2"/>
        <v>0.63509480742773816</v>
      </c>
      <c r="H27" s="263">
        <f t="shared" si="2"/>
        <v>0.68482039288843011</v>
      </c>
      <c r="I27" s="263">
        <f t="shared" si="2"/>
        <v>0.68326538685627214</v>
      </c>
      <c r="J27" s="263">
        <f t="shared" si="2"/>
        <v>0.73954211496047118</v>
      </c>
      <c r="K27" s="263">
        <f t="shared" si="2"/>
        <v>1.2508260958299531</v>
      </c>
      <c r="L27" s="263">
        <f t="shared" si="2"/>
        <v>2.1470711171059742</v>
      </c>
      <c r="M27" s="263">
        <f t="shared" si="2"/>
        <v>3.581294973069062</v>
      </c>
      <c r="N27" s="263">
        <f t="shared" si="2"/>
        <v>4.5504361708772203</v>
      </c>
      <c r="O27" s="263">
        <f t="shared" si="2"/>
        <v>4.5789583124615234</v>
      </c>
      <c r="P27" s="263">
        <f t="shared" si="2"/>
        <v>4.4373743837497823</v>
      </c>
      <c r="Q27" s="263">
        <f t="shared" si="2"/>
        <v>4.9329935950853843</v>
      </c>
      <c r="R27" s="263">
        <f t="shared" si="2"/>
        <v>5.3328491999500987</v>
      </c>
      <c r="S27" s="263">
        <f t="shared" si="2"/>
        <v>6.2259287131006111</v>
      </c>
      <c r="T27" s="263">
        <f t="shared" si="2"/>
        <v>5.1254780100852066</v>
      </c>
      <c r="U27" s="263">
        <f t="shared" si="2"/>
        <v>3.7752091025927359</v>
      </c>
      <c r="V27" s="263">
        <f t="shared" si="2"/>
        <v>3.334112693370312</v>
      </c>
      <c r="W27" s="263">
        <f t="shared" si="2"/>
        <v>3.820687734979479</v>
      </c>
      <c r="DA27" s="70"/>
    </row>
    <row r="28" spans="1:105" ht="12" customHeight="1" x14ac:dyDescent="0.25">
      <c r="A28" s="60" t="s">
        <v>2421</v>
      </c>
      <c r="B28" s="331">
        <v>3.0298493460469009</v>
      </c>
      <c r="C28" s="331">
        <v>3.9849198007276558</v>
      </c>
      <c r="D28" s="331">
        <v>0.93786003075938162</v>
      </c>
      <c r="E28" s="331">
        <v>1.6186193549852921</v>
      </c>
      <c r="F28" s="331">
        <v>0.58489486186967432</v>
      </c>
      <c r="G28" s="331">
        <v>0.63509480742773816</v>
      </c>
      <c r="H28" s="331">
        <v>0.68482039288843011</v>
      </c>
      <c r="I28" s="331">
        <v>0.68326538685627214</v>
      </c>
      <c r="J28" s="331">
        <v>0.73954211496047118</v>
      </c>
      <c r="K28" s="331">
        <v>1.2508260958299531</v>
      </c>
      <c r="L28" s="331">
        <v>2.1470711171059742</v>
      </c>
      <c r="M28" s="331">
        <v>3.581294973069062</v>
      </c>
      <c r="N28" s="331">
        <v>4.5504361708772203</v>
      </c>
      <c r="O28" s="331">
        <v>4.5789583124615234</v>
      </c>
      <c r="P28" s="331">
        <v>4.4373743837497823</v>
      </c>
      <c r="Q28" s="331">
        <v>4.9329935950853843</v>
      </c>
      <c r="R28" s="331">
        <v>5.3328491999500987</v>
      </c>
      <c r="S28" s="331">
        <v>6.2259287131006111</v>
      </c>
      <c r="T28" s="331">
        <v>5.1254780100852066</v>
      </c>
      <c r="U28" s="331">
        <v>3.7752091025927359</v>
      </c>
      <c r="V28" s="331">
        <v>3.334112693370312</v>
      </c>
      <c r="W28" s="331">
        <v>3.820687734979479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0.24110664295782949</v>
      </c>
      <c r="T29" s="232">
        <v>0.1655236374808384</v>
      </c>
      <c r="U29" s="232">
        <v>9.4483251939910209E-2</v>
      </c>
      <c r="V29" s="232">
        <v>3.2891839212617152E-2</v>
      </c>
      <c r="W29" s="232">
        <v>5.3522298134071992E-2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0.97307732870178698</v>
      </c>
      <c r="D30" s="232">
        <v>0</v>
      </c>
      <c r="E30" s="232">
        <v>0.79277471771074959</v>
      </c>
      <c r="F30" s="232">
        <v>0</v>
      </c>
      <c r="G30" s="232">
        <v>0.60753687572364734</v>
      </c>
      <c r="H30" s="232">
        <v>0.60110688129066614</v>
      </c>
      <c r="I30" s="232">
        <v>0.54221401130520863</v>
      </c>
      <c r="J30" s="232">
        <v>0.51779838241609888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0.26651769563007172</v>
      </c>
      <c r="T30" s="232">
        <v>0.29957745534475683</v>
      </c>
      <c r="U30" s="232">
        <v>0.2178284693841992</v>
      </c>
      <c r="V30" s="232">
        <v>0.27989149164536642</v>
      </c>
      <c r="W30" s="232">
        <v>0.35070544302322593</v>
      </c>
      <c r="DA30" s="71" t="s">
        <v>2508</v>
      </c>
    </row>
    <row r="31" spans="1:105" ht="12" customHeight="1" x14ac:dyDescent="0.25">
      <c r="A31" s="59" t="s">
        <v>160</v>
      </c>
      <c r="B31" s="232">
        <v>2.0054245831486752</v>
      </c>
      <c r="C31" s="232">
        <v>1.9923901781625599</v>
      </c>
      <c r="D31" s="232">
        <v>0.46890924241457438</v>
      </c>
      <c r="E31" s="232">
        <v>0.8201179812720214</v>
      </c>
      <c r="F31" s="232">
        <v>0.57054494641480291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0.26804301319778179</v>
      </c>
      <c r="T31" s="232">
        <v>0.31993789426588137</v>
      </c>
      <c r="U31" s="232">
        <v>0.26768152579820548</v>
      </c>
      <c r="V31" s="232">
        <v>0.13892925421547719</v>
      </c>
      <c r="W31" s="232">
        <v>0.15151347755267031</v>
      </c>
      <c r="DA31" s="71" t="s">
        <v>2509</v>
      </c>
    </row>
    <row r="32" spans="1:105" ht="12" customHeight="1" x14ac:dyDescent="0.25">
      <c r="A32" s="59" t="s">
        <v>70</v>
      </c>
      <c r="B32" s="232">
        <v>1.0221885162482001</v>
      </c>
      <c r="C32" s="232">
        <v>1.019452293863309</v>
      </c>
      <c r="D32" s="232">
        <v>0.46795231008995758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2.2362466500261049E-3</v>
      </c>
      <c r="C33" s="232">
        <v>0</v>
      </c>
      <c r="D33" s="232">
        <v>9.9847825484966602E-4</v>
      </c>
      <c r="E33" s="232">
        <v>5.7266560025207606E-3</v>
      </c>
      <c r="F33" s="232">
        <v>1.434991545487138E-2</v>
      </c>
      <c r="G33" s="232">
        <v>2.7557931704090821E-2</v>
      </c>
      <c r="H33" s="232">
        <v>8.371351159776394E-2</v>
      </c>
      <c r="I33" s="232">
        <v>0.14105137555106351</v>
      </c>
      <c r="J33" s="232">
        <v>0.2217437325443723</v>
      </c>
      <c r="K33" s="232">
        <v>1.2508260958299531</v>
      </c>
      <c r="L33" s="232">
        <v>2.1470711171059742</v>
      </c>
      <c r="M33" s="232">
        <v>3.581294973069062</v>
      </c>
      <c r="N33" s="232">
        <v>4.5504361708772203</v>
      </c>
      <c r="O33" s="232">
        <v>4.5789583124615234</v>
      </c>
      <c r="P33" s="232">
        <v>4.4373743837497823</v>
      </c>
      <c r="Q33" s="232">
        <v>4.9329935950853843</v>
      </c>
      <c r="R33" s="232">
        <v>5.3328491999500987</v>
      </c>
      <c r="S33" s="232">
        <v>5.4502613613149284</v>
      </c>
      <c r="T33" s="232">
        <v>4.3404390229937304</v>
      </c>
      <c r="U33" s="232">
        <v>3.1952158554704209</v>
      </c>
      <c r="V33" s="232">
        <v>2.882400108296852</v>
      </c>
      <c r="W33" s="232">
        <v>3.2649465162695108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4.1176346462909086</v>
      </c>
      <c r="C35" s="263">
        <v>5.4483152694155654</v>
      </c>
      <c r="D35" s="263">
        <v>4.672500331290431</v>
      </c>
      <c r="E35" s="263">
        <v>3.342159917841844</v>
      </c>
      <c r="F35" s="263">
        <v>2.2088279588274742</v>
      </c>
      <c r="G35" s="263">
        <v>2.3668913193825158</v>
      </c>
      <c r="H35" s="263">
        <v>2.5919642959400071</v>
      </c>
      <c r="I35" s="263">
        <v>2.4961938697484309</v>
      </c>
      <c r="J35" s="263">
        <v>2.888469755841172</v>
      </c>
      <c r="K35" s="263">
        <v>2.899814122558229</v>
      </c>
      <c r="L35" s="263">
        <v>3.4827214388957328</v>
      </c>
      <c r="M35" s="263">
        <v>4.929850025003466</v>
      </c>
      <c r="N35" s="263">
        <v>5.4197705571435328</v>
      </c>
      <c r="O35" s="263">
        <v>5.1280968401968003</v>
      </c>
      <c r="P35" s="263">
        <v>5.1179672594675409</v>
      </c>
      <c r="Q35" s="263">
        <v>5.8271616289995434</v>
      </c>
      <c r="R35" s="263">
        <v>5.8275340579951092</v>
      </c>
      <c r="S35" s="263">
        <v>6.7045692662566498</v>
      </c>
      <c r="T35" s="263">
        <v>6.533371941625985</v>
      </c>
      <c r="U35" s="263">
        <v>5.4559401326821497</v>
      </c>
      <c r="V35" s="263">
        <v>4.9475155522976424</v>
      </c>
      <c r="W35" s="263">
        <v>5.8068007812685263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0.25964257908445082</v>
      </c>
      <c r="T36" s="231">
        <v>0.21099056257100271</v>
      </c>
      <c r="U36" s="231">
        <v>0.1365473943605516</v>
      </c>
      <c r="V36" s="231">
        <v>4.8808454006873107E-2</v>
      </c>
      <c r="W36" s="231">
        <v>8.1344863589561431E-2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1.330423781005571</v>
      </c>
      <c r="D38" s="231">
        <v>0</v>
      </c>
      <c r="E38" s="231">
        <v>1.636938219755395</v>
      </c>
      <c r="F38" s="231">
        <v>0</v>
      </c>
      <c r="G38" s="231">
        <v>2.2641875520588162</v>
      </c>
      <c r="H38" s="231">
        <v>2.2751185428017608</v>
      </c>
      <c r="I38" s="231">
        <v>1.980886661534454</v>
      </c>
      <c r="J38" s="231">
        <v>2.0223932308605921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0.28700719738003949</v>
      </c>
      <c r="T38" s="231">
        <v>0.38186700581720151</v>
      </c>
      <c r="U38" s="231">
        <v>0.31480616195213351</v>
      </c>
      <c r="V38" s="231">
        <v>0.415333144144997</v>
      </c>
      <c r="W38" s="231">
        <v>0.53301310701156557</v>
      </c>
      <c r="DA38" s="73" t="s">
        <v>2516</v>
      </c>
    </row>
    <row r="39" spans="1:105" ht="12" customHeight="1" x14ac:dyDescent="0.25">
      <c r="A39" s="46" t="s">
        <v>160</v>
      </c>
      <c r="B39" s="231">
        <v>2.7254179336904438</v>
      </c>
      <c r="C39" s="231">
        <v>2.7240623081886102</v>
      </c>
      <c r="D39" s="231">
        <v>2.3361466729243352</v>
      </c>
      <c r="E39" s="231">
        <v>1.693397176097418</v>
      </c>
      <c r="F39" s="231">
        <v>2.1546361774837131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0.28864977919505957</v>
      </c>
      <c r="T39" s="231">
        <v>0.4078201598654137</v>
      </c>
      <c r="U39" s="231">
        <v>0.38685390390084912</v>
      </c>
      <c r="V39" s="231">
        <v>0.20615819233313579</v>
      </c>
      <c r="W39" s="231">
        <v>0.2302749245301205</v>
      </c>
      <c r="DA39" s="73" t="s">
        <v>2517</v>
      </c>
    </row>
    <row r="40" spans="1:105" ht="12" customHeight="1" x14ac:dyDescent="0.25">
      <c r="A40" s="46" t="s">
        <v>70</v>
      </c>
      <c r="B40" s="231">
        <v>1.389177602191952</v>
      </c>
      <c r="C40" s="231">
        <v>1.3938291802213849</v>
      </c>
      <c r="D40" s="231">
        <v>2.331379152764451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3.0391104085136702E-3</v>
      </c>
      <c r="C42" s="231">
        <v>0</v>
      </c>
      <c r="D42" s="231">
        <v>4.9745056016448509E-3</v>
      </c>
      <c r="E42" s="231">
        <v>1.182452198903009E-2</v>
      </c>
      <c r="F42" s="231">
        <v>5.4191781343760473E-2</v>
      </c>
      <c r="G42" s="231">
        <v>0.1027037673237005</v>
      </c>
      <c r="H42" s="231">
        <v>0.31684575313824559</v>
      </c>
      <c r="I42" s="231">
        <v>0.51530720821397702</v>
      </c>
      <c r="J42" s="231">
        <v>0.86607652498057941</v>
      </c>
      <c r="K42" s="231">
        <v>2.899814122558229</v>
      </c>
      <c r="L42" s="231">
        <v>3.4827214388957328</v>
      </c>
      <c r="M42" s="231">
        <v>4.929850025003466</v>
      </c>
      <c r="N42" s="231">
        <v>5.4197705571435328</v>
      </c>
      <c r="O42" s="231">
        <v>5.1280968401968003</v>
      </c>
      <c r="P42" s="231">
        <v>5.1179672594675409</v>
      </c>
      <c r="Q42" s="231">
        <v>5.8271616289995434</v>
      </c>
      <c r="R42" s="231">
        <v>5.8275340579951092</v>
      </c>
      <c r="S42" s="231">
        <v>5.8692697105970986</v>
      </c>
      <c r="T42" s="231">
        <v>5.5326942133723671</v>
      </c>
      <c r="U42" s="231">
        <v>4.6177326724686152</v>
      </c>
      <c r="V42" s="231">
        <v>4.2772157618126361</v>
      </c>
      <c r="W42" s="231">
        <v>4.9621678861372791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</v>
      </c>
      <c r="D51" s="234">
        <f t="shared" si="3"/>
        <v>0.99999999999999989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1.0000000000000004</v>
      </c>
      <c r="K51" s="234">
        <f t="shared" si="3"/>
        <v>1</v>
      </c>
      <c r="L51" s="234">
        <f t="shared" si="3"/>
        <v>0.99999999999999989</v>
      </c>
      <c r="M51" s="234">
        <f t="shared" si="3"/>
        <v>1.0000000000000004</v>
      </c>
      <c r="N51" s="234">
        <f t="shared" si="3"/>
        <v>0.99999999999999989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1.0000000000000002</v>
      </c>
      <c r="R51" s="234">
        <f t="shared" si="3"/>
        <v>1</v>
      </c>
      <c r="S51" s="234">
        <f t="shared" si="3"/>
        <v>1.0000000000000002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0.99999999999999989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2.430564462259021E-2</v>
      </c>
      <c r="C56" s="302">
        <f t="shared" si="8"/>
        <v>2.094682762857494E-2</v>
      </c>
      <c r="D56" s="302">
        <f t="shared" si="8"/>
        <v>8.0111122305162354E-3</v>
      </c>
      <c r="E56" s="302">
        <f t="shared" si="8"/>
        <v>1.5098973689751213E-2</v>
      </c>
      <c r="F56" s="302">
        <f t="shared" si="8"/>
        <v>1.6882918331604796E-2</v>
      </c>
      <c r="G56" s="302">
        <f t="shared" si="8"/>
        <v>8.125055309854965E-4</v>
      </c>
      <c r="H56" s="302">
        <f t="shared" si="8"/>
        <v>2.246629225427896E-3</v>
      </c>
      <c r="I56" s="302">
        <f t="shared" si="8"/>
        <v>3.7232431248589888E-3</v>
      </c>
      <c r="J56" s="302">
        <f t="shared" si="8"/>
        <v>4.9690644316157167E-3</v>
      </c>
      <c r="K56" s="302">
        <f t="shared" si="8"/>
        <v>2.0740804968905336E-2</v>
      </c>
      <c r="L56" s="302">
        <f t="shared" si="8"/>
        <v>2.5946676293860299E-2</v>
      </c>
      <c r="M56" s="302">
        <f t="shared" si="8"/>
        <v>2.8372311137959252E-2</v>
      </c>
      <c r="N56" s="302">
        <f t="shared" si="8"/>
        <v>3.0512706292065539E-2</v>
      </c>
      <c r="O56" s="302">
        <f t="shared" si="8"/>
        <v>3.1392428417105149E-2</v>
      </c>
      <c r="P56" s="302">
        <f t="shared" si="8"/>
        <v>3.1018254376693102E-2</v>
      </c>
      <c r="Q56" s="302">
        <f t="shared" si="8"/>
        <v>3.067364902129268E-2</v>
      </c>
      <c r="R56" s="302">
        <f t="shared" si="8"/>
        <v>3.1863586773345116E-2</v>
      </c>
      <c r="S56" s="302">
        <f t="shared" si="8"/>
        <v>3.059480291673335E-2</v>
      </c>
      <c r="T56" s="302">
        <f t="shared" si="8"/>
        <v>2.7932128370986072E-2</v>
      </c>
      <c r="U56" s="302">
        <f t="shared" si="8"/>
        <v>2.6256046094938201E-2</v>
      </c>
      <c r="V56" s="302">
        <f t="shared" si="8"/>
        <v>2.5654868298457527E-2</v>
      </c>
      <c r="W56" s="302">
        <f t="shared" si="8"/>
        <v>2.5078462335835536E-2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0.2163633283519095</v>
      </c>
      <c r="C57" s="303">
        <f t="shared" si="9"/>
        <v>0.22343823938095311</v>
      </c>
      <c r="D57" s="303">
        <f t="shared" si="9"/>
        <v>9.922915422686282E-2</v>
      </c>
      <c r="E57" s="303">
        <f t="shared" si="9"/>
        <v>0.17233087145260151</v>
      </c>
      <c r="F57" s="303">
        <f t="shared" si="9"/>
        <v>0.10942632251966065</v>
      </c>
      <c r="G57" s="303">
        <f t="shared" si="9"/>
        <v>0.10965169230366019</v>
      </c>
      <c r="H57" s="303">
        <f t="shared" si="9"/>
        <v>0.10632064011423348</v>
      </c>
      <c r="I57" s="303">
        <f t="shared" si="9"/>
        <v>0.10585453471565304</v>
      </c>
      <c r="J57" s="303">
        <f t="shared" si="9"/>
        <v>9.9073800707544471E-2</v>
      </c>
      <c r="K57" s="303">
        <f t="shared" si="9"/>
        <v>0.13443114331697908</v>
      </c>
      <c r="L57" s="303">
        <f t="shared" si="9"/>
        <v>0.16817290190465009</v>
      </c>
      <c r="M57" s="303">
        <f t="shared" si="9"/>
        <v>0.18389460922751366</v>
      </c>
      <c r="N57" s="303">
        <f t="shared" si="9"/>
        <v>0.19776754078190623</v>
      </c>
      <c r="O57" s="303">
        <f t="shared" si="9"/>
        <v>0.20346944344420001</v>
      </c>
      <c r="P57" s="303">
        <f t="shared" si="9"/>
        <v>0.20104424133041832</v>
      </c>
      <c r="Q57" s="303">
        <f t="shared" si="9"/>
        <v>0.19881068810097108</v>
      </c>
      <c r="R57" s="303">
        <f t="shared" si="9"/>
        <v>0.20652324760501461</v>
      </c>
      <c r="S57" s="303">
        <f t="shared" si="9"/>
        <v>0.20963211344636623</v>
      </c>
      <c r="T57" s="303">
        <f t="shared" si="9"/>
        <v>0.19344980064435879</v>
      </c>
      <c r="U57" s="303">
        <f t="shared" si="9"/>
        <v>0.1812452532662206</v>
      </c>
      <c r="V57" s="303">
        <f t="shared" si="9"/>
        <v>0.17852391722786398</v>
      </c>
      <c r="W57" s="303">
        <f t="shared" si="9"/>
        <v>0.17640227221769614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0.2163633283519095</v>
      </c>
      <c r="C58" s="304">
        <f t="shared" si="10"/>
        <v>0.22343823938095311</v>
      </c>
      <c r="D58" s="304">
        <f t="shared" si="10"/>
        <v>9.922915422686282E-2</v>
      </c>
      <c r="E58" s="304">
        <f t="shared" si="10"/>
        <v>0.17233087145260151</v>
      </c>
      <c r="F58" s="304">
        <f t="shared" si="10"/>
        <v>0.10942632251966065</v>
      </c>
      <c r="G58" s="304">
        <f t="shared" si="10"/>
        <v>0.10965169230366019</v>
      </c>
      <c r="H58" s="304">
        <f t="shared" si="10"/>
        <v>0.10632064011423348</v>
      </c>
      <c r="I58" s="304">
        <f t="shared" si="10"/>
        <v>0.10585453471565304</v>
      </c>
      <c r="J58" s="304">
        <f t="shared" si="10"/>
        <v>9.9073800707544471E-2</v>
      </c>
      <c r="K58" s="304">
        <f t="shared" si="10"/>
        <v>0.13443114331697908</v>
      </c>
      <c r="L58" s="304">
        <f t="shared" si="10"/>
        <v>0.16817290190465009</v>
      </c>
      <c r="M58" s="304">
        <f t="shared" si="10"/>
        <v>0.18389460922751366</v>
      </c>
      <c r="N58" s="304">
        <f t="shared" si="10"/>
        <v>0.19776754078190623</v>
      </c>
      <c r="O58" s="304">
        <f t="shared" si="10"/>
        <v>0.20346944344420001</v>
      </c>
      <c r="P58" s="304">
        <f t="shared" si="10"/>
        <v>0.20104424133041832</v>
      </c>
      <c r="Q58" s="304">
        <f t="shared" si="10"/>
        <v>0.19881068810097108</v>
      </c>
      <c r="R58" s="304">
        <f t="shared" si="10"/>
        <v>0.20652324760501461</v>
      </c>
      <c r="S58" s="304">
        <f t="shared" si="10"/>
        <v>0.20963211344636623</v>
      </c>
      <c r="T58" s="304">
        <f t="shared" si="10"/>
        <v>0.19344980064435879</v>
      </c>
      <c r="U58" s="304">
        <f t="shared" si="10"/>
        <v>0.1812452532662206</v>
      </c>
      <c r="V58" s="304">
        <f t="shared" si="10"/>
        <v>0.17852391722786398</v>
      </c>
      <c r="W58" s="304">
        <f t="shared" si="10"/>
        <v>0.17640227221769614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3.0179532158560504E-2</v>
      </c>
      <c r="C60" s="303">
        <f t="shared" si="12"/>
        <v>0</v>
      </c>
      <c r="D60" s="303">
        <f t="shared" si="12"/>
        <v>4.4763390233036986E-2</v>
      </c>
      <c r="E60" s="303">
        <f t="shared" si="12"/>
        <v>5.8051088489444805E-2</v>
      </c>
      <c r="F60" s="303">
        <f t="shared" si="12"/>
        <v>0.12701977765467784</v>
      </c>
      <c r="G60" s="303">
        <f t="shared" si="12"/>
        <v>0.149099986853057</v>
      </c>
      <c r="H60" s="303">
        <f t="shared" si="12"/>
        <v>0.16467315304879054</v>
      </c>
      <c r="I60" s="303">
        <f t="shared" si="12"/>
        <v>0.1867421195866017</v>
      </c>
      <c r="J60" s="303">
        <f t="shared" si="12"/>
        <v>0.20162610840320597</v>
      </c>
      <c r="K60" s="303">
        <f t="shared" si="12"/>
        <v>0.20756313659058681</v>
      </c>
      <c r="L60" s="303">
        <f t="shared" si="12"/>
        <v>0.17593352495948411</v>
      </c>
      <c r="M60" s="303">
        <f t="shared" si="12"/>
        <v>0.16339639405449632</v>
      </c>
      <c r="N60" s="303">
        <f t="shared" si="12"/>
        <v>0.15269486587790349</v>
      </c>
      <c r="O60" s="303">
        <f t="shared" si="12"/>
        <v>0.14893774411610827</v>
      </c>
      <c r="P60" s="303">
        <f t="shared" si="12"/>
        <v>0.1494744721420708</v>
      </c>
      <c r="Q60" s="303">
        <f t="shared" si="12"/>
        <v>0.15100373396797739</v>
      </c>
      <c r="R60" s="303">
        <f t="shared" si="12"/>
        <v>0.14417892294726714</v>
      </c>
      <c r="S60" s="303">
        <f t="shared" si="12"/>
        <v>0.13780101804820014</v>
      </c>
      <c r="T60" s="303">
        <f t="shared" si="12"/>
        <v>0.1499931632302251</v>
      </c>
      <c r="U60" s="303">
        <f t="shared" si="12"/>
        <v>0.1593825944015077</v>
      </c>
      <c r="V60" s="303">
        <f t="shared" si="12"/>
        <v>0.16233987801006539</v>
      </c>
      <c r="W60" s="303">
        <f t="shared" si="12"/>
        <v>0.16351360011730789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3.0179532158560504E-2</v>
      </c>
      <c r="C61" s="304">
        <f t="shared" si="13"/>
        <v>0</v>
      </c>
      <c r="D61" s="304">
        <f t="shared" si="13"/>
        <v>4.4763390233036986E-2</v>
      </c>
      <c r="E61" s="304">
        <f t="shared" si="13"/>
        <v>5.8051088489444805E-2</v>
      </c>
      <c r="F61" s="304">
        <f t="shared" si="13"/>
        <v>0.12701977765467784</v>
      </c>
      <c r="G61" s="304">
        <f t="shared" si="13"/>
        <v>0.149099986853057</v>
      </c>
      <c r="H61" s="304">
        <f t="shared" si="13"/>
        <v>0.16467315304879054</v>
      </c>
      <c r="I61" s="304">
        <f t="shared" si="13"/>
        <v>0.1867421195866017</v>
      </c>
      <c r="J61" s="304">
        <f t="shared" si="13"/>
        <v>0.20162610840320597</v>
      </c>
      <c r="K61" s="304">
        <f t="shared" si="13"/>
        <v>0.20756313659058681</v>
      </c>
      <c r="L61" s="304">
        <f t="shared" si="13"/>
        <v>0.17593352495948411</v>
      </c>
      <c r="M61" s="304">
        <f t="shared" si="13"/>
        <v>0.16339639405449632</v>
      </c>
      <c r="N61" s="304">
        <f t="shared" si="13"/>
        <v>0.15269486587790349</v>
      </c>
      <c r="O61" s="304">
        <f t="shared" si="13"/>
        <v>0.14893774411610827</v>
      </c>
      <c r="P61" s="304">
        <f t="shared" si="13"/>
        <v>0.1494744721420708</v>
      </c>
      <c r="Q61" s="304">
        <f t="shared" si="13"/>
        <v>0.15100373396797739</v>
      </c>
      <c r="R61" s="304">
        <f t="shared" si="13"/>
        <v>0.14417892294726714</v>
      </c>
      <c r="S61" s="304">
        <f t="shared" si="13"/>
        <v>0.13780101804820014</v>
      </c>
      <c r="T61" s="304">
        <f t="shared" si="13"/>
        <v>0.1499931632302251</v>
      </c>
      <c r="U61" s="304">
        <f t="shared" si="13"/>
        <v>0.1593825944015077</v>
      </c>
      <c r="V61" s="304">
        <f t="shared" si="13"/>
        <v>0.16233987801006539</v>
      </c>
      <c r="W61" s="304">
        <f t="shared" si="13"/>
        <v>0.16351360011730789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0.30909046907415638</v>
      </c>
      <c r="C63" s="303">
        <f t="shared" si="15"/>
        <v>0.31919748482993304</v>
      </c>
      <c r="D63" s="303">
        <f t="shared" si="15"/>
        <v>0.14175593460980399</v>
      </c>
      <c r="E63" s="303">
        <f t="shared" si="15"/>
        <v>0.24618695921800224</v>
      </c>
      <c r="F63" s="303">
        <f t="shared" si="15"/>
        <v>0.15632331788522952</v>
      </c>
      <c r="G63" s="303">
        <f t="shared" si="15"/>
        <v>0.15664527471951456</v>
      </c>
      <c r="H63" s="303">
        <f t="shared" si="15"/>
        <v>0.15188662873461933</v>
      </c>
      <c r="I63" s="303">
        <f t="shared" si="15"/>
        <v>0.15122076387950439</v>
      </c>
      <c r="J63" s="303">
        <f t="shared" si="15"/>
        <v>0.14153400101077779</v>
      </c>
      <c r="K63" s="303">
        <f t="shared" si="15"/>
        <v>0.19204449045282726</v>
      </c>
      <c r="L63" s="303">
        <f t="shared" si="15"/>
        <v>0.24024700272092872</v>
      </c>
      <c r="M63" s="303">
        <f t="shared" si="15"/>
        <v>0.26270658461073387</v>
      </c>
      <c r="N63" s="303">
        <f t="shared" si="15"/>
        <v>0.28252505825986607</v>
      </c>
      <c r="O63" s="303">
        <f t="shared" si="15"/>
        <v>0.29067063349171435</v>
      </c>
      <c r="P63" s="303">
        <f t="shared" si="15"/>
        <v>0.2872060590434547</v>
      </c>
      <c r="Q63" s="303">
        <f t="shared" si="15"/>
        <v>0.28401526871567295</v>
      </c>
      <c r="R63" s="303">
        <f t="shared" si="15"/>
        <v>0.29503321086430667</v>
      </c>
      <c r="S63" s="303">
        <f t="shared" si="15"/>
        <v>0.29947444778052318</v>
      </c>
      <c r="T63" s="303">
        <f t="shared" si="15"/>
        <v>0.27635685806336968</v>
      </c>
      <c r="U63" s="303">
        <f t="shared" si="15"/>
        <v>0.25892179038031526</v>
      </c>
      <c r="V63" s="303">
        <f t="shared" si="15"/>
        <v>0.25503416746837693</v>
      </c>
      <c r="W63" s="303">
        <f t="shared" si="15"/>
        <v>0.25200324602528024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0.30909046907415638</v>
      </c>
      <c r="C64" s="304">
        <f t="shared" si="16"/>
        <v>0.31919748482993304</v>
      </c>
      <c r="D64" s="304">
        <f t="shared" si="16"/>
        <v>0.14175593460980399</v>
      </c>
      <c r="E64" s="304">
        <f t="shared" si="16"/>
        <v>0.24618695921800224</v>
      </c>
      <c r="F64" s="304">
        <f t="shared" si="16"/>
        <v>0.15632331788522952</v>
      </c>
      <c r="G64" s="304">
        <f t="shared" si="16"/>
        <v>0.15664527471951456</v>
      </c>
      <c r="H64" s="304">
        <f t="shared" si="16"/>
        <v>0.15188662873461933</v>
      </c>
      <c r="I64" s="304">
        <f t="shared" si="16"/>
        <v>0.15122076387950439</v>
      </c>
      <c r="J64" s="304">
        <f t="shared" si="16"/>
        <v>0.14153400101077779</v>
      </c>
      <c r="K64" s="304">
        <f t="shared" si="16"/>
        <v>0.19204449045282726</v>
      </c>
      <c r="L64" s="304">
        <f t="shared" si="16"/>
        <v>0.24024700272092872</v>
      </c>
      <c r="M64" s="304">
        <f t="shared" si="16"/>
        <v>0.26270658461073387</v>
      </c>
      <c r="N64" s="304">
        <f t="shared" si="16"/>
        <v>0.28252505825986607</v>
      </c>
      <c r="O64" s="304">
        <f t="shared" si="16"/>
        <v>0.29067063349171435</v>
      </c>
      <c r="P64" s="304">
        <f t="shared" si="16"/>
        <v>0.2872060590434547</v>
      </c>
      <c r="Q64" s="304">
        <f t="shared" si="16"/>
        <v>0.28401526871567295</v>
      </c>
      <c r="R64" s="304">
        <f t="shared" si="16"/>
        <v>0.29503321086430667</v>
      </c>
      <c r="S64" s="304">
        <f t="shared" si="16"/>
        <v>0.29947444778052318</v>
      </c>
      <c r="T64" s="304">
        <f t="shared" si="16"/>
        <v>0.27635685806336968</v>
      </c>
      <c r="U64" s="304">
        <f t="shared" si="16"/>
        <v>0.25892179038031526</v>
      </c>
      <c r="V64" s="304">
        <f t="shared" si="16"/>
        <v>0.25503416746837693</v>
      </c>
      <c r="W64" s="304">
        <f t="shared" si="16"/>
        <v>0.25200324602528024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0.42006102579278332</v>
      </c>
      <c r="C66" s="303">
        <f t="shared" si="18"/>
        <v>0.43641744816053907</v>
      </c>
      <c r="D66" s="303">
        <f t="shared" si="18"/>
        <v>0.70624040869977989</v>
      </c>
      <c r="E66" s="303">
        <f t="shared" si="18"/>
        <v>0.50833210715020039</v>
      </c>
      <c r="F66" s="303">
        <f t="shared" si="18"/>
        <v>0.59034766360882718</v>
      </c>
      <c r="G66" s="303">
        <f t="shared" si="18"/>
        <v>0.58379054059278268</v>
      </c>
      <c r="H66" s="303">
        <f t="shared" si="18"/>
        <v>0.57487294887692886</v>
      </c>
      <c r="I66" s="303">
        <f t="shared" si="18"/>
        <v>0.55245933869338182</v>
      </c>
      <c r="J66" s="303">
        <f t="shared" si="18"/>
        <v>0.55279702544685638</v>
      </c>
      <c r="K66" s="303">
        <f t="shared" si="18"/>
        <v>0.44522042467070161</v>
      </c>
      <c r="L66" s="303">
        <f t="shared" si="18"/>
        <v>0.38969989412107664</v>
      </c>
      <c r="M66" s="303">
        <f t="shared" si="18"/>
        <v>0.36163010096929721</v>
      </c>
      <c r="N66" s="303">
        <f t="shared" si="18"/>
        <v>0.33649982878825857</v>
      </c>
      <c r="O66" s="303">
        <f t="shared" si="18"/>
        <v>0.32552975053087208</v>
      </c>
      <c r="P66" s="303">
        <f t="shared" si="18"/>
        <v>0.33125697310736291</v>
      </c>
      <c r="Q66" s="303">
        <f t="shared" si="18"/>
        <v>0.33549666019408603</v>
      </c>
      <c r="R66" s="303">
        <f t="shared" si="18"/>
        <v>0.32240103181006652</v>
      </c>
      <c r="S66" s="303">
        <f t="shared" si="18"/>
        <v>0.32249761780817726</v>
      </c>
      <c r="T66" s="303">
        <f t="shared" si="18"/>
        <v>0.35226804969106063</v>
      </c>
      <c r="U66" s="303">
        <f t="shared" si="18"/>
        <v>0.37419431585701834</v>
      </c>
      <c r="V66" s="303">
        <f t="shared" si="18"/>
        <v>0.37844716899523612</v>
      </c>
      <c r="W66" s="303">
        <f t="shared" si="18"/>
        <v>0.38300241930388002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0.7835237085786424</v>
      </c>
      <c r="C72" s="322">
        <f>IF(C$5=0,0,C$5/TRE_fec!C$5)</f>
        <v>0.93420312974313335</v>
      </c>
      <c r="D72" s="322">
        <f>IF(D$5=0,0,D$5/TRE_fec!D$5)</f>
        <v>0.36825324987857561</v>
      </c>
      <c r="E72" s="322">
        <f>IF(E$5=0,0,E$5/TRE_fec!E$5)</f>
        <v>0.57217144848704271</v>
      </c>
      <c r="F72" s="322">
        <f>IF(F$5=0,0,F$5/TRE_fec!F$5)</f>
        <v>0.35514193497645463</v>
      </c>
      <c r="G72" s="322">
        <f>IF(G$5=0,0,G$5/TRE_fec!G$5)</f>
        <v>0.36074374415895516</v>
      </c>
      <c r="H72" s="322">
        <f>IF(H$5=0,0,H$5/TRE_fec!H$5)</f>
        <v>0.45460117394706312</v>
      </c>
      <c r="I72" s="322">
        <f>IF(I$5=0,0,I$5/TRE_fec!I$5)</f>
        <v>0.44848962163918688</v>
      </c>
      <c r="J72" s="322">
        <f>IF(J$5=0,0,J$5/TRE_fec!J$5)</f>
        <v>0.43509895183275377</v>
      </c>
      <c r="K72" s="322">
        <f>IF(K$5=0,0,K$5/TRE_fec!K$5)</f>
        <v>0.59011726453432756</v>
      </c>
      <c r="L72" s="322">
        <f>IF(L$5=0,0,L$5/TRE_fec!L$5)</f>
        <v>0.77676443462781852</v>
      </c>
      <c r="M72" s="322">
        <f>IF(M$5=0,0,M$5/TRE_fec!M$5)</f>
        <v>0.874318379266108</v>
      </c>
      <c r="N72" s="322">
        <f>IF(N$5=0,0,N$5/TRE_fec!N$5)</f>
        <v>0.97124568494970021</v>
      </c>
      <c r="O72" s="322">
        <f>IF(O$5=0,0,O$5/TRE_fec!O$5)</f>
        <v>1.0100244951918731</v>
      </c>
      <c r="P72" s="322">
        <f>IF(P$5=0,0,P$5/TRE_fec!P$5)</f>
        <v>1.0019524966399769</v>
      </c>
      <c r="Q72" s="322">
        <f>IF(Q$5=0,0,Q$5/TRE_fec!Q$5)</f>
        <v>0.98615325303227919</v>
      </c>
      <c r="R72" s="322">
        <f>IF(R$5=0,0,R$5/TRE_fec!R$5)</f>
        <v>1.0560703248602556</v>
      </c>
      <c r="S72" s="322">
        <f>IF(S$5=0,0,S$5/TRE_fec!S$5)</f>
        <v>1.1031713591456873</v>
      </c>
      <c r="T72" s="322">
        <f>IF(T$5=0,0,T$5/TRE_fec!T$5)</f>
        <v>0.96547112671892099</v>
      </c>
      <c r="U72" s="322">
        <f>IF(U$5=0,0,U$5/TRE_fec!U$5)</f>
        <v>0.87795681030641703</v>
      </c>
      <c r="V72" s="322">
        <f>IF(V$5=0,0,V$5/TRE_fec!V$5)</f>
        <v>0.85721793745240193</v>
      </c>
      <c r="W72" s="322">
        <f>IF(W$5=0,0,W$5/TRE_fec!W$5)</f>
        <v>0.84505763103255771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0.68887162781830946</v>
      </c>
      <c r="C77" s="334">
        <f>IF(C$10=0,0,C$10/TRE_fec!C$10)</f>
        <v>0.69742219014969875</v>
      </c>
      <c r="D77" s="334">
        <f>IF(D$10=0,0,D$10/TRE_fec!D$10)</f>
        <v>9.9593344343180554E-2</v>
      </c>
      <c r="E77" s="334">
        <f>IF(E$10=0,0,E$10/TRE_fec!E$10)</f>
        <v>0.3075279940893143</v>
      </c>
      <c r="F77" s="334">
        <f>IF(F$10=0,0,F$10/TRE_fec!F$10)</f>
        <v>0.20979309588198955</v>
      </c>
      <c r="G77" s="334">
        <f>IF(G$10=0,0,G$10/TRE_fec!G$10)</f>
        <v>1.0094043819653991E-2</v>
      </c>
      <c r="H77" s="334">
        <f>IF(H$10=0,0,H$10/TRE_fec!H$10)</f>
        <v>3.5384856236196693E-2</v>
      </c>
      <c r="I77" s="334">
        <f>IF(I$10=0,0,I$10/TRE_fec!I$10)</f>
        <v>5.8379039090450925E-2</v>
      </c>
      <c r="J77" s="334">
        <f>IF(J$10=0,0,J$10/TRE_fec!J$10)</f>
        <v>7.5605447068729306E-2</v>
      </c>
      <c r="K77" s="334">
        <f>IF(K$10=0,0,K$10/TRE_fec!K$10)</f>
        <v>0.44939715382124734</v>
      </c>
      <c r="L77" s="334">
        <f>IF(L$10=0,0,L$10/TRE_fec!L$10)</f>
        <v>0.74707658742748051</v>
      </c>
      <c r="M77" s="334">
        <f>IF(M$10=0,0,M$10/TRE_fec!M$10)</f>
        <v>0.9196644625256376</v>
      </c>
      <c r="N77" s="334">
        <f>IF(N$10=0,0,N$10/TRE_fec!N$10)</f>
        <v>1.0951377469475287</v>
      </c>
      <c r="O77" s="334">
        <f>IF(O$10=0,0,O$10/TRE_fec!O$10)</f>
        <v>1.1694092086112551</v>
      </c>
      <c r="P77" s="334">
        <f>IF(P$10=0,0,P$10/TRE_fec!P$10)</f>
        <v>1.1461083348166177</v>
      </c>
      <c r="Q77" s="334">
        <f>IF(Q$10=0,0,Q$10/TRE_fec!Q$10)</f>
        <v>1.1164410329071364</v>
      </c>
      <c r="R77" s="334">
        <f>IF(R$10=0,0,R$10/TRE_fec!R$10)</f>
        <v>1.235590966071819</v>
      </c>
      <c r="S77" s="334">
        <f>IF(S$10=0,0,S$10/TRE_fec!S$10)</f>
        <v>1.2424779084219175</v>
      </c>
      <c r="T77" s="334">
        <f>IF(T$10=0,0,T$10/TRE_fec!T$10)</f>
        <v>1.000526136827526</v>
      </c>
      <c r="U77" s="334">
        <f>IF(U$10=0,0,U$10/TRE_fec!U$10)</f>
        <v>0.85587706678826003</v>
      </c>
      <c r="V77" s="334">
        <f>IF(V$10=0,0,V$10/TRE_fec!V$10)</f>
        <v>0.81670409815211853</v>
      </c>
      <c r="W77" s="334">
        <f>IF(W$10=0,0,W$10/TRE_fec!W$10)</f>
        <v>0.78703493731679064</v>
      </c>
      <c r="DA77" s="68"/>
    </row>
    <row r="78" spans="1:105" ht="12" customHeight="1" x14ac:dyDescent="0.25">
      <c r="A78" s="203" t="s">
        <v>2405</v>
      </c>
      <c r="B78" s="350">
        <f>IF(B$16=0,0,B$16/TRE_fec!B$16)</f>
        <v>0.93807657628267449</v>
      </c>
      <c r="C78" s="350">
        <f>IF(C$16=0,0,C$16/TRE_fec!C$16)</f>
        <v>1.1257757542713112</v>
      </c>
      <c r="D78" s="350">
        <f>IF(D$16=0,0,D$16/TRE_fec!D$16)</f>
        <v>0.19286943409570062</v>
      </c>
      <c r="E78" s="350">
        <f>IF(E$16=0,0,E$16/TRE_fec!E$16)</f>
        <v>0.54215841966831924</v>
      </c>
      <c r="F78" s="350">
        <f>IF(F$16=0,0,F$16/TRE_fec!F$16)</f>
        <v>0.20979309588198961</v>
      </c>
      <c r="G78" s="350">
        <f>IF(G$16=0,0,G$16/TRE_fec!G$16)</f>
        <v>0.21455305921493414</v>
      </c>
      <c r="H78" s="350">
        <f>IF(H$16=0,0,H$16/TRE_fec!H$16)</f>
        <v>0.26406976802082721</v>
      </c>
      <c r="I78" s="350">
        <f>IF(I$16=0,0,I$16/TRE_fec!I$16)</f>
        <v>0.26065210672325534</v>
      </c>
      <c r="J78" s="350">
        <f>IF(J$16=0,0,J$16/TRE_fec!J$16)</f>
        <v>0.23635822215163238</v>
      </c>
      <c r="K78" s="350">
        <f>IF(K$16=0,0,K$16/TRE_fec!K$16)</f>
        <v>0.4493971538212474</v>
      </c>
      <c r="L78" s="350">
        <f>IF(L$16=0,0,L$16/TRE_fec!L$16)</f>
        <v>0.74707658742748051</v>
      </c>
      <c r="M78" s="350">
        <f>IF(M$16=0,0,M$16/TRE_fec!M$16)</f>
        <v>0.91966446252563749</v>
      </c>
      <c r="N78" s="350">
        <f>IF(N$16=0,0,N$16/TRE_fec!N$16)</f>
        <v>1.0951377469475285</v>
      </c>
      <c r="O78" s="350">
        <f>IF(O$16=0,0,O$16/TRE_fec!O$16)</f>
        <v>1.1694092086112551</v>
      </c>
      <c r="P78" s="350">
        <f>IF(P$16=0,0,P$16/TRE_fec!P$16)</f>
        <v>1.1461083348166177</v>
      </c>
      <c r="Q78" s="350">
        <f>IF(Q$16=0,0,Q$16/TRE_fec!Q$16)</f>
        <v>1.1164410329071361</v>
      </c>
      <c r="R78" s="350">
        <f>IF(R$16=0,0,R$16/TRE_fec!R$16)</f>
        <v>1.2355909660718194</v>
      </c>
      <c r="S78" s="350">
        <f>IF(S$16=0,0,S$16/TRE_fec!S$16)</f>
        <v>1.3066565136833226</v>
      </c>
      <c r="T78" s="350">
        <f>IF(T$16=0,0,T$16/TRE_fec!T$16)</f>
        <v>1.0645840561571978</v>
      </c>
      <c r="U78" s="350">
        <f>IF(U$16=0,0,U$16/TRE_fec!U$16)</f>
        <v>0.90899063393272317</v>
      </c>
      <c r="V78" s="350">
        <f>IF(V$16=0,0,V$16/TRE_fec!V$16)</f>
        <v>0.87408372592505612</v>
      </c>
      <c r="W78" s="350">
        <f>IF(W$16=0,0,W$16/TRE_fec!W$16)</f>
        <v>0.85133947771286989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0.65953009804827778</v>
      </c>
      <c r="C79" s="350">
        <f>IF(C$24=0,0,C$24/TRE_fec!C$24)</f>
        <v>0</v>
      </c>
      <c r="D79" s="350">
        <f>IF(D$24=0,0,D$24/TRE_fec!D$24)</f>
        <v>0.46361387110029934</v>
      </c>
      <c r="E79" s="350">
        <f>IF(E$24=0,0,E$24/TRE_fec!E$24)</f>
        <v>0.81007366067362951</v>
      </c>
      <c r="F79" s="350">
        <f>IF(F$24=0,0,F$24/TRE_fec!F$24)</f>
        <v>0.95825471432192777</v>
      </c>
      <c r="G79" s="350">
        <f>IF(G$24=0,0,G$24/TRE_fec!G$24)</f>
        <v>1.0601288420100741</v>
      </c>
      <c r="H79" s="350">
        <f>IF(H$24=0,0,H$24/TRE_fec!H$24)</f>
        <v>1.2523615197273001</v>
      </c>
      <c r="I79" s="350">
        <f>IF(I$24=0,0,I$24/TRE_fec!I$24)</f>
        <v>1.3202925197135098</v>
      </c>
      <c r="J79" s="350">
        <f>IF(J$24=0,0,J$24/TRE_fec!J$24)</f>
        <v>1.3449492872009401</v>
      </c>
      <c r="K79" s="350">
        <f>IF(K$24=0,0,K$24/TRE_fec!K$24)</f>
        <v>1.552043295057846</v>
      </c>
      <c r="L79" s="350">
        <f>IF(L$24=0,0,L$24/TRE_fec!L$24)</f>
        <v>1.6282956042906229</v>
      </c>
      <c r="M79" s="350">
        <f>IF(M$24=0,0,M$24/TRE_fec!M$24)</f>
        <v>1.6623791469841724</v>
      </c>
      <c r="N79" s="350">
        <f>IF(N$24=0,0,N$24/TRE_fec!N$24)</f>
        <v>1.6935184632724662</v>
      </c>
      <c r="O79" s="350">
        <f>IF(O$24=0,0,O$24/TRE_fec!O$24)</f>
        <v>1.7065110084791226</v>
      </c>
      <c r="P79" s="350">
        <f>IF(P$24=0,0,P$24/TRE_fec!P$24)</f>
        <v>1.7017700028070015</v>
      </c>
      <c r="Q79" s="350">
        <f>IF(Q$24=0,0,Q$24/TRE_fec!Q$24)</f>
        <v>1.6966152990912322</v>
      </c>
      <c r="R79" s="350">
        <f>IF(R$24=0,0,R$24/TRE_fec!R$24)</f>
        <v>1.7161853679836019</v>
      </c>
      <c r="S79" s="350">
        <f>IF(S$24=0,0,S$24/TRE_fec!S$24)</f>
        <v>1.7176194715033302</v>
      </c>
      <c r="T79" s="350">
        <f>IF(T$24=0,0,T$24/TRE_fec!T$24)</f>
        <v>1.6760036201844879</v>
      </c>
      <c r="U79" s="350">
        <f>IF(U$24=0,0,U$24/TRE_fec!U$24)</f>
        <v>1.6484880164646096</v>
      </c>
      <c r="V79" s="350">
        <f>IF(V$24=0,0,V$24/TRE_fec!V$24)</f>
        <v>1.6438151659821474</v>
      </c>
      <c r="W79" s="350">
        <f>IF(W$24=0,0,W$24/TRE_fec!W$24)</f>
        <v>1.6385324799966388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0.93807657628267438</v>
      </c>
      <c r="C80" s="350">
        <f>IF(C$27=0,0,C$27/TRE_fec!C$27)</f>
        <v>1.1257757542713107</v>
      </c>
      <c r="D80" s="350">
        <f>IF(D$27=0,0,D$27/TRE_fec!D$27)</f>
        <v>0.19286943409570059</v>
      </c>
      <c r="E80" s="350">
        <f>IF(E$27=0,0,E$27/TRE_fec!E$27)</f>
        <v>0.54215841966831924</v>
      </c>
      <c r="F80" s="350">
        <f>IF(F$27=0,0,F$27/TRE_fec!F$27)</f>
        <v>0.20979309588198955</v>
      </c>
      <c r="G80" s="350">
        <f>IF(G$27=0,0,G$27/TRE_fec!G$27)</f>
        <v>0.21455305921493406</v>
      </c>
      <c r="H80" s="350">
        <f>IF(H$27=0,0,H$27/TRE_fec!H$27)</f>
        <v>0.26406976802082716</v>
      </c>
      <c r="I80" s="350">
        <f>IF(I$27=0,0,I$27/TRE_fec!I$27)</f>
        <v>0.26065210672325545</v>
      </c>
      <c r="J80" s="350">
        <f>IF(J$27=0,0,J$27/TRE_fec!J$27)</f>
        <v>0.23635822215163241</v>
      </c>
      <c r="K80" s="350">
        <f>IF(K$27=0,0,K$27/TRE_fec!K$27)</f>
        <v>0.44939715382124751</v>
      </c>
      <c r="L80" s="350">
        <f>IF(L$27=0,0,L$27/TRE_fec!L$27)</f>
        <v>0.74707658742748062</v>
      </c>
      <c r="M80" s="350">
        <f>IF(M$27=0,0,M$27/TRE_fec!M$27)</f>
        <v>0.9196644625256376</v>
      </c>
      <c r="N80" s="350">
        <f>IF(N$27=0,0,N$27/TRE_fec!N$27)</f>
        <v>1.0951377469475285</v>
      </c>
      <c r="O80" s="350">
        <f>IF(O$27=0,0,O$27/TRE_fec!O$27)</f>
        <v>1.1694092086112549</v>
      </c>
      <c r="P80" s="350">
        <f>IF(P$27=0,0,P$27/TRE_fec!P$27)</f>
        <v>1.1461083348166177</v>
      </c>
      <c r="Q80" s="350">
        <f>IF(Q$27=0,0,Q$27/TRE_fec!Q$27)</f>
        <v>1.1164410329071361</v>
      </c>
      <c r="R80" s="350">
        <f>IF(R$27=0,0,R$27/TRE_fec!R$27)</f>
        <v>1.2355909660718196</v>
      </c>
      <c r="S80" s="350">
        <f>IF(S$27=0,0,S$27/TRE_fec!S$27)</f>
        <v>1.3066565136833219</v>
      </c>
      <c r="T80" s="350">
        <f>IF(T$27=0,0,T$27/TRE_fec!T$27)</f>
        <v>1.0645840561571978</v>
      </c>
      <c r="U80" s="350">
        <f>IF(U$27=0,0,U$27/TRE_fec!U$27)</f>
        <v>0.90899063393272339</v>
      </c>
      <c r="V80" s="350">
        <f>IF(V$27=0,0,V$27/TRE_fec!V$27)</f>
        <v>0.87408372592505568</v>
      </c>
      <c r="W80" s="350">
        <f>IF(W$27=0,0,W$27/TRE_fec!W$27)</f>
        <v>0.85133947771287022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1.9865339915711684</v>
      </c>
      <c r="C81" s="350">
        <f>IF(C$35=0,0,C$35/TRE_fec!C$35)</f>
        <v>2.5106859460026794</v>
      </c>
      <c r="D81" s="350">
        <f>IF(D$35=0,0,D$35/TRE_fec!D$35)</f>
        <v>2.4230130062234125</v>
      </c>
      <c r="E81" s="350">
        <f>IF(E$35=0,0,E$35/TRE_fec!E$35)</f>
        <v>2.0277526932598717</v>
      </c>
      <c r="F81" s="350">
        <f>IF(F$35=0,0,F$35/TRE_fec!F$35)</f>
        <v>1.8118187486099098</v>
      </c>
      <c r="G81" s="350">
        <f>IF(G$35=0,0,G$35/TRE_fec!G$35)</f>
        <v>1.8449814158428584</v>
      </c>
      <c r="H81" s="350">
        <f>IF(H$35=0,0,H$35/TRE_fec!H$35)</f>
        <v>2.4276162872668356</v>
      </c>
      <c r="I81" s="350">
        <f>IF(I$35=0,0,I$35/TRE_fec!I$35)</f>
        <v>2.2929697942950278</v>
      </c>
      <c r="J81" s="350">
        <f>IF(J$35=0,0,J$35/TRE_fec!J$35)</f>
        <v>2.3039921533723633</v>
      </c>
      <c r="K81" s="350">
        <f>IF(K$35=0,0,K$35/TRE_fec!K$35)</f>
        <v>2.1799648543475625</v>
      </c>
      <c r="L81" s="350">
        <f>IF(L$35=0,0,L$35/TRE_fec!L$35)</f>
        <v>2.2754304654175237</v>
      </c>
      <c r="M81" s="350">
        <f>IF(M$35=0,0,M$35/TRE_fec!M$35)</f>
        <v>2.2711964639904383</v>
      </c>
      <c r="N81" s="350">
        <f>IF(N$35=0,0,N$35/TRE_fec!N$35)</f>
        <v>2.2553400706679807</v>
      </c>
      <c r="O81" s="350">
        <f>IF(O$35=0,0,O$35/TRE_fec!O$35)</f>
        <v>2.2269726464812343</v>
      </c>
      <c r="P81" s="350">
        <f>IF(P$35=0,0,P$35/TRE_fec!P$35)</f>
        <v>2.2739578099157538</v>
      </c>
      <c r="Q81" s="350">
        <f>IF(Q$35=0,0,Q$35/TRE_fec!Q$35)</f>
        <v>2.2828099690030448</v>
      </c>
      <c r="R81" s="350">
        <f>IF(R$35=0,0,R$35/TRE_fec!R$35)</f>
        <v>2.3043918661034595</v>
      </c>
      <c r="S81" s="350">
        <f>IF(S$35=0,0,S$35/TRE_fec!S$35)</f>
        <v>2.3982441618561201</v>
      </c>
      <c r="T81" s="350">
        <f>IF(T$35=0,0,T$35/TRE_fec!T$35)</f>
        <v>2.39554846411137</v>
      </c>
      <c r="U81" s="350">
        <f>IF(U$35=0,0,U$35/TRE_fec!U$35)</f>
        <v>2.3937142942682814</v>
      </c>
      <c r="V81" s="350">
        <f>IF(V$35=0,0,V$35/TRE_fec!V$35)</f>
        <v>2.3830999401240613</v>
      </c>
      <c r="W81" s="350">
        <f>IF(W$35=0,0,W$35/TRE_fec!W$35)</f>
        <v>2.3934879562750466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BG: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484.39202133653879</v>
      </c>
      <c r="C3" s="205">
        <v>646.30656728017811</v>
      </c>
      <c r="D3" s="205">
        <v>749.3579866461223</v>
      </c>
      <c r="E3" s="205">
        <v>811.4001724225368</v>
      </c>
      <c r="F3" s="205">
        <v>748.0036063884595</v>
      </c>
      <c r="G3" s="205">
        <v>848.95659811612188</v>
      </c>
      <c r="H3" s="205">
        <v>979.43909153475556</v>
      </c>
      <c r="I3" s="205">
        <v>1148.5844819178151</v>
      </c>
      <c r="J3" s="205">
        <v>1210.193372151535</v>
      </c>
      <c r="K3" s="205">
        <v>1088.6377156454489</v>
      </c>
      <c r="L3" s="205">
        <v>1041.286535126987</v>
      </c>
      <c r="M3" s="205">
        <v>1107.889125799574</v>
      </c>
      <c r="N3" s="205">
        <v>1189.275676586069</v>
      </c>
      <c r="O3" s="205">
        <v>1166.14709617827</v>
      </c>
      <c r="P3" s="205">
        <v>1305.332742980117</v>
      </c>
      <c r="Q3" s="205">
        <v>1426.6</v>
      </c>
      <c r="R3" s="205">
        <v>1637.655245735273</v>
      </c>
      <c r="S3" s="205">
        <v>1848.11160511245</v>
      </c>
      <c r="T3" s="205">
        <v>1850.65108573668</v>
      </c>
      <c r="U3" s="205">
        <v>1871.972904318374</v>
      </c>
      <c r="V3" s="205">
        <v>1592.394773628967</v>
      </c>
      <c r="W3" s="205">
        <v>1560.5066862777469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4169.3500476616464</v>
      </c>
      <c r="C5" s="205">
        <v>3707.1510637197498</v>
      </c>
      <c r="D5" s="205">
        <v>3518.6498936761482</v>
      </c>
      <c r="E5" s="205">
        <v>3211.5424567755722</v>
      </c>
      <c r="F5" s="205">
        <v>3086.2324619499532</v>
      </c>
      <c r="G5" s="205">
        <v>3430.6116384453612</v>
      </c>
      <c r="H5" s="205">
        <v>3593.2202634299351</v>
      </c>
      <c r="I5" s="205">
        <v>3783.228345024339</v>
      </c>
      <c r="J5" s="205">
        <v>3785.5456076896339</v>
      </c>
      <c r="K5" s="205">
        <v>2557.828561026075</v>
      </c>
      <c r="L5" s="205">
        <v>2686.2410291725109</v>
      </c>
      <c r="M5" s="205">
        <v>3803.1227786616469</v>
      </c>
      <c r="N5" s="205">
        <v>3672.369652606742</v>
      </c>
      <c r="O5" s="205">
        <v>3501.8417750605522</v>
      </c>
      <c r="P5" s="205">
        <v>3704.8668027813242</v>
      </c>
      <c r="Q5" s="205">
        <v>4085.2788530250959</v>
      </c>
      <c r="R5" s="205">
        <v>4378.0560942059228</v>
      </c>
      <c r="S5" s="205">
        <v>4629.2071129562719</v>
      </c>
      <c r="T5" s="205">
        <v>4777.72369790627</v>
      </c>
      <c r="U5" s="205">
        <v>4656.3031387022074</v>
      </c>
      <c r="V5" s="205">
        <v>4274.5856255945073</v>
      </c>
      <c r="W5" s="205">
        <v>4523.7241694874656</v>
      </c>
      <c r="DA5" s="112" t="s">
        <v>2527</v>
      </c>
    </row>
    <row r="6" spans="1:105" ht="12" customHeight="1" x14ac:dyDescent="0.25">
      <c r="A6" s="154" t="s">
        <v>2114</v>
      </c>
      <c r="B6" s="340">
        <v>5211.687559577058</v>
      </c>
      <c r="C6" s="340">
        <v>4951.1031815982051</v>
      </c>
      <c r="D6" s="340">
        <v>4690.5188036193522</v>
      </c>
      <c r="E6" s="340">
        <v>4690.5188036193522</v>
      </c>
      <c r="F6" s="340">
        <v>4429.9344256404993</v>
      </c>
      <c r="G6" s="340">
        <v>4169.3500476616464</v>
      </c>
      <c r="H6" s="340">
        <v>4169.3500476616464</v>
      </c>
      <c r="I6" s="340">
        <v>4169.3500476616464</v>
      </c>
      <c r="J6" s="340">
        <v>4169.3500476616464</v>
      </c>
      <c r="K6" s="340">
        <v>4169.3500476616464</v>
      </c>
      <c r="L6" s="340">
        <v>3908.765669682793</v>
      </c>
      <c r="M6" s="340">
        <v>4169.3500476616464</v>
      </c>
      <c r="N6" s="340">
        <v>4169.3500476616464</v>
      </c>
      <c r="O6" s="340">
        <v>3908.765669682793</v>
      </c>
      <c r="P6" s="340">
        <v>3908.765669682793</v>
      </c>
      <c r="Q6" s="340">
        <v>4429.9344256404993</v>
      </c>
      <c r="R6" s="340">
        <v>4690.5188036193522</v>
      </c>
      <c r="S6" s="340">
        <v>4951.1031815982051</v>
      </c>
      <c r="T6" s="340">
        <v>5211.687559577058</v>
      </c>
      <c r="U6" s="340">
        <v>4951.1031815982051</v>
      </c>
      <c r="V6" s="340">
        <v>4690.5188036193522</v>
      </c>
      <c r="W6" s="340">
        <v>4951.1031815982051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260.5843779788529</v>
      </c>
      <c r="J7" s="342">
        <v>260.5843779788529</v>
      </c>
      <c r="K7" s="342">
        <v>0</v>
      </c>
      <c r="L7" s="342">
        <v>0</v>
      </c>
      <c r="M7" s="342">
        <v>521.1687559577058</v>
      </c>
      <c r="N7" s="342">
        <v>0</v>
      </c>
      <c r="O7" s="342">
        <v>0</v>
      </c>
      <c r="P7" s="342">
        <v>260.5843779788529</v>
      </c>
      <c r="Q7" s="342">
        <v>521.1687559577058</v>
      </c>
      <c r="R7" s="342">
        <v>521.1687559577058</v>
      </c>
      <c r="S7" s="342">
        <v>521.1687559577058</v>
      </c>
      <c r="T7" s="342">
        <v>260.5843779788529</v>
      </c>
      <c r="U7" s="342">
        <v>0</v>
      </c>
      <c r="V7" s="342">
        <v>0</v>
      </c>
      <c r="W7" s="342">
        <v>260.5843779788529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260.5843779788529</v>
      </c>
      <c r="D8" s="344">
        <f t="shared" si="0"/>
        <v>260.5843779788529</v>
      </c>
      <c r="E8" s="344">
        <f t="shared" si="0"/>
        <v>0</v>
      </c>
      <c r="F8" s="344">
        <f t="shared" si="0"/>
        <v>260.5843779788529</v>
      </c>
      <c r="G8" s="344">
        <f t="shared" si="0"/>
        <v>260.5843779788529</v>
      </c>
      <c r="H8" s="344">
        <f t="shared" si="0"/>
        <v>0</v>
      </c>
      <c r="I8" s="344">
        <f t="shared" si="0"/>
        <v>260.5843779788529</v>
      </c>
      <c r="J8" s="344">
        <f t="shared" si="0"/>
        <v>260.5843779788529</v>
      </c>
      <c r="K8" s="344">
        <f t="shared" si="0"/>
        <v>0</v>
      </c>
      <c r="L8" s="344">
        <f t="shared" si="0"/>
        <v>260.58437797885335</v>
      </c>
      <c r="M8" s="344">
        <f t="shared" si="0"/>
        <v>260.58437797885199</v>
      </c>
      <c r="N8" s="344">
        <f t="shared" si="0"/>
        <v>0</v>
      </c>
      <c r="O8" s="344">
        <f t="shared" si="0"/>
        <v>260.58437797885335</v>
      </c>
      <c r="P8" s="344">
        <f t="shared" si="0"/>
        <v>260.58437797885335</v>
      </c>
      <c r="Q8" s="344">
        <f t="shared" si="0"/>
        <v>0</v>
      </c>
      <c r="R8" s="344">
        <f t="shared" si="0"/>
        <v>260.5843779788529</v>
      </c>
      <c r="S8" s="344">
        <f t="shared" si="0"/>
        <v>260.5843779788529</v>
      </c>
      <c r="T8" s="344">
        <f t="shared" si="0"/>
        <v>0</v>
      </c>
      <c r="U8" s="344">
        <f t="shared" si="0"/>
        <v>260.5843779788529</v>
      </c>
      <c r="V8" s="344">
        <f t="shared" si="0"/>
        <v>260.5843779788529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1042.3375119154116</v>
      </c>
      <c r="C9" s="345">
        <f t="shared" si="1"/>
        <v>1243.9521178784553</v>
      </c>
      <c r="D9" s="345">
        <f t="shared" si="1"/>
        <v>1171.868909943204</v>
      </c>
      <c r="E9" s="345">
        <f t="shared" si="1"/>
        <v>1478.97634684378</v>
      </c>
      <c r="F9" s="345">
        <f t="shared" si="1"/>
        <v>1343.7019636905461</v>
      </c>
      <c r="G9" s="345">
        <f t="shared" si="1"/>
        <v>738.73840921628516</v>
      </c>
      <c r="H9" s="345">
        <f t="shared" si="1"/>
        <v>576.12978423171126</v>
      </c>
      <c r="I9" s="345">
        <f t="shared" si="1"/>
        <v>386.12170263730741</v>
      </c>
      <c r="J9" s="345">
        <f t="shared" si="1"/>
        <v>383.80443997201246</v>
      </c>
      <c r="K9" s="345">
        <f t="shared" si="1"/>
        <v>1611.5214866355714</v>
      </c>
      <c r="L9" s="345">
        <f t="shared" si="1"/>
        <v>1222.5246405102821</v>
      </c>
      <c r="M9" s="345">
        <f t="shared" si="1"/>
        <v>366.22726899999952</v>
      </c>
      <c r="N9" s="345">
        <f t="shared" si="1"/>
        <v>496.98039505490442</v>
      </c>
      <c r="O9" s="345">
        <f t="shared" si="1"/>
        <v>406.92389462224082</v>
      </c>
      <c r="P9" s="345">
        <f t="shared" si="1"/>
        <v>203.89886690146886</v>
      </c>
      <c r="Q9" s="345">
        <f t="shared" si="1"/>
        <v>344.65557261540334</v>
      </c>
      <c r="R9" s="345">
        <f t="shared" si="1"/>
        <v>312.46270941342937</v>
      </c>
      <c r="S9" s="345">
        <f t="shared" si="1"/>
        <v>321.8960686419332</v>
      </c>
      <c r="T9" s="345">
        <f t="shared" si="1"/>
        <v>433.96386167078799</v>
      </c>
      <c r="U9" s="345">
        <f t="shared" si="1"/>
        <v>294.80004289599765</v>
      </c>
      <c r="V9" s="345">
        <f t="shared" si="1"/>
        <v>415.93317802484489</v>
      </c>
      <c r="W9" s="345">
        <f t="shared" si="1"/>
        <v>427.3790121107395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133.47626827171109</v>
      </c>
      <c r="C12" s="212">
        <v>124.1202063628547</v>
      </c>
      <c r="D12" s="212">
        <v>119.2763542562339</v>
      </c>
      <c r="E12" s="212">
        <v>120.9325021496131</v>
      </c>
      <c r="F12" s="212">
        <v>113.8732588134136</v>
      </c>
      <c r="G12" s="212">
        <v>123.8626827171109</v>
      </c>
      <c r="H12" s="212">
        <v>121.98495270851249</v>
      </c>
      <c r="I12" s="212">
        <v>122.01487532244199</v>
      </c>
      <c r="J12" s="212">
        <v>129.07076526225279</v>
      </c>
      <c r="K12" s="212">
        <v>91.928632846087694</v>
      </c>
      <c r="L12" s="212">
        <v>95.379277730008582</v>
      </c>
      <c r="M12" s="212">
        <v>125.0336199484093</v>
      </c>
      <c r="N12" s="212">
        <v>120.1251934651763</v>
      </c>
      <c r="O12" s="212">
        <v>117.6457437661221</v>
      </c>
      <c r="P12" s="212">
        <v>116.90696474634559</v>
      </c>
      <c r="Q12" s="212">
        <v>124.7295786758383</v>
      </c>
      <c r="R12" s="212">
        <v>132.7815993121238</v>
      </c>
      <c r="S12" s="212">
        <v>139.45821152192599</v>
      </c>
      <c r="T12" s="212">
        <v>140.37351676698191</v>
      </c>
      <c r="U12" s="212">
        <v>135.4008598452279</v>
      </c>
      <c r="V12" s="212">
        <v>124.8966466036113</v>
      </c>
      <c r="W12" s="212">
        <v>133.5369733447979</v>
      </c>
      <c r="DA12" s="109" t="s">
        <v>2530</v>
      </c>
    </row>
    <row r="13" spans="1:105" ht="12" customHeight="1" x14ac:dyDescent="0.25">
      <c r="A13" s="24" t="s">
        <v>30</v>
      </c>
      <c r="B13" s="215">
        <v>3.0476354256233882</v>
      </c>
      <c r="C13" s="215">
        <v>2.9531384350816849</v>
      </c>
      <c r="D13" s="215">
        <v>3.0131556319862431</v>
      </c>
      <c r="E13" s="215">
        <v>2.9877042132416172</v>
      </c>
      <c r="F13" s="215">
        <v>2.04067067927773</v>
      </c>
      <c r="G13" s="215">
        <v>3.177472055030095</v>
      </c>
      <c r="H13" s="215">
        <v>2.5953568357695622</v>
      </c>
      <c r="I13" s="215">
        <v>2.5437661220980221</v>
      </c>
      <c r="J13" s="215">
        <v>3.9055030094582981</v>
      </c>
      <c r="K13" s="215">
        <v>1.0240756663800521</v>
      </c>
      <c r="L13" s="215">
        <v>1.0635425623387791</v>
      </c>
      <c r="M13" s="215">
        <v>0.635597592433362</v>
      </c>
      <c r="N13" s="215">
        <v>0.618572656921754</v>
      </c>
      <c r="O13" s="215">
        <v>0.61083404987102319</v>
      </c>
      <c r="P13" s="215">
        <v>0.58607050730868437</v>
      </c>
      <c r="Q13" s="215">
        <v>0.66053310404127252</v>
      </c>
      <c r="R13" s="215">
        <v>0</v>
      </c>
      <c r="S13" s="215">
        <v>0.29114359415305252</v>
      </c>
      <c r="T13" s="215">
        <v>0.38435081685296651</v>
      </c>
      <c r="U13" s="215">
        <v>0.21049011177987961</v>
      </c>
      <c r="V13" s="215">
        <v>0.1506448839208942</v>
      </c>
      <c r="W13" s="215">
        <v>0.14127257093723131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35.172398968185725</v>
      </c>
      <c r="C14" s="206">
        <f t="shared" si="2"/>
        <v>21.703955288048153</v>
      </c>
      <c r="D14" s="206">
        <f t="shared" si="2"/>
        <v>23.922785898538265</v>
      </c>
      <c r="E14" s="206">
        <f t="shared" si="2"/>
        <v>19.836199484092859</v>
      </c>
      <c r="F14" s="206">
        <f t="shared" si="2"/>
        <v>17.280481513327601</v>
      </c>
      <c r="G14" s="206">
        <f t="shared" si="2"/>
        <v>16.598624247635424</v>
      </c>
      <c r="H14" s="206">
        <f t="shared" si="2"/>
        <v>14.094496990541701</v>
      </c>
      <c r="I14" s="206">
        <f t="shared" si="2"/>
        <v>11.772742906276868</v>
      </c>
      <c r="J14" s="206">
        <f t="shared" si="2"/>
        <v>11.861134995700773</v>
      </c>
      <c r="K14" s="206">
        <f t="shared" si="2"/>
        <v>7.0292347377472062</v>
      </c>
      <c r="L14" s="206">
        <f t="shared" si="2"/>
        <v>5.9305245055889948</v>
      </c>
      <c r="M14" s="206">
        <f t="shared" si="2"/>
        <v>6.9337059329320718</v>
      </c>
      <c r="N14" s="206">
        <f t="shared" si="2"/>
        <v>5.0300945829750638</v>
      </c>
      <c r="O14" s="206">
        <f t="shared" si="2"/>
        <v>3.1193465176268269</v>
      </c>
      <c r="P14" s="206">
        <f t="shared" si="2"/>
        <v>4.1296646603611338</v>
      </c>
      <c r="Q14" s="206">
        <f t="shared" si="2"/>
        <v>4.1296646603611338</v>
      </c>
      <c r="R14" s="206">
        <f t="shared" si="2"/>
        <v>6.1503009458297502</v>
      </c>
      <c r="S14" s="206">
        <f t="shared" si="2"/>
        <v>7.3768701633705929</v>
      </c>
      <c r="T14" s="206">
        <f t="shared" si="2"/>
        <v>6.1665520206362849</v>
      </c>
      <c r="U14" s="206">
        <f t="shared" si="2"/>
        <v>5.8434221840068785</v>
      </c>
      <c r="V14" s="206">
        <f t="shared" si="2"/>
        <v>5.8063628546861565</v>
      </c>
      <c r="W14" s="206">
        <f t="shared" si="2"/>
        <v>6.4043852106620811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0.100859845227859</v>
      </c>
      <c r="W15" s="206">
        <v>8.2029234737747203E-2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1.129750644883921</v>
      </c>
      <c r="D16" s="206">
        <v>2.259501289767841</v>
      </c>
      <c r="E16" s="206">
        <v>1.129750644883921</v>
      </c>
      <c r="F16" s="206">
        <v>2.4959587274290631</v>
      </c>
      <c r="G16" s="206">
        <v>3.743938091143594</v>
      </c>
      <c r="H16" s="206">
        <v>2.4959587274290631</v>
      </c>
      <c r="I16" s="206">
        <v>1.098710232158211</v>
      </c>
      <c r="J16" s="206">
        <v>2.1974204643164228</v>
      </c>
      <c r="K16" s="206">
        <v>2.1974204643164228</v>
      </c>
      <c r="L16" s="206">
        <v>1.098710232158211</v>
      </c>
      <c r="M16" s="206">
        <v>1.098710232158211</v>
      </c>
      <c r="N16" s="206">
        <v>1.098710232158211</v>
      </c>
      <c r="O16" s="206">
        <v>1.098710232158211</v>
      </c>
      <c r="P16" s="206">
        <v>1.098710232158211</v>
      </c>
      <c r="Q16" s="206">
        <v>1.098710232158211</v>
      </c>
      <c r="R16" s="206">
        <v>1.098710232158211</v>
      </c>
      <c r="S16" s="206">
        <v>1.888650042992261</v>
      </c>
      <c r="T16" s="206">
        <v>1.922699914015477</v>
      </c>
      <c r="U16" s="206">
        <v>1.73920894239037</v>
      </c>
      <c r="V16" s="206">
        <v>1.6535683576956151</v>
      </c>
      <c r="W16" s="206">
        <v>2.3511607910576098</v>
      </c>
      <c r="DA16" s="71" t="s">
        <v>2533</v>
      </c>
    </row>
    <row r="17" spans="1:105" ht="12" customHeight="1" x14ac:dyDescent="0.25">
      <c r="A17" s="18" t="s">
        <v>69</v>
      </c>
      <c r="B17" s="206">
        <v>7.1892519346517627</v>
      </c>
      <c r="C17" s="206">
        <v>5.135167669819432</v>
      </c>
      <c r="D17" s="206">
        <v>7.1892519346517627</v>
      </c>
      <c r="E17" s="206">
        <v>6.1622527944969896</v>
      </c>
      <c r="F17" s="206">
        <v>5.135167669819432</v>
      </c>
      <c r="G17" s="206">
        <v>5.135167669819432</v>
      </c>
      <c r="H17" s="206">
        <v>4</v>
      </c>
      <c r="I17" s="206">
        <v>3.0309544282029228</v>
      </c>
      <c r="J17" s="206">
        <v>2.020636285468616</v>
      </c>
      <c r="K17" s="206">
        <v>1.010318142734308</v>
      </c>
      <c r="L17" s="206">
        <v>1.010318142734308</v>
      </c>
      <c r="M17" s="206">
        <v>1.010318142734308</v>
      </c>
      <c r="N17" s="206">
        <v>2.020636285468616</v>
      </c>
      <c r="O17" s="206">
        <v>2.020636285468616</v>
      </c>
      <c r="P17" s="206">
        <v>3.0309544282029228</v>
      </c>
      <c r="Q17" s="206">
        <v>3.0309544282029228</v>
      </c>
      <c r="R17" s="206">
        <v>5.0515907136715388</v>
      </c>
      <c r="S17" s="206">
        <v>5.3325021496130693</v>
      </c>
      <c r="T17" s="206">
        <v>4.1301805674978498</v>
      </c>
      <c r="U17" s="206">
        <v>3.9857265692175399</v>
      </c>
      <c r="V17" s="206">
        <v>3.9210662080825451</v>
      </c>
      <c r="W17" s="206">
        <v>3.8938091143594149</v>
      </c>
      <c r="DA17" s="71" t="s">
        <v>2534</v>
      </c>
    </row>
    <row r="18" spans="1:105" ht="12" customHeight="1" x14ac:dyDescent="0.25">
      <c r="A18" s="18" t="s">
        <v>70</v>
      </c>
      <c r="B18" s="206">
        <v>27.98314703353396</v>
      </c>
      <c r="C18" s="206">
        <v>15.4390369733448</v>
      </c>
      <c r="D18" s="206">
        <v>14.474032674118661</v>
      </c>
      <c r="E18" s="206">
        <v>12.544196044711949</v>
      </c>
      <c r="F18" s="206">
        <v>9.6493551160791053</v>
      </c>
      <c r="G18" s="206">
        <v>7.7195184866723991</v>
      </c>
      <c r="H18" s="206">
        <v>7.5985382631126388</v>
      </c>
      <c r="I18" s="206">
        <v>7.643078245915734</v>
      </c>
      <c r="J18" s="206">
        <v>7.643078245915734</v>
      </c>
      <c r="K18" s="206">
        <v>3.8214961306964752</v>
      </c>
      <c r="L18" s="206">
        <v>3.8214961306964752</v>
      </c>
      <c r="M18" s="206">
        <v>4.8246775580395527</v>
      </c>
      <c r="N18" s="206">
        <v>1.9107480653482369</v>
      </c>
      <c r="O18" s="206">
        <v>0</v>
      </c>
      <c r="P18" s="206">
        <v>0</v>
      </c>
      <c r="Q18" s="206">
        <v>0</v>
      </c>
      <c r="R18" s="206">
        <v>0</v>
      </c>
      <c r="S18" s="206">
        <v>0.1557179707652622</v>
      </c>
      <c r="T18" s="206">
        <v>0.1136715391229579</v>
      </c>
      <c r="U18" s="206">
        <v>0.11848667239896821</v>
      </c>
      <c r="V18" s="206">
        <v>0.13086844368013761</v>
      </c>
      <c r="W18" s="206">
        <v>7.7386070507308682E-2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29.922269991401549</v>
      </c>
      <c r="C20" s="206">
        <f t="shared" si="3"/>
        <v>32.696130696474633</v>
      </c>
      <c r="D20" s="206">
        <f t="shared" si="3"/>
        <v>24.054342218400691</v>
      </c>
      <c r="E20" s="206">
        <f t="shared" si="3"/>
        <v>25.494668959587269</v>
      </c>
      <c r="F20" s="206">
        <f t="shared" si="3"/>
        <v>26.289939810834049</v>
      </c>
      <c r="G20" s="206">
        <f t="shared" si="3"/>
        <v>30.631986242476351</v>
      </c>
      <c r="H20" s="206">
        <f t="shared" si="3"/>
        <v>33.856319862424762</v>
      </c>
      <c r="I20" s="206">
        <f t="shared" si="3"/>
        <v>32.180051590713667</v>
      </c>
      <c r="J20" s="206">
        <f t="shared" si="3"/>
        <v>34.996044711951853</v>
      </c>
      <c r="K20" s="206">
        <f t="shared" si="3"/>
        <v>23.92502149613069</v>
      </c>
      <c r="L20" s="206">
        <f t="shared" si="3"/>
        <v>23.925451418744618</v>
      </c>
      <c r="M20" s="206">
        <f t="shared" si="3"/>
        <v>37.876096302665523</v>
      </c>
      <c r="N20" s="206">
        <f t="shared" si="3"/>
        <v>35.619174548581249</v>
      </c>
      <c r="O20" s="206">
        <f t="shared" si="3"/>
        <v>34.738177128116938</v>
      </c>
      <c r="P20" s="206">
        <f t="shared" si="3"/>
        <v>33.534479793637139</v>
      </c>
      <c r="Q20" s="206">
        <f t="shared" si="3"/>
        <v>38.478589853826307</v>
      </c>
      <c r="R20" s="206">
        <f t="shared" si="3"/>
        <v>40.971539122957857</v>
      </c>
      <c r="S20" s="206">
        <f t="shared" si="3"/>
        <v>41.839122957867581</v>
      </c>
      <c r="T20" s="206">
        <f t="shared" si="3"/>
        <v>40.746775580395528</v>
      </c>
      <c r="U20" s="206">
        <f t="shared" si="3"/>
        <v>39.346603611349963</v>
      </c>
      <c r="V20" s="206">
        <f t="shared" si="3"/>
        <v>37.508942390369732</v>
      </c>
      <c r="W20" s="206">
        <f t="shared" si="3"/>
        <v>41.716423043852103</v>
      </c>
      <c r="DA20" s="71"/>
    </row>
    <row r="21" spans="1:105" ht="12" customHeight="1" x14ac:dyDescent="0.25">
      <c r="A21" s="18" t="s">
        <v>72</v>
      </c>
      <c r="B21" s="206">
        <v>29.922269991401549</v>
      </c>
      <c r="C21" s="206">
        <v>32.696130696474633</v>
      </c>
      <c r="D21" s="206">
        <v>24.054342218400691</v>
      </c>
      <c r="E21" s="206">
        <v>25.494668959587269</v>
      </c>
      <c r="F21" s="206">
        <v>26.289939810834049</v>
      </c>
      <c r="G21" s="206">
        <v>30.631986242476351</v>
      </c>
      <c r="H21" s="206">
        <v>33.856319862424762</v>
      </c>
      <c r="I21" s="206">
        <v>32.180051590713667</v>
      </c>
      <c r="J21" s="206">
        <v>34.996044711951853</v>
      </c>
      <c r="K21" s="206">
        <v>23.92502149613069</v>
      </c>
      <c r="L21" s="206">
        <v>23.925451418744618</v>
      </c>
      <c r="M21" s="206">
        <v>37.876096302665523</v>
      </c>
      <c r="N21" s="206">
        <v>35.619174548581249</v>
      </c>
      <c r="O21" s="206">
        <v>34.738177128116938</v>
      </c>
      <c r="P21" s="206">
        <v>33.534479793637139</v>
      </c>
      <c r="Q21" s="206">
        <v>38.478589853826307</v>
      </c>
      <c r="R21" s="206">
        <v>40.971539122957857</v>
      </c>
      <c r="S21" s="206">
        <v>41.839122957867581</v>
      </c>
      <c r="T21" s="206">
        <v>40.746775580395528</v>
      </c>
      <c r="U21" s="206">
        <v>39.346603611349963</v>
      </c>
      <c r="V21" s="206">
        <v>37.508942390369732</v>
      </c>
      <c r="W21" s="206">
        <v>41.716423043852103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0.57325881341358553</v>
      </c>
      <c r="C23" s="206">
        <f t="shared" si="4"/>
        <v>0.45382631126397238</v>
      </c>
      <c r="D23" s="206">
        <f t="shared" si="4"/>
        <v>0.66878761822871879</v>
      </c>
      <c r="E23" s="206">
        <f t="shared" si="4"/>
        <v>0.66878761822871879</v>
      </c>
      <c r="F23" s="206">
        <f t="shared" si="4"/>
        <v>0.64488392089423896</v>
      </c>
      <c r="G23" s="206">
        <f t="shared" si="4"/>
        <v>0.7165090283748925</v>
      </c>
      <c r="H23" s="206">
        <f t="shared" si="4"/>
        <v>0.74041272570937233</v>
      </c>
      <c r="I23" s="206">
        <f t="shared" si="4"/>
        <v>0.5493551160791057</v>
      </c>
      <c r="J23" s="206">
        <f t="shared" si="4"/>
        <v>0.47773000859845233</v>
      </c>
      <c r="K23" s="206">
        <f t="shared" si="4"/>
        <v>0.42992261392949271</v>
      </c>
      <c r="L23" s="206">
        <f t="shared" si="4"/>
        <v>0.47773000859845233</v>
      </c>
      <c r="M23" s="206">
        <f t="shared" si="4"/>
        <v>0.57325881341358553</v>
      </c>
      <c r="N23" s="206">
        <f t="shared" si="4"/>
        <v>0.50154772141014614</v>
      </c>
      <c r="O23" s="206">
        <f t="shared" si="4"/>
        <v>0.5493551160791057</v>
      </c>
      <c r="P23" s="206">
        <f t="shared" si="4"/>
        <v>0.57325881341358553</v>
      </c>
      <c r="Q23" s="206">
        <f t="shared" si="4"/>
        <v>0.85984522785898532</v>
      </c>
      <c r="R23" s="206">
        <f t="shared" si="4"/>
        <v>0.47773000859845233</v>
      </c>
      <c r="S23" s="206">
        <f t="shared" si="4"/>
        <v>0.38632846087704209</v>
      </c>
      <c r="T23" s="206">
        <f t="shared" si="4"/>
        <v>0.25967325881341358</v>
      </c>
      <c r="U23" s="206">
        <f t="shared" si="4"/>
        <v>0.13645743766122101</v>
      </c>
      <c r="V23" s="206">
        <f t="shared" si="4"/>
        <v>0.15391229578675841</v>
      </c>
      <c r="W23" s="206">
        <f t="shared" si="4"/>
        <v>0.1337059329320722</v>
      </c>
      <c r="DA23" s="71"/>
    </row>
    <row r="24" spans="1:105" ht="12" customHeight="1" x14ac:dyDescent="0.25">
      <c r="A24" s="18" t="s">
        <v>73</v>
      </c>
      <c r="B24" s="206">
        <v>0.57325881341358553</v>
      </c>
      <c r="C24" s="206">
        <v>0.45382631126397238</v>
      </c>
      <c r="D24" s="206">
        <v>0.66878761822871879</v>
      </c>
      <c r="E24" s="206">
        <v>0.66878761822871879</v>
      </c>
      <c r="F24" s="206">
        <v>0.64488392089423896</v>
      </c>
      <c r="G24" s="206">
        <v>0.7165090283748925</v>
      </c>
      <c r="H24" s="206">
        <v>0.74041272570937233</v>
      </c>
      <c r="I24" s="206">
        <v>0.5493551160791057</v>
      </c>
      <c r="J24" s="206">
        <v>0.47773000859845233</v>
      </c>
      <c r="K24" s="206">
        <v>0.42992261392949271</v>
      </c>
      <c r="L24" s="206">
        <v>0.47773000859845233</v>
      </c>
      <c r="M24" s="206">
        <v>0.57325881341358553</v>
      </c>
      <c r="N24" s="206">
        <v>0.50154772141014614</v>
      </c>
      <c r="O24" s="206">
        <v>0.5493551160791057</v>
      </c>
      <c r="P24" s="206">
        <v>0.57325881341358553</v>
      </c>
      <c r="Q24" s="206">
        <v>0.85984522785898532</v>
      </c>
      <c r="R24" s="206">
        <v>0.47773000859845233</v>
      </c>
      <c r="S24" s="206">
        <v>0.38632846087704209</v>
      </c>
      <c r="T24" s="206">
        <v>0.25967325881341358</v>
      </c>
      <c r="U24" s="206">
        <v>0.13645743766122101</v>
      </c>
      <c r="V24" s="206">
        <v>0.15391229578675841</v>
      </c>
      <c r="W24" s="206">
        <v>0.1337059329320722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3.367755803955288</v>
      </c>
      <c r="C30" s="206">
        <v>3.2005159071367149</v>
      </c>
      <c r="D30" s="206">
        <v>3.128890799656062</v>
      </c>
      <c r="E30" s="206">
        <v>2.9855546001719691</v>
      </c>
      <c r="F30" s="206">
        <v>2.2690455717970761</v>
      </c>
      <c r="G30" s="206">
        <v>2.3167669819432501</v>
      </c>
      <c r="H30" s="206">
        <v>2.3406706792777299</v>
      </c>
      <c r="I30" s="206">
        <v>2.0540842648323299</v>
      </c>
      <c r="J30" s="206">
        <v>1.218142734307825</v>
      </c>
      <c r="K30" s="206">
        <v>0.62098022355975924</v>
      </c>
      <c r="L30" s="206">
        <v>0.52545141874462586</v>
      </c>
      <c r="M30" s="206">
        <v>0.5970765262252794</v>
      </c>
      <c r="N30" s="206">
        <v>0.88374892519346515</v>
      </c>
      <c r="O30" s="206">
        <v>0.81203783319002576</v>
      </c>
      <c r="P30" s="206">
        <v>0.52545141874462586</v>
      </c>
      <c r="Q30" s="206">
        <v>0.5493551160791057</v>
      </c>
      <c r="R30" s="206">
        <v>0.57325881341358553</v>
      </c>
      <c r="S30" s="206">
        <v>0.56595012897678409</v>
      </c>
      <c r="T30" s="206">
        <v>0.75803955288048153</v>
      </c>
      <c r="U30" s="206">
        <v>0.75778159931212385</v>
      </c>
      <c r="V30" s="206">
        <v>0.71298366294067061</v>
      </c>
      <c r="W30" s="206">
        <v>0.60189165950128976</v>
      </c>
      <c r="DA30" s="71" t="s">
        <v>2545</v>
      </c>
    </row>
    <row r="31" spans="1:105" ht="12" customHeight="1" x14ac:dyDescent="0.25">
      <c r="A31" s="21" t="s">
        <v>38</v>
      </c>
      <c r="B31" s="209">
        <v>61.392949269131549</v>
      </c>
      <c r="C31" s="209">
        <v>63.112639724849522</v>
      </c>
      <c r="D31" s="209">
        <v>64.488392089423897</v>
      </c>
      <c r="E31" s="209">
        <v>68.959587274290627</v>
      </c>
      <c r="F31" s="209">
        <v>65.34823731728288</v>
      </c>
      <c r="G31" s="209">
        <v>70.421324161650901</v>
      </c>
      <c r="H31" s="209">
        <v>68.357695614789336</v>
      </c>
      <c r="I31" s="209">
        <v>72.914875322441958</v>
      </c>
      <c r="J31" s="209">
        <v>76.612209802235597</v>
      </c>
      <c r="K31" s="209">
        <v>58.899398108340492</v>
      </c>
      <c r="L31" s="209">
        <v>63.456577815993107</v>
      </c>
      <c r="M31" s="209">
        <v>78.417884780739456</v>
      </c>
      <c r="N31" s="209">
        <v>77.47205503009458</v>
      </c>
      <c r="O31" s="209">
        <v>77.815993121238165</v>
      </c>
      <c r="P31" s="209">
        <v>77.558039552880473</v>
      </c>
      <c r="Q31" s="209">
        <v>80.05159071367153</v>
      </c>
      <c r="R31" s="209">
        <v>84.608770421324152</v>
      </c>
      <c r="S31" s="209">
        <v>88.998796216681001</v>
      </c>
      <c r="T31" s="209">
        <v>92.058125537403257</v>
      </c>
      <c r="U31" s="209">
        <v>89.106104901117803</v>
      </c>
      <c r="V31" s="209">
        <v>80.563800515907133</v>
      </c>
      <c r="W31" s="209">
        <v>84.539294926913144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196.38277337667139</v>
      </c>
      <c r="C33" s="205">
        <f>MAE_emi!C5</f>
        <v>158.66334292698889</v>
      </c>
      <c r="D33" s="205">
        <f>MAE_emi!D5</f>
        <v>144.6720205718394</v>
      </c>
      <c r="E33" s="205">
        <f>MAE_emi!E5</f>
        <v>135.7200404717841</v>
      </c>
      <c r="F33" s="205">
        <f>MAE_emi!F5</f>
        <v>124.3196107693075</v>
      </c>
      <c r="G33" s="205">
        <f>MAE_emi!G5</f>
        <v>136.46888881104061</v>
      </c>
      <c r="H33" s="205">
        <f>MAE_emi!H5</f>
        <v>134.21238781739319</v>
      </c>
      <c r="I33" s="205">
        <f>MAE_emi!I5</f>
        <v>123.5647100801047</v>
      </c>
      <c r="J33" s="205">
        <f>MAE_emi!J5</f>
        <v>135.5756600562506</v>
      </c>
      <c r="K33" s="205">
        <f>MAE_emi!K5</f>
        <v>81.88354833080632</v>
      </c>
      <c r="L33" s="205">
        <f>MAE_emi!L5</f>
        <v>79.117351776247801</v>
      </c>
      <c r="M33" s="205">
        <f>MAE_emi!M5</f>
        <v>113.2261479124798</v>
      </c>
      <c r="N33" s="205">
        <f>MAE_emi!N5</f>
        <v>101.5765822203866</v>
      </c>
      <c r="O33" s="205">
        <f>MAE_emi!O5</f>
        <v>93.256333055369282</v>
      </c>
      <c r="P33" s="205">
        <f>MAE_emi!P5</f>
        <v>93.425532438147414</v>
      </c>
      <c r="Q33" s="205">
        <f>MAE_emi!Q5</f>
        <v>105.3142323580385</v>
      </c>
      <c r="R33" s="205">
        <f>MAE_emi!R5</f>
        <v>114.80853851792941</v>
      </c>
      <c r="S33" s="205">
        <f>MAE_emi!S5</f>
        <v>121.4846643918366</v>
      </c>
      <c r="T33" s="205">
        <f>MAE_emi!T5</f>
        <v>115.5168863205471</v>
      </c>
      <c r="U33" s="205">
        <f>MAE_emi!U5</f>
        <v>110.5961365307645</v>
      </c>
      <c r="V33" s="205">
        <f>MAE_emi!V5</f>
        <v>105.8925724949835</v>
      </c>
      <c r="W33" s="205">
        <f>MAE_emi!W5</f>
        <v>117.2891844153892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275.55422548749294</v>
      </c>
      <c r="C35" s="286">
        <f t="shared" si="5"/>
        <v>192.04540483811576</v>
      </c>
      <c r="D35" s="286">
        <f t="shared" si="5"/>
        <v>159.17139255441217</v>
      </c>
      <c r="E35" s="286">
        <f t="shared" si="5"/>
        <v>149.04175061801379</v>
      </c>
      <c r="F35" s="286">
        <f t="shared" si="5"/>
        <v>152.2362430352722</v>
      </c>
      <c r="G35" s="286">
        <f t="shared" si="5"/>
        <v>145.8998999383108</v>
      </c>
      <c r="H35" s="286">
        <f t="shared" si="5"/>
        <v>124.54572598012732</v>
      </c>
      <c r="I35" s="286">
        <f t="shared" si="5"/>
        <v>106.23064932821593</v>
      </c>
      <c r="J35" s="286">
        <f t="shared" si="5"/>
        <v>106.65300953746352</v>
      </c>
      <c r="K35" s="286">
        <f t="shared" si="5"/>
        <v>84.44373323184341</v>
      </c>
      <c r="L35" s="286">
        <f t="shared" si="5"/>
        <v>91.59753296759655</v>
      </c>
      <c r="M35" s="286">
        <f t="shared" si="5"/>
        <v>112.85752070016154</v>
      </c>
      <c r="N35" s="286">
        <f t="shared" si="5"/>
        <v>101.00702118957589</v>
      </c>
      <c r="O35" s="286">
        <f t="shared" si="5"/>
        <v>100.88413730281027</v>
      </c>
      <c r="P35" s="286">
        <f t="shared" si="5"/>
        <v>89.561045162663433</v>
      </c>
      <c r="Q35" s="286">
        <f t="shared" si="5"/>
        <v>87.431360350370326</v>
      </c>
      <c r="R35" s="286">
        <f t="shared" si="5"/>
        <v>81.080312634731399</v>
      </c>
      <c r="S35" s="286">
        <f t="shared" si="5"/>
        <v>75.459842974927128</v>
      </c>
      <c r="T35" s="286">
        <f t="shared" si="5"/>
        <v>75.850881805256165</v>
      </c>
      <c r="U35" s="286">
        <f t="shared" si="5"/>
        <v>72.330566074368633</v>
      </c>
      <c r="V35" s="286">
        <f t="shared" si="5"/>
        <v>78.43321811398549</v>
      </c>
      <c r="W35" s="286">
        <f t="shared" si="5"/>
        <v>85.572829978269198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32.013687204452985</v>
      </c>
      <c r="C36" s="346">
        <f t="shared" si="6"/>
        <v>33.481291760016028</v>
      </c>
      <c r="D36" s="346">
        <f t="shared" si="6"/>
        <v>33.898329717486789</v>
      </c>
      <c r="E36" s="346">
        <f t="shared" si="6"/>
        <v>37.655582567334577</v>
      </c>
      <c r="F36" s="346">
        <f t="shared" si="6"/>
        <v>36.897174862021195</v>
      </c>
      <c r="G36" s="346">
        <f t="shared" si="6"/>
        <v>36.105131029416476</v>
      </c>
      <c r="H36" s="346">
        <f t="shared" si="6"/>
        <v>33.948643212890836</v>
      </c>
      <c r="I36" s="346">
        <f t="shared" si="6"/>
        <v>32.251522825185702</v>
      </c>
      <c r="J36" s="346">
        <f t="shared" si="6"/>
        <v>34.095683591836661</v>
      </c>
      <c r="K36" s="346">
        <f t="shared" si="6"/>
        <v>35.940107263956129</v>
      </c>
      <c r="L36" s="346">
        <f t="shared" si="6"/>
        <v>35.506597023197841</v>
      </c>
      <c r="M36" s="346">
        <f t="shared" si="6"/>
        <v>32.876566765065036</v>
      </c>
      <c r="N36" s="346">
        <f t="shared" si="6"/>
        <v>32.710539740983961</v>
      </c>
      <c r="O36" s="346">
        <f t="shared" si="6"/>
        <v>33.595391032219844</v>
      </c>
      <c r="P36" s="346">
        <f t="shared" si="6"/>
        <v>31.554971060924782</v>
      </c>
      <c r="Q36" s="346">
        <f t="shared" si="6"/>
        <v>30.531472431429659</v>
      </c>
      <c r="R36" s="346">
        <f t="shared" si="6"/>
        <v>30.328894023960032</v>
      </c>
      <c r="S36" s="346">
        <f t="shared" si="6"/>
        <v>30.125723070719591</v>
      </c>
      <c r="T36" s="346">
        <f t="shared" si="6"/>
        <v>29.380836072311475</v>
      </c>
      <c r="U36" s="346">
        <f t="shared" si="6"/>
        <v>29.07904743568016</v>
      </c>
      <c r="V36" s="346">
        <f t="shared" si="6"/>
        <v>29.218421981251279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16.922537857756616</v>
      </c>
      <c r="C37" s="346">
        <f>IF(MAE_ued!C$5=0,"",MAE_ued!C$5/C$5*1000)</f>
        <v>18.051025730526479</v>
      </c>
      <c r="D37" s="346">
        <f>IF(MAE_ued!D$5=0,"",MAE_ued!D$5/D$5*1000)</f>
        <v>18.345231559865496</v>
      </c>
      <c r="E37" s="346">
        <f>IF(MAE_ued!E$5=0,"",MAE_ued!E$5/E$5*1000)</f>
        <v>20.529255000987707</v>
      </c>
      <c r="F37" s="346">
        <f>IF(MAE_ued!F$5=0,"",MAE_ued!F$5/F$5*1000)</f>
        <v>20.176698256144896</v>
      </c>
      <c r="G37" s="346">
        <f>IF(MAE_ued!G$5=0,"",MAE_ued!G$5/G$5*1000)</f>
        <v>19.756760114158833</v>
      </c>
      <c r="H37" s="346">
        <f>IF(MAE_ued!H$5=0,"",MAE_ued!H$5/H$5*1000)</f>
        <v>18.583800023412948</v>
      </c>
      <c r="I37" s="346">
        <f>IF(MAE_ued!I$5=0,"",MAE_ued!I$5/I$5*1000)</f>
        <v>17.758656046931584</v>
      </c>
      <c r="J37" s="346">
        <f>IF(MAE_ued!J$5=0,"",MAE_ued!J$5/J$5*1000)</f>
        <v>18.717092012380643</v>
      </c>
      <c r="K37" s="346">
        <f>IF(MAE_ued!K$5=0,"",MAE_ued!K$5/K$5*1000)</f>
        <v>19.964199930320881</v>
      </c>
      <c r="L37" s="346">
        <f>IF(MAE_ued!L$5=0,"",MAE_ued!L$5/L$5*1000)</f>
        <v>19.795174478938023</v>
      </c>
      <c r="M37" s="346">
        <f>IF(MAE_ued!M$5=0,"",MAE_ued!M$5/M$5*1000)</f>
        <v>18.254697561944894</v>
      </c>
      <c r="N37" s="346">
        <f>IF(MAE_ued!N$5=0,"",MAE_ued!N$5/N$5*1000)</f>
        <v>18.26588394622242</v>
      </c>
      <c r="O37" s="346">
        <f>IF(MAE_ued!O$5=0,"",MAE_ued!O$5/O$5*1000)</f>
        <v>18.841048314289527</v>
      </c>
      <c r="P37" s="346">
        <f>IF(MAE_ued!P$5=0,"",MAE_ued!P$5/P$5*1000)</f>
        <v>17.682268308836452</v>
      </c>
      <c r="Q37" s="346">
        <f>IF(MAE_ued!Q$5=0,"",MAE_ued!Q$5/Q$5*1000)</f>
        <v>17.055877969642847</v>
      </c>
      <c r="R37" s="346">
        <f>IF(MAE_ued!R$5=0,"",MAE_ued!R$5/R$5*1000)</f>
        <v>16.935116541522266</v>
      </c>
      <c r="S37" s="346">
        <f>IF(MAE_ued!S$5=0,"",MAE_ued!S$5/S$5*1000)</f>
        <v>16.813086983403238</v>
      </c>
      <c r="T37" s="346">
        <f>IF(MAE_ued!T$5=0,"",MAE_ued!T$5/T$5*1000)</f>
        <v>16.452348254508561</v>
      </c>
      <c r="U37" s="346">
        <f>IF(MAE_ued!U$5=0,"",MAE_ued!U$5/U$5*1000)</f>
        <v>16.293564860829409</v>
      </c>
      <c r="V37" s="346">
        <f>IF(MAE_ued!V$5=0,"",MAE_ued!V$5/V$5*1000)</f>
        <v>16.340843448576322</v>
      </c>
      <c r="W37" s="346">
        <f>IF(MAE_ued!W$5=0,"",MAE_ued!W$5/W$5*1000)</f>
        <v>16.478653768646733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1.4712935559219007</v>
      </c>
      <c r="C38" s="347">
        <f t="shared" si="7"/>
        <v>1.2783038924633296</v>
      </c>
      <c r="D38" s="347">
        <f t="shared" si="7"/>
        <v>1.212914508277555</v>
      </c>
      <c r="E38" s="347">
        <f t="shared" si="7"/>
        <v>1.1222792719849328</v>
      </c>
      <c r="F38" s="347">
        <f t="shared" si="7"/>
        <v>1.0917366558641368</v>
      </c>
      <c r="G38" s="347">
        <f t="shared" si="7"/>
        <v>1.1017756584743199</v>
      </c>
      <c r="H38" s="347">
        <f t="shared" si="7"/>
        <v>1.100237241048071</v>
      </c>
      <c r="I38" s="347">
        <f t="shared" si="7"/>
        <v>1.012702014845051</v>
      </c>
      <c r="J38" s="347">
        <f t="shared" si="7"/>
        <v>1.0503978943704317</v>
      </c>
      <c r="K38" s="347">
        <f t="shared" si="7"/>
        <v>0.89072953437587343</v>
      </c>
      <c r="L38" s="347">
        <f t="shared" si="7"/>
        <v>0.82950252569752481</v>
      </c>
      <c r="M38" s="347">
        <f t="shared" si="7"/>
        <v>0.90556562274369545</v>
      </c>
      <c r="N38" s="347">
        <f t="shared" si="7"/>
        <v>0.84558933301392059</v>
      </c>
      <c r="O38" s="347">
        <f t="shared" si="7"/>
        <v>0.79268769162411368</v>
      </c>
      <c r="P38" s="347">
        <f t="shared" si="7"/>
        <v>0.79914428230049328</v>
      </c>
      <c r="Q38" s="347">
        <f t="shared" si="7"/>
        <v>0.84434048022996488</v>
      </c>
      <c r="R38" s="347">
        <f t="shared" si="7"/>
        <v>0.86464193165842262</v>
      </c>
      <c r="S38" s="347">
        <f t="shared" si="7"/>
        <v>0.87111876071016769</v>
      </c>
      <c r="T38" s="347">
        <f t="shared" si="7"/>
        <v>0.82292507148840288</v>
      </c>
      <c r="U38" s="347">
        <f t="shared" si="7"/>
        <v>0.8168052747758261</v>
      </c>
      <c r="V38" s="347">
        <f t="shared" si="7"/>
        <v>0.84784159843024709</v>
      </c>
      <c r="W38" s="347">
        <f t="shared" si="7"/>
        <v>0.8783274135811342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BG: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133.47626827171101</v>
      </c>
      <c r="C5" s="225">
        <v>124.1202063628546</v>
      </c>
      <c r="D5" s="225">
        <v>119.2763542562339</v>
      </c>
      <c r="E5" s="225">
        <v>120.9325021496131</v>
      </c>
      <c r="F5" s="225">
        <v>113.8732588134136</v>
      </c>
      <c r="G5" s="225">
        <v>123.862682717111</v>
      </c>
      <c r="H5" s="225">
        <v>121.98495270851249</v>
      </c>
      <c r="I5" s="225">
        <v>122.0148753224419</v>
      </c>
      <c r="J5" s="225">
        <v>129.07076526225279</v>
      </c>
      <c r="K5" s="225">
        <v>91.928632846087723</v>
      </c>
      <c r="L5" s="225">
        <v>95.379277730008567</v>
      </c>
      <c r="M5" s="225">
        <v>125.0336199484093</v>
      </c>
      <c r="N5" s="225">
        <v>120.1251934651763</v>
      </c>
      <c r="O5" s="225">
        <v>117.6457437661221</v>
      </c>
      <c r="P5" s="225">
        <v>116.90696474634569</v>
      </c>
      <c r="Q5" s="225">
        <v>124.7295786758383</v>
      </c>
      <c r="R5" s="225">
        <v>132.7815993121238</v>
      </c>
      <c r="S5" s="225">
        <v>139.45821152192599</v>
      </c>
      <c r="T5" s="225">
        <v>140.37351676698191</v>
      </c>
      <c r="U5" s="225">
        <v>135.4008598452279</v>
      </c>
      <c r="V5" s="225">
        <v>124.8966466036113</v>
      </c>
      <c r="W5" s="225">
        <v>133.53697334479801</v>
      </c>
      <c r="DA5" s="89" t="s">
        <v>2530</v>
      </c>
    </row>
    <row r="6" spans="1:105" ht="12" customHeight="1" x14ac:dyDescent="0.25">
      <c r="A6" s="55" t="s">
        <v>92</v>
      </c>
      <c r="B6" s="261">
        <v>2.8633342281041592</v>
      </c>
      <c r="C6" s="261">
        <v>2.7852138750889339</v>
      </c>
      <c r="D6" s="261">
        <v>2.7430748177294362</v>
      </c>
      <c r="E6" s="261">
        <v>2.8432896699809449</v>
      </c>
      <c r="F6" s="261">
        <v>2.6893671827461518</v>
      </c>
      <c r="G6" s="261">
        <v>2.91601721011267</v>
      </c>
      <c r="H6" s="261">
        <v>2.8548078920152449</v>
      </c>
      <c r="I6" s="261">
        <v>2.932982711883624</v>
      </c>
      <c r="J6" s="261">
        <v>3.1042318884998519</v>
      </c>
      <c r="K6" s="261">
        <v>2.2787279743471749</v>
      </c>
      <c r="L6" s="261">
        <v>2.399443416362796</v>
      </c>
      <c r="M6" s="261">
        <v>3.077989839893613</v>
      </c>
      <c r="N6" s="261">
        <v>2.986882950792241</v>
      </c>
      <c r="O6" s="261">
        <v>2.9537862646812232</v>
      </c>
      <c r="P6" s="261">
        <v>2.9414101531400689</v>
      </c>
      <c r="Q6" s="261">
        <v>3.096801612325415</v>
      </c>
      <c r="R6" s="261">
        <v>3.292962450430529</v>
      </c>
      <c r="S6" s="261">
        <v>3.4617386376300341</v>
      </c>
      <c r="T6" s="261">
        <v>3.5196256701705648</v>
      </c>
      <c r="U6" s="261">
        <v>3.4003893653667698</v>
      </c>
      <c r="V6" s="261">
        <v>3.111550517017236</v>
      </c>
      <c r="W6" s="261">
        <v>3.3053583240179369</v>
      </c>
      <c r="DA6" s="67" t="s">
        <v>2547</v>
      </c>
    </row>
    <row r="7" spans="1:105" ht="12" customHeight="1" x14ac:dyDescent="0.25">
      <c r="A7" s="202" t="s">
        <v>93</v>
      </c>
      <c r="B7" s="226">
        <v>3.894134550221656</v>
      </c>
      <c r="C7" s="226">
        <v>3.787890870120949</v>
      </c>
      <c r="D7" s="226">
        <v>3.7305817521120321</v>
      </c>
      <c r="E7" s="226">
        <v>3.8668739511740839</v>
      </c>
      <c r="F7" s="226">
        <v>3.657539368534767</v>
      </c>
      <c r="G7" s="226">
        <v>3.965783405753232</v>
      </c>
      <c r="H7" s="226">
        <v>3.8825387331407342</v>
      </c>
      <c r="I7" s="226">
        <v>3.988856488161729</v>
      </c>
      <c r="J7" s="226">
        <v>4.2217553683597977</v>
      </c>
      <c r="K7" s="226">
        <v>3.0990700451121591</v>
      </c>
      <c r="L7" s="226">
        <v>3.263243046253403</v>
      </c>
      <c r="M7" s="226">
        <v>4.1860661822553116</v>
      </c>
      <c r="N7" s="226">
        <v>4.0621608130774467</v>
      </c>
      <c r="O7" s="226">
        <v>4.0171493199664621</v>
      </c>
      <c r="P7" s="226">
        <v>4.0003178082704958</v>
      </c>
      <c r="Q7" s="226">
        <v>4.2116501927625638</v>
      </c>
      <c r="R7" s="226">
        <v>4.4784289325855218</v>
      </c>
      <c r="S7" s="226">
        <v>4.7079645471768474</v>
      </c>
      <c r="T7" s="226">
        <v>4.7866909114319709</v>
      </c>
      <c r="U7" s="226">
        <v>4.624529536898808</v>
      </c>
      <c r="V7" s="226">
        <v>4.2317087031434406</v>
      </c>
      <c r="W7" s="226">
        <v>4.4952873206643948</v>
      </c>
      <c r="DA7" s="174" t="s">
        <v>2548</v>
      </c>
    </row>
    <row r="8" spans="1:105" ht="12" customHeight="1" x14ac:dyDescent="0.25">
      <c r="A8" s="202" t="s">
        <v>94</v>
      </c>
      <c r="B8" s="226">
        <v>4.8104015032149876</v>
      </c>
      <c r="C8" s="226">
        <v>4.6791593101494078</v>
      </c>
      <c r="D8" s="226">
        <v>4.6083656937854496</v>
      </c>
      <c r="E8" s="226">
        <v>4.7767266455679867</v>
      </c>
      <c r="F8" s="226">
        <v>4.5181368670135358</v>
      </c>
      <c r="G8" s="226">
        <v>4.8989089129892864</v>
      </c>
      <c r="H8" s="226">
        <v>4.796077258585612</v>
      </c>
      <c r="I8" s="226">
        <v>4.9274109559644881</v>
      </c>
      <c r="J8" s="226">
        <v>5.2151095726797507</v>
      </c>
      <c r="K8" s="226">
        <v>3.8282629969032538</v>
      </c>
      <c r="L8" s="226">
        <v>4.0310649394894984</v>
      </c>
      <c r="M8" s="226">
        <v>5.171022931021267</v>
      </c>
      <c r="N8" s="226">
        <v>5.0179633573309639</v>
      </c>
      <c r="O8" s="226">
        <v>4.9623609246644538</v>
      </c>
      <c r="P8" s="226">
        <v>4.9415690572753173</v>
      </c>
      <c r="Q8" s="226">
        <v>5.2026267087066973</v>
      </c>
      <c r="R8" s="226">
        <v>5.5321769167232908</v>
      </c>
      <c r="S8" s="226">
        <v>5.8157209112184569</v>
      </c>
      <c r="T8" s="226">
        <v>5.9129711258865516</v>
      </c>
      <c r="U8" s="226">
        <v>5.7126541338161729</v>
      </c>
      <c r="V8" s="226">
        <v>5.2274048685889563</v>
      </c>
      <c r="W8" s="226">
        <v>5.5530019843501348</v>
      </c>
      <c r="DA8" s="174" t="s">
        <v>2549</v>
      </c>
    </row>
    <row r="9" spans="1:105" ht="12" customHeight="1" x14ac:dyDescent="0.25">
      <c r="A9" s="202" t="s">
        <v>95</v>
      </c>
      <c r="B9" s="226">
        <v>2.9778675972283262</v>
      </c>
      <c r="C9" s="226">
        <v>2.8966224300924912</v>
      </c>
      <c r="D9" s="226">
        <v>2.852797810438612</v>
      </c>
      <c r="E9" s="226">
        <v>2.9570212567801821</v>
      </c>
      <c r="F9" s="226">
        <v>2.7969418700559969</v>
      </c>
      <c r="G9" s="226">
        <v>3.0326578985171762</v>
      </c>
      <c r="H9" s="226">
        <v>2.969000207695855</v>
      </c>
      <c r="I9" s="226">
        <v>3.050302020358969</v>
      </c>
      <c r="J9" s="226">
        <v>3.2284011640398451</v>
      </c>
      <c r="K9" s="226">
        <v>2.3698770933210618</v>
      </c>
      <c r="L9" s="226">
        <v>2.4954211530173089</v>
      </c>
      <c r="M9" s="226">
        <v>3.2011094334893571</v>
      </c>
      <c r="N9" s="226">
        <v>3.10635826882393</v>
      </c>
      <c r="O9" s="226">
        <v>3.0719377152684699</v>
      </c>
      <c r="P9" s="226">
        <v>3.0590665592656721</v>
      </c>
      <c r="Q9" s="226">
        <v>3.2206736768184312</v>
      </c>
      <c r="R9" s="226">
        <v>3.4246809484477509</v>
      </c>
      <c r="S9" s="226">
        <v>3.6002081831352348</v>
      </c>
      <c r="T9" s="226">
        <v>3.660410696977388</v>
      </c>
      <c r="U9" s="226">
        <v>3.5364049399814399</v>
      </c>
      <c r="V9" s="226">
        <v>3.236012537697925</v>
      </c>
      <c r="W9" s="226">
        <v>3.437572656978654</v>
      </c>
      <c r="DA9" s="174" t="s">
        <v>2550</v>
      </c>
    </row>
    <row r="10" spans="1:105" ht="12" customHeight="1" x14ac:dyDescent="0.25">
      <c r="A10" s="56" t="s">
        <v>96</v>
      </c>
      <c r="B10" s="262">
        <v>3.421629367462383</v>
      </c>
      <c r="C10" s="262">
        <v>3.238466625269345</v>
      </c>
      <c r="D10" s="262">
        <v>3.0940716598314482</v>
      </c>
      <c r="E10" s="262">
        <v>3.158462584445715</v>
      </c>
      <c r="F10" s="262">
        <v>2.9888918661010861</v>
      </c>
      <c r="G10" s="262">
        <v>3.2572195996926641</v>
      </c>
      <c r="H10" s="262">
        <v>3.2172092153426548</v>
      </c>
      <c r="I10" s="262">
        <v>3.2272652596014542</v>
      </c>
      <c r="J10" s="262">
        <v>3.4161623715106089</v>
      </c>
      <c r="K10" s="262">
        <v>2.4516612581786479</v>
      </c>
      <c r="L10" s="262">
        <v>2.555338322965651</v>
      </c>
      <c r="M10" s="262">
        <v>3.344652804397549</v>
      </c>
      <c r="N10" s="262">
        <v>3.2221115422724478</v>
      </c>
      <c r="O10" s="262">
        <v>3.163142396291502</v>
      </c>
      <c r="P10" s="262">
        <v>3.1465694283673722</v>
      </c>
      <c r="Q10" s="262">
        <v>3.351981247961707</v>
      </c>
      <c r="R10" s="262">
        <v>3.5756602302157088</v>
      </c>
      <c r="S10" s="262">
        <v>3.7534100692741941</v>
      </c>
      <c r="T10" s="262">
        <v>3.7785214360583792</v>
      </c>
      <c r="U10" s="262">
        <v>3.6464758796665082</v>
      </c>
      <c r="V10" s="262">
        <v>3.3607522441931259</v>
      </c>
      <c r="W10" s="262">
        <v>3.5930502882436808</v>
      </c>
      <c r="DA10" s="68" t="s">
        <v>2551</v>
      </c>
    </row>
    <row r="11" spans="1:105" ht="12" customHeight="1" x14ac:dyDescent="0.25">
      <c r="A11" s="37" t="s">
        <v>160</v>
      </c>
      <c r="B11" s="228">
        <v>0.41919570309500759</v>
      </c>
      <c r="C11" s="228">
        <v>0.25462823041723132</v>
      </c>
      <c r="D11" s="228">
        <v>0.35164235350316492</v>
      </c>
      <c r="E11" s="228">
        <v>0.27913875907571911</v>
      </c>
      <c r="F11" s="228">
        <v>0.22553594761508131</v>
      </c>
      <c r="G11" s="228">
        <v>0.2245194506649798</v>
      </c>
      <c r="H11" s="228">
        <v>0.17325193283731449</v>
      </c>
      <c r="I11" s="228">
        <v>0.12271763581384031</v>
      </c>
      <c r="J11" s="228">
        <v>8.2701769892619695E-2</v>
      </c>
      <c r="K11" s="228">
        <v>3.6885395462708831E-2</v>
      </c>
      <c r="L11" s="228">
        <v>3.4570097660882669E-2</v>
      </c>
      <c r="M11" s="228">
        <v>3.6493450736681567E-2</v>
      </c>
      <c r="N11" s="228">
        <v>6.9235346688265462E-2</v>
      </c>
      <c r="O11" s="228">
        <v>6.5963154177206385E-2</v>
      </c>
      <c r="P11" s="228">
        <v>9.8207505981381588E-2</v>
      </c>
      <c r="Q11" s="228">
        <v>0.10244308099902751</v>
      </c>
      <c r="R11" s="228">
        <v>0.17002432814737181</v>
      </c>
      <c r="S11" s="228">
        <v>0.18063280542095431</v>
      </c>
      <c r="T11" s="228">
        <v>0.13574564972258391</v>
      </c>
      <c r="U11" s="228">
        <v>0.13000284033133361</v>
      </c>
      <c r="V11" s="228">
        <v>0.13125700934145659</v>
      </c>
      <c r="W11" s="228">
        <v>0.1332437253825639</v>
      </c>
      <c r="DA11" s="69" t="s">
        <v>2552</v>
      </c>
    </row>
    <row r="12" spans="1:105" ht="12" customHeight="1" x14ac:dyDescent="0.25">
      <c r="A12" s="37" t="s">
        <v>162</v>
      </c>
      <c r="B12" s="228">
        <v>1.260541807080253</v>
      </c>
      <c r="C12" s="228">
        <v>1.2369655779532489</v>
      </c>
      <c r="D12" s="228">
        <v>0.83162184511746551</v>
      </c>
      <c r="E12" s="228">
        <v>0.83316473537612368</v>
      </c>
      <c r="F12" s="228">
        <v>0.85738778368442803</v>
      </c>
      <c r="G12" s="228">
        <v>1.0133695424233891</v>
      </c>
      <c r="H12" s="228">
        <v>1.1423204947891921</v>
      </c>
      <c r="I12" s="228">
        <v>1.007934348798448</v>
      </c>
      <c r="J12" s="228">
        <v>1.1151286215230169</v>
      </c>
      <c r="K12" s="228">
        <v>0.6791390170590994</v>
      </c>
      <c r="L12" s="228">
        <v>0.63415832886005263</v>
      </c>
      <c r="M12" s="228">
        <v>1.0994832772985379</v>
      </c>
      <c r="N12" s="228">
        <v>0.97933272273744643</v>
      </c>
      <c r="O12" s="228">
        <v>0.91210280891719642</v>
      </c>
      <c r="P12" s="228">
        <v>0.86877995177508727</v>
      </c>
      <c r="Q12" s="228">
        <v>1.0519418461294241</v>
      </c>
      <c r="R12" s="228">
        <v>1.114604915740292</v>
      </c>
      <c r="S12" s="228">
        <v>1.138828687770433</v>
      </c>
      <c r="T12" s="228">
        <v>1.0719894904830829</v>
      </c>
      <c r="U12" s="228">
        <v>1.0280461609558551</v>
      </c>
      <c r="V12" s="228">
        <v>1.0104462982771629</v>
      </c>
      <c r="W12" s="228">
        <v>1.156046017143451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1.741891857287122</v>
      </c>
      <c r="C15" s="228">
        <v>1.7468728168988641</v>
      </c>
      <c r="D15" s="228">
        <v>1.910807461210817</v>
      </c>
      <c r="E15" s="228">
        <v>2.0461590899938722</v>
      </c>
      <c r="F15" s="228">
        <v>1.9059681348015769</v>
      </c>
      <c r="G15" s="228">
        <v>2.0193306066042949</v>
      </c>
      <c r="H15" s="228">
        <v>1.9016367877161491</v>
      </c>
      <c r="I15" s="228">
        <v>2.0966132749891648</v>
      </c>
      <c r="J15" s="228">
        <v>2.2183319800949719</v>
      </c>
      <c r="K15" s="228">
        <v>1.735636845656839</v>
      </c>
      <c r="L15" s="228">
        <v>1.886609896444716</v>
      </c>
      <c r="M15" s="228">
        <v>2.208676076362329</v>
      </c>
      <c r="N15" s="228">
        <v>2.173543472846736</v>
      </c>
      <c r="O15" s="228">
        <v>2.1850764331971</v>
      </c>
      <c r="P15" s="228">
        <v>2.179581970610903</v>
      </c>
      <c r="Q15" s="228">
        <v>2.197596320833255</v>
      </c>
      <c r="R15" s="228">
        <v>2.2910309863280451</v>
      </c>
      <c r="S15" s="228">
        <v>2.4339485760828068</v>
      </c>
      <c r="T15" s="228">
        <v>2.5707862958527121</v>
      </c>
      <c r="U15" s="228">
        <v>2.48842687837932</v>
      </c>
      <c r="V15" s="228">
        <v>2.2190489365745072</v>
      </c>
      <c r="W15" s="228">
        <v>2.3037605457176662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24.16676045323705</v>
      </c>
      <c r="C16" s="263">
        <f t="shared" si="0"/>
        <v>22.029380496360737</v>
      </c>
      <c r="D16" s="263">
        <f t="shared" si="0"/>
        <v>21.04344186988591</v>
      </c>
      <c r="E16" s="263">
        <f t="shared" si="0"/>
        <v>21.202282615003369</v>
      </c>
      <c r="F16" s="263">
        <f t="shared" si="0"/>
        <v>19.96684441944678</v>
      </c>
      <c r="G16" s="263">
        <f t="shared" si="0"/>
        <v>21.729985213419688</v>
      </c>
      <c r="H16" s="263">
        <f t="shared" si="0"/>
        <v>21.395650265940581</v>
      </c>
      <c r="I16" s="263">
        <f t="shared" si="0"/>
        <v>21.322509337322842</v>
      </c>
      <c r="J16" s="263">
        <f t="shared" si="0"/>
        <v>22.637405234762198</v>
      </c>
      <c r="K16" s="263">
        <f t="shared" si="0"/>
        <v>16.071456749599175</v>
      </c>
      <c r="L16" s="263">
        <f t="shared" si="0"/>
        <v>16.680380846127711</v>
      </c>
      <c r="M16" s="263">
        <f t="shared" si="0"/>
        <v>21.857964002661035</v>
      </c>
      <c r="N16" s="263">
        <f t="shared" si="0"/>
        <v>20.969240549320208</v>
      </c>
      <c r="O16" s="263">
        <f t="shared" si="0"/>
        <v>20.535331236687817</v>
      </c>
      <c r="P16" s="263">
        <f t="shared" si="0"/>
        <v>20.426231858631461</v>
      </c>
      <c r="Q16" s="263">
        <f t="shared" si="0"/>
        <v>21.76739039295509</v>
      </c>
      <c r="R16" s="263">
        <f t="shared" si="0"/>
        <v>23.201893793356177</v>
      </c>
      <c r="S16" s="263">
        <f t="shared" si="0"/>
        <v>24.383384447302184</v>
      </c>
      <c r="T16" s="263">
        <f t="shared" si="0"/>
        <v>24.539626918897866</v>
      </c>
      <c r="U16" s="263">
        <f t="shared" si="0"/>
        <v>23.675337949668794</v>
      </c>
      <c r="V16" s="263">
        <f t="shared" si="0"/>
        <v>21.826350600766556</v>
      </c>
      <c r="W16" s="263">
        <f t="shared" si="0"/>
        <v>23.352105035594484</v>
      </c>
      <c r="DA16" s="70"/>
    </row>
    <row r="17" spans="1:105" ht="12" customHeight="1" x14ac:dyDescent="0.25">
      <c r="A17" s="60" t="s">
        <v>2558</v>
      </c>
      <c r="B17" s="331">
        <v>16.288102440066719</v>
      </c>
      <c r="C17" s="331">
        <v>12.98948852207873</v>
      </c>
      <c r="D17" s="331">
        <v>11.25903812437622</v>
      </c>
      <c r="E17" s="331">
        <v>10.21644474201692</v>
      </c>
      <c r="F17" s="331">
        <v>9.5134604575775015</v>
      </c>
      <c r="G17" s="331">
        <v>10.55496393138232</v>
      </c>
      <c r="H17" s="331">
        <v>10.66525318076396</v>
      </c>
      <c r="I17" s="331">
        <v>9.2514053932539113</v>
      </c>
      <c r="J17" s="331">
        <v>10.09179169069839</v>
      </c>
      <c r="K17" s="331">
        <v>5.8107047664099447</v>
      </c>
      <c r="L17" s="331">
        <v>5.3086707091866607</v>
      </c>
      <c r="M17" s="331">
        <v>8.4119589952130127</v>
      </c>
      <c r="N17" s="331">
        <v>7.3673838473648283</v>
      </c>
      <c r="O17" s="331">
        <v>6.6037602335375549</v>
      </c>
      <c r="P17" s="331">
        <v>6.5265037854944818</v>
      </c>
      <c r="Q17" s="331">
        <v>7.7537296187396612</v>
      </c>
      <c r="R17" s="331">
        <v>8.4931737579341391</v>
      </c>
      <c r="S17" s="331">
        <v>8.9092487751229754</v>
      </c>
      <c r="T17" s="331">
        <v>8.1993977225637664</v>
      </c>
      <c r="U17" s="331">
        <v>7.8219900883654736</v>
      </c>
      <c r="V17" s="331">
        <v>7.6965495065785374</v>
      </c>
      <c r="W17" s="331">
        <v>8.7494601053335135</v>
      </c>
      <c r="DA17" s="72" t="s">
        <v>2559</v>
      </c>
    </row>
    <row r="18" spans="1:105" ht="12" customHeight="1" x14ac:dyDescent="0.25">
      <c r="A18" s="59" t="s">
        <v>30</v>
      </c>
      <c r="B18" s="232">
        <v>0.85352966547685361</v>
      </c>
      <c r="C18" s="232">
        <v>0.7973049954023631</v>
      </c>
      <c r="D18" s="232">
        <v>0.79347980748287283</v>
      </c>
      <c r="E18" s="232">
        <v>0.76110445595893328</v>
      </c>
      <c r="F18" s="232">
        <v>0.51413959149728805</v>
      </c>
      <c r="G18" s="232">
        <v>0.80396625007879974</v>
      </c>
      <c r="H18" s="232">
        <v>0.6630305164841529</v>
      </c>
      <c r="I18" s="232">
        <v>0.61799228430681707</v>
      </c>
      <c r="J18" s="232">
        <v>0.94257962595077838</v>
      </c>
      <c r="K18" s="232">
        <v>0.2294039373684654</v>
      </c>
      <c r="L18" s="232">
        <v>0.22712318208361371</v>
      </c>
      <c r="M18" s="232">
        <v>0.14500321586499129</v>
      </c>
      <c r="N18" s="232">
        <v>0.13734155007682919</v>
      </c>
      <c r="O18" s="232">
        <v>0.1314268105745996</v>
      </c>
      <c r="P18" s="232">
        <v>0.12515639887166111</v>
      </c>
      <c r="Q18" s="232">
        <v>0.1473445204143049</v>
      </c>
      <c r="R18" s="232">
        <v>0</v>
      </c>
      <c r="S18" s="232">
        <v>6.4898405644859269E-2</v>
      </c>
      <c r="T18" s="232">
        <v>8.3021494531993895E-2</v>
      </c>
      <c r="U18" s="232">
        <v>4.5214188136681051E-2</v>
      </c>
      <c r="V18" s="232">
        <v>3.3222224966506668E-2</v>
      </c>
      <c r="W18" s="232">
        <v>3.1728216462098113E-2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0.30501646046270642</v>
      </c>
      <c r="D19" s="232">
        <v>0.59501362272165403</v>
      </c>
      <c r="E19" s="232">
        <v>0.2877989883110606</v>
      </c>
      <c r="F19" s="232">
        <v>0.62884776732748859</v>
      </c>
      <c r="G19" s="232">
        <v>0.94729389134954534</v>
      </c>
      <c r="H19" s="232">
        <v>0.63763748451172775</v>
      </c>
      <c r="I19" s="232">
        <v>0.26692487185209918</v>
      </c>
      <c r="J19" s="232">
        <v>0.53033981904401239</v>
      </c>
      <c r="K19" s="232">
        <v>0.49224576182942908</v>
      </c>
      <c r="L19" s="232">
        <v>0.23463335925817891</v>
      </c>
      <c r="M19" s="232">
        <v>0.25065626248956407</v>
      </c>
      <c r="N19" s="232">
        <v>0.24394638961380641</v>
      </c>
      <c r="O19" s="232">
        <v>0.23639805539445841</v>
      </c>
      <c r="P19" s="232">
        <v>0.23463152358892081</v>
      </c>
      <c r="Q19" s="232">
        <v>0.24508829495625981</v>
      </c>
      <c r="R19" s="232">
        <v>0.24568517728253231</v>
      </c>
      <c r="S19" s="232">
        <v>0.42099630241858649</v>
      </c>
      <c r="T19" s="232">
        <v>0.41531177611407499</v>
      </c>
      <c r="U19" s="232">
        <v>0.37358961741856522</v>
      </c>
      <c r="V19" s="232">
        <v>0.36466701388749417</v>
      </c>
      <c r="W19" s="232">
        <v>0.5280440358731654</v>
      </c>
      <c r="DA19" s="71" t="s">
        <v>2561</v>
      </c>
    </row>
    <row r="20" spans="1:105" ht="12" customHeight="1" x14ac:dyDescent="0.25">
      <c r="A20" s="59" t="s">
        <v>160</v>
      </c>
      <c r="B20" s="232">
        <v>1.896041692519179</v>
      </c>
      <c r="C20" s="232">
        <v>1.317675605405922</v>
      </c>
      <c r="D20" s="232">
        <v>1.8006056761553599</v>
      </c>
      <c r="E20" s="232">
        <v>1.498697323325753</v>
      </c>
      <c r="F20" s="232">
        <v>1.236963942143724</v>
      </c>
      <c r="G20" s="232">
        <v>1.24249572170435</v>
      </c>
      <c r="H20" s="232">
        <v>0.97761152241456861</v>
      </c>
      <c r="I20" s="232">
        <v>0.70653818486717235</v>
      </c>
      <c r="J20" s="232">
        <v>0.46771378395693419</v>
      </c>
      <c r="K20" s="232">
        <v>0.21805938010118611</v>
      </c>
      <c r="L20" s="232">
        <v>0.20837436013991631</v>
      </c>
      <c r="M20" s="232">
        <v>0.22216527203601619</v>
      </c>
      <c r="N20" s="232">
        <v>0.4332691184366258</v>
      </c>
      <c r="O20" s="232">
        <v>0.42056669142090602</v>
      </c>
      <c r="P20" s="232">
        <v>0.62629331967706281</v>
      </c>
      <c r="Q20" s="232">
        <v>0.65326037005809767</v>
      </c>
      <c r="R20" s="232">
        <v>1.091578532483598</v>
      </c>
      <c r="S20" s="232">
        <v>1.148395888638158</v>
      </c>
      <c r="T20" s="232">
        <v>0.86281579781666551</v>
      </c>
      <c r="U20" s="232">
        <v>0.82822616514751501</v>
      </c>
      <c r="V20" s="232">
        <v>0.83577942047358267</v>
      </c>
      <c r="W20" s="232">
        <v>0.84458031654529264</v>
      </c>
      <c r="DA20" s="71" t="s">
        <v>2562</v>
      </c>
    </row>
    <row r="21" spans="1:105" ht="12" customHeight="1" x14ac:dyDescent="0.25">
      <c r="A21" s="59" t="s">
        <v>70</v>
      </c>
      <c r="B21" s="232">
        <v>7.8370417687464462</v>
      </c>
      <c r="C21" s="232">
        <v>4.1683184089231817</v>
      </c>
      <c r="D21" s="232">
        <v>3.811569683903044</v>
      </c>
      <c r="E21" s="232">
        <v>3.1955785528360088</v>
      </c>
      <c r="F21" s="232">
        <v>2.4311200959427239</v>
      </c>
      <c r="G21" s="232">
        <v>1.9531980840930481</v>
      </c>
      <c r="H21" s="232">
        <v>1.941183069580608</v>
      </c>
      <c r="I21" s="232">
        <v>1.856838701992586</v>
      </c>
      <c r="J21" s="232">
        <v>1.844630465448553</v>
      </c>
      <c r="K21" s="232">
        <v>0.85605613706163508</v>
      </c>
      <c r="L21" s="232">
        <v>0.81609367810850741</v>
      </c>
      <c r="M21" s="232">
        <v>1.100686613284704</v>
      </c>
      <c r="N21" s="232">
        <v>0.42424296994819283</v>
      </c>
      <c r="O21" s="232">
        <v>0</v>
      </c>
      <c r="P21" s="232">
        <v>0</v>
      </c>
      <c r="Q21" s="232">
        <v>0</v>
      </c>
      <c r="R21" s="232">
        <v>0</v>
      </c>
      <c r="S21" s="232">
        <v>3.4710872009108121E-2</v>
      </c>
      <c r="T21" s="232">
        <v>2.4553560575233991E-2</v>
      </c>
      <c r="U21" s="232">
        <v>2.545145067497814E-2</v>
      </c>
      <c r="V21" s="232">
        <v>2.8860859816794041E-2</v>
      </c>
      <c r="W21" s="232">
        <v>1.7380033363291719E-2</v>
      </c>
      <c r="DA21" s="71" t="s">
        <v>2563</v>
      </c>
    </row>
    <row r="22" spans="1:105" ht="12" customHeight="1" x14ac:dyDescent="0.25">
      <c r="A22" s="59" t="s">
        <v>162</v>
      </c>
      <c r="B22" s="232">
        <v>5.7014893133242399</v>
      </c>
      <c r="C22" s="232">
        <v>6.4011730518845598</v>
      </c>
      <c r="D22" s="232">
        <v>4.2583693341132873</v>
      </c>
      <c r="E22" s="232">
        <v>4.4732654215851646</v>
      </c>
      <c r="F22" s="232">
        <v>4.7023890606662757</v>
      </c>
      <c r="G22" s="232">
        <v>5.608009984156574</v>
      </c>
      <c r="H22" s="232">
        <v>6.4457905877729038</v>
      </c>
      <c r="I22" s="232">
        <v>5.8031113502352376</v>
      </c>
      <c r="J22" s="232">
        <v>6.3065279962981142</v>
      </c>
      <c r="K22" s="232">
        <v>4.0149395500492284</v>
      </c>
      <c r="L22" s="232">
        <v>3.822446129596444</v>
      </c>
      <c r="M22" s="232">
        <v>6.6934476315377376</v>
      </c>
      <c r="N22" s="232">
        <v>6.128583819289374</v>
      </c>
      <c r="O22" s="232">
        <v>5.8153686761475907</v>
      </c>
      <c r="P22" s="232">
        <v>5.5404225433568373</v>
      </c>
      <c r="Q22" s="232">
        <v>6.7080364333109994</v>
      </c>
      <c r="R22" s="232">
        <v>7.1559100481680096</v>
      </c>
      <c r="S22" s="232">
        <v>7.2402473064122637</v>
      </c>
      <c r="T22" s="232">
        <v>6.8136950935257978</v>
      </c>
      <c r="U22" s="232">
        <v>6.5495086669877356</v>
      </c>
      <c r="V22" s="232">
        <v>6.4340199874341586</v>
      </c>
      <c r="W22" s="232">
        <v>7.3277275030896662</v>
      </c>
      <c r="DA22" s="71" t="s">
        <v>2564</v>
      </c>
    </row>
    <row r="23" spans="1:105" ht="12" customHeight="1" x14ac:dyDescent="0.25">
      <c r="A23" s="60" t="s">
        <v>2565</v>
      </c>
      <c r="B23" s="331">
        <v>7.8786580131703294</v>
      </c>
      <c r="C23" s="331">
        <v>9.0398919742820087</v>
      </c>
      <c r="D23" s="331">
        <v>9.7844037455096906</v>
      </c>
      <c r="E23" s="331">
        <v>10.985837872986449</v>
      </c>
      <c r="F23" s="331">
        <v>10.45338396186928</v>
      </c>
      <c r="G23" s="331">
        <v>11.17502128203737</v>
      </c>
      <c r="H23" s="331">
        <v>10.730397085176619</v>
      </c>
      <c r="I23" s="331">
        <v>12.071103944068931</v>
      </c>
      <c r="J23" s="331">
        <v>12.54561354406381</v>
      </c>
      <c r="K23" s="331">
        <v>10.26075198318923</v>
      </c>
      <c r="L23" s="331">
        <v>11.371710136941051</v>
      </c>
      <c r="M23" s="331">
        <v>13.44600500744802</v>
      </c>
      <c r="N23" s="331">
        <v>13.601856701955381</v>
      </c>
      <c r="O23" s="331">
        <v>13.93157100315026</v>
      </c>
      <c r="P23" s="331">
        <v>13.899728073136981</v>
      </c>
      <c r="Q23" s="331">
        <v>14.013660774215429</v>
      </c>
      <c r="R23" s="331">
        <v>14.70872003542204</v>
      </c>
      <c r="S23" s="331">
        <v>15.47413567217921</v>
      </c>
      <c r="T23" s="331">
        <v>16.3402291963341</v>
      </c>
      <c r="U23" s="331">
        <v>15.85334786130332</v>
      </c>
      <c r="V23" s="331">
        <v>14.12980109418802</v>
      </c>
      <c r="W23" s="331">
        <v>14.60264493026097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11.224441711262617</v>
      </c>
      <c r="C24" s="263">
        <f t="shared" si="1"/>
        <v>10.590774690082601</v>
      </c>
      <c r="D24" s="263">
        <f t="shared" si="1"/>
        <v>9.8499496053260387</v>
      </c>
      <c r="E24" s="263">
        <f t="shared" si="1"/>
        <v>10.001922857127365</v>
      </c>
      <c r="F24" s="263">
        <f t="shared" si="1"/>
        <v>9.511461205762556</v>
      </c>
      <c r="G24" s="263">
        <f t="shared" si="1"/>
        <v>10.428721604875751</v>
      </c>
      <c r="H24" s="263">
        <f t="shared" si="1"/>
        <v>10.394596187906243</v>
      </c>
      <c r="I24" s="263">
        <f t="shared" si="1"/>
        <v>10.27712148908031</v>
      </c>
      <c r="J24" s="263">
        <f t="shared" si="1"/>
        <v>10.91664015438224</v>
      </c>
      <c r="K24" s="263">
        <f t="shared" si="1"/>
        <v>7.6472062601927941</v>
      </c>
      <c r="L24" s="263">
        <f t="shared" si="1"/>
        <v>7.8394774258091777</v>
      </c>
      <c r="M24" s="263">
        <f t="shared" si="1"/>
        <v>10.576543024504943</v>
      </c>
      <c r="N24" s="263">
        <f t="shared" si="1"/>
        <v>10.083931561513484</v>
      </c>
      <c r="O24" s="263">
        <f t="shared" si="1"/>
        <v>9.8107737569434512</v>
      </c>
      <c r="P24" s="263">
        <f t="shared" si="1"/>
        <v>9.7217732976896158</v>
      </c>
      <c r="Q24" s="263">
        <f t="shared" si="1"/>
        <v>10.513821980273722</v>
      </c>
      <c r="R24" s="263">
        <f t="shared" si="1"/>
        <v>11.214347936695297</v>
      </c>
      <c r="S24" s="263">
        <f t="shared" si="1"/>
        <v>11.750475549836249</v>
      </c>
      <c r="T24" s="263">
        <f t="shared" si="1"/>
        <v>11.720572388249233</v>
      </c>
      <c r="U24" s="263">
        <f t="shared" si="1"/>
        <v>11.296374804467177</v>
      </c>
      <c r="V24" s="263">
        <f t="shared" si="1"/>
        <v>10.497464820689549</v>
      </c>
      <c r="W24" s="263">
        <f t="shared" si="1"/>
        <v>11.304515206375807</v>
      </c>
      <c r="DA24" s="70"/>
    </row>
    <row r="25" spans="1:105" ht="12" customHeight="1" x14ac:dyDescent="0.25">
      <c r="A25" s="60" t="s">
        <v>2568</v>
      </c>
      <c r="B25" s="264">
        <v>8.3038407985963723</v>
      </c>
      <c r="C25" s="264">
        <v>7.749856537491886</v>
      </c>
      <c r="D25" s="264">
        <v>7.052013291242015</v>
      </c>
      <c r="E25" s="264">
        <v>7.101767393746802</v>
      </c>
      <c r="F25" s="264">
        <v>6.7683066793614817</v>
      </c>
      <c r="G25" s="264">
        <v>7.4543840505608276</v>
      </c>
      <c r="H25" s="264">
        <v>7.4826921380506919</v>
      </c>
      <c r="I25" s="264">
        <v>7.2854791229590132</v>
      </c>
      <c r="J25" s="264">
        <v>7.7503236281123904</v>
      </c>
      <c r="K25" s="264">
        <v>5.3229037263586747</v>
      </c>
      <c r="L25" s="264">
        <v>5.3920451411191248</v>
      </c>
      <c r="M25" s="264">
        <v>7.4369933878134571</v>
      </c>
      <c r="N25" s="264">
        <v>7.0373109517053969</v>
      </c>
      <c r="O25" s="264">
        <v>6.7979117669686024</v>
      </c>
      <c r="P25" s="264">
        <v>6.7215349414867438</v>
      </c>
      <c r="Q25" s="264">
        <v>7.3550843357017959</v>
      </c>
      <c r="R25" s="264">
        <v>7.8555262372561554</v>
      </c>
      <c r="S25" s="264">
        <v>8.2195021394536134</v>
      </c>
      <c r="T25" s="264">
        <v>8.1305542046752546</v>
      </c>
      <c r="U25" s="264">
        <v>7.8279776517930708</v>
      </c>
      <c r="V25" s="264">
        <v>7.3236832933319684</v>
      </c>
      <c r="W25" s="264">
        <v>7.9330497158775097</v>
      </c>
      <c r="DA25" s="72" t="s">
        <v>2569</v>
      </c>
    </row>
    <row r="26" spans="1:105" ht="12" customHeight="1" x14ac:dyDescent="0.25">
      <c r="A26" s="60" t="s">
        <v>2570</v>
      </c>
      <c r="B26" s="264">
        <v>2.9206009126662442</v>
      </c>
      <c r="C26" s="264">
        <v>2.8409181525907141</v>
      </c>
      <c r="D26" s="264">
        <v>2.7979363140840241</v>
      </c>
      <c r="E26" s="264">
        <v>2.900155463380564</v>
      </c>
      <c r="F26" s="264">
        <v>2.7431545264010748</v>
      </c>
      <c r="G26" s="264">
        <v>2.974337554314924</v>
      </c>
      <c r="H26" s="264">
        <v>2.9119040498555511</v>
      </c>
      <c r="I26" s="264">
        <v>2.991642366121297</v>
      </c>
      <c r="J26" s="264">
        <v>3.1663165262698501</v>
      </c>
      <c r="K26" s="264">
        <v>2.324302533834119</v>
      </c>
      <c r="L26" s="264">
        <v>2.4474322846900529</v>
      </c>
      <c r="M26" s="264">
        <v>3.139549636691485</v>
      </c>
      <c r="N26" s="264">
        <v>3.046620609808087</v>
      </c>
      <c r="O26" s="264">
        <v>3.0128619899748479</v>
      </c>
      <c r="P26" s="264">
        <v>3.000238356202872</v>
      </c>
      <c r="Q26" s="264">
        <v>3.158737644571926</v>
      </c>
      <c r="R26" s="264">
        <v>3.358821699439142</v>
      </c>
      <c r="S26" s="264">
        <v>3.5309734103826358</v>
      </c>
      <c r="T26" s="264">
        <v>3.590018183573978</v>
      </c>
      <c r="U26" s="264">
        <v>3.4683971526741062</v>
      </c>
      <c r="V26" s="264">
        <v>3.1737815273575811</v>
      </c>
      <c r="W26" s="264">
        <v>3.3714654904982981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34.523943504624356</v>
      </c>
      <c r="C27" s="263">
        <f t="shared" si="2"/>
        <v>31.47054356622964</v>
      </c>
      <c r="D27" s="263">
        <f t="shared" si="2"/>
        <v>30.06205981412273</v>
      </c>
      <c r="E27" s="263">
        <f t="shared" si="2"/>
        <v>30.288975164290541</v>
      </c>
      <c r="F27" s="263">
        <f t="shared" si="2"/>
        <v>28.52406345635255</v>
      </c>
      <c r="G27" s="263">
        <f t="shared" si="2"/>
        <v>31.042836019170981</v>
      </c>
      <c r="H27" s="263">
        <f t="shared" si="2"/>
        <v>30.565214665629412</v>
      </c>
      <c r="I27" s="263">
        <f t="shared" si="2"/>
        <v>30.460727624746919</v>
      </c>
      <c r="J27" s="263">
        <f t="shared" si="2"/>
        <v>32.339150335374583</v>
      </c>
      <c r="K27" s="263">
        <f t="shared" si="2"/>
        <v>22.959223927998814</v>
      </c>
      <c r="L27" s="263">
        <f t="shared" si="2"/>
        <v>23.829115494468155</v>
      </c>
      <c r="M27" s="263">
        <f t="shared" si="2"/>
        <v>31.22566286094434</v>
      </c>
      <c r="N27" s="263">
        <f t="shared" si="2"/>
        <v>29.956057927600298</v>
      </c>
      <c r="O27" s="263">
        <f t="shared" si="2"/>
        <v>29.336187480982595</v>
      </c>
      <c r="P27" s="263">
        <f t="shared" si="2"/>
        <v>29.180331226616367</v>
      </c>
      <c r="Q27" s="263">
        <f t="shared" si="2"/>
        <v>31.096271989935861</v>
      </c>
      <c r="R27" s="263">
        <f t="shared" si="2"/>
        <v>33.145562561937403</v>
      </c>
      <c r="S27" s="263">
        <f t="shared" si="2"/>
        <v>34.833406353288851</v>
      </c>
      <c r="T27" s="263">
        <f t="shared" si="2"/>
        <v>35.056609884139803</v>
      </c>
      <c r="U27" s="263">
        <f t="shared" si="2"/>
        <v>33.821911356669702</v>
      </c>
      <c r="V27" s="263">
        <f t="shared" si="2"/>
        <v>31.180500858237949</v>
      </c>
      <c r="W27" s="263">
        <f t="shared" si="2"/>
        <v>33.360150050849256</v>
      </c>
      <c r="DA27" s="70"/>
    </row>
    <row r="28" spans="1:105" ht="12" customHeight="1" x14ac:dyDescent="0.25">
      <c r="A28" s="60" t="s">
        <v>2573</v>
      </c>
      <c r="B28" s="331">
        <v>23.268717771523889</v>
      </c>
      <c r="C28" s="331">
        <v>18.556412174398201</v>
      </c>
      <c r="D28" s="331">
        <v>16.084340177680311</v>
      </c>
      <c r="E28" s="331">
        <v>14.594921060024181</v>
      </c>
      <c r="F28" s="331">
        <v>13.59065779653929</v>
      </c>
      <c r="G28" s="331">
        <v>15.07851990197474</v>
      </c>
      <c r="H28" s="331">
        <v>15.23607597251995</v>
      </c>
      <c r="I28" s="331">
        <v>13.216293418934161</v>
      </c>
      <c r="J28" s="331">
        <v>14.416845272426279</v>
      </c>
      <c r="K28" s="331">
        <v>8.3010068091570659</v>
      </c>
      <c r="L28" s="331">
        <v>7.5838152988380862</v>
      </c>
      <c r="M28" s="331">
        <v>12.017084278875741</v>
      </c>
      <c r="N28" s="331">
        <v>10.52483406766404</v>
      </c>
      <c r="O28" s="331">
        <v>9.4339431907679341</v>
      </c>
      <c r="P28" s="331">
        <v>9.3235768364206901</v>
      </c>
      <c r="Q28" s="331">
        <v>11.07675659819952</v>
      </c>
      <c r="R28" s="331">
        <v>12.13310536847734</v>
      </c>
      <c r="S28" s="331">
        <v>12.72749825017568</v>
      </c>
      <c r="T28" s="331">
        <v>11.713425317948239</v>
      </c>
      <c r="U28" s="331">
        <v>11.17427155480782</v>
      </c>
      <c r="V28" s="331">
        <v>10.99507072368363</v>
      </c>
      <c r="W28" s="331">
        <v>12.49922872190502</v>
      </c>
      <c r="DA28" s="72" t="s">
        <v>2574</v>
      </c>
    </row>
    <row r="29" spans="1:105" ht="12" customHeight="1" x14ac:dyDescent="0.25">
      <c r="A29" s="59" t="s">
        <v>30</v>
      </c>
      <c r="B29" s="232">
        <v>1.2193280935383619</v>
      </c>
      <c r="C29" s="232">
        <v>1.1390071362890899</v>
      </c>
      <c r="D29" s="232">
        <v>1.13354258211839</v>
      </c>
      <c r="E29" s="232">
        <v>1.087292079941333</v>
      </c>
      <c r="F29" s="232">
        <v>0.73448513071041166</v>
      </c>
      <c r="G29" s="232">
        <v>1.1485232143982851</v>
      </c>
      <c r="H29" s="232">
        <v>0.9471864521202189</v>
      </c>
      <c r="I29" s="232">
        <v>0.88284612043831001</v>
      </c>
      <c r="J29" s="232">
        <v>1.3465423227868261</v>
      </c>
      <c r="K29" s="232">
        <v>0.32771991052637922</v>
      </c>
      <c r="L29" s="232">
        <v>0.3244616886908766</v>
      </c>
      <c r="M29" s="232">
        <v>0.20714745123570191</v>
      </c>
      <c r="N29" s="232">
        <v>0.19620221439547039</v>
      </c>
      <c r="O29" s="232">
        <v>0.18775258653514221</v>
      </c>
      <c r="P29" s="232">
        <v>0.1787948555309444</v>
      </c>
      <c r="Q29" s="232">
        <v>0.21049217202043571</v>
      </c>
      <c r="R29" s="232">
        <v>0</v>
      </c>
      <c r="S29" s="232">
        <v>9.2712008064084694E-2</v>
      </c>
      <c r="T29" s="232">
        <v>0.11860213504570551</v>
      </c>
      <c r="U29" s="232">
        <v>6.4591697338115789E-2</v>
      </c>
      <c r="V29" s="232">
        <v>4.7460321380723813E-2</v>
      </c>
      <c r="W29" s="232">
        <v>4.5326023517283022E-2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0.4357378006610092</v>
      </c>
      <c r="D30" s="232">
        <v>0.8500194610309344</v>
      </c>
      <c r="E30" s="232">
        <v>0.41114141187294378</v>
      </c>
      <c r="F30" s="232">
        <v>0.89835395332498391</v>
      </c>
      <c r="G30" s="232">
        <v>1.3532769876422071</v>
      </c>
      <c r="H30" s="232">
        <v>0.91091069215961118</v>
      </c>
      <c r="I30" s="232">
        <v>0.3813212455029989</v>
      </c>
      <c r="J30" s="232">
        <v>0.75762831292001787</v>
      </c>
      <c r="K30" s="232">
        <v>0.70320823118489895</v>
      </c>
      <c r="L30" s="232">
        <v>0.33519051322596982</v>
      </c>
      <c r="M30" s="232">
        <v>0.35808037498509171</v>
      </c>
      <c r="N30" s="232">
        <v>0.34849484230543781</v>
      </c>
      <c r="O30" s="232">
        <v>0.33771150770636921</v>
      </c>
      <c r="P30" s="232">
        <v>0.33518789084131551</v>
      </c>
      <c r="Q30" s="232">
        <v>0.35012613565179979</v>
      </c>
      <c r="R30" s="232">
        <v>0.35097882468933178</v>
      </c>
      <c r="S30" s="232">
        <v>0.60142328916940935</v>
      </c>
      <c r="T30" s="232">
        <v>0.59330253730582128</v>
      </c>
      <c r="U30" s="232">
        <v>0.53369945345509318</v>
      </c>
      <c r="V30" s="232">
        <v>0.52095287698213455</v>
      </c>
      <c r="W30" s="232">
        <v>0.75434862267595082</v>
      </c>
      <c r="DA30" s="71" t="s">
        <v>2576</v>
      </c>
    </row>
    <row r="31" spans="1:105" ht="12" customHeight="1" x14ac:dyDescent="0.25">
      <c r="A31" s="59" t="s">
        <v>160</v>
      </c>
      <c r="B31" s="232">
        <v>2.708630989313114</v>
      </c>
      <c r="C31" s="232">
        <v>1.882393722008461</v>
      </c>
      <c r="D31" s="232">
        <v>2.5722938230790851</v>
      </c>
      <c r="E31" s="232">
        <v>2.1409961761796481</v>
      </c>
      <c r="F31" s="232">
        <v>1.7670913459196069</v>
      </c>
      <c r="G31" s="232">
        <v>1.774993888149071</v>
      </c>
      <c r="H31" s="232">
        <v>1.39658788916367</v>
      </c>
      <c r="I31" s="232">
        <v>1.009340264095961</v>
      </c>
      <c r="J31" s="232">
        <v>0.66816254850990608</v>
      </c>
      <c r="K31" s="232">
        <v>0.31151340014455159</v>
      </c>
      <c r="L31" s="232">
        <v>0.29767765734273738</v>
      </c>
      <c r="M31" s="232">
        <v>0.31737896005145178</v>
      </c>
      <c r="N31" s="232">
        <v>0.61895588348089414</v>
      </c>
      <c r="O31" s="232">
        <v>0.60080955917272294</v>
      </c>
      <c r="P31" s="232">
        <v>0.894704742395804</v>
      </c>
      <c r="Q31" s="232">
        <v>0.93322910008299709</v>
      </c>
      <c r="R31" s="232">
        <v>1.559397903547997</v>
      </c>
      <c r="S31" s="232">
        <v>1.640565555197369</v>
      </c>
      <c r="T31" s="232">
        <v>1.2325939968809509</v>
      </c>
      <c r="U31" s="232">
        <v>1.183180235925021</v>
      </c>
      <c r="V31" s="232">
        <v>1.1939706006765469</v>
      </c>
      <c r="W31" s="232">
        <v>1.2065433093504181</v>
      </c>
      <c r="DA31" s="71" t="s">
        <v>2577</v>
      </c>
    </row>
    <row r="32" spans="1:105" ht="12" customHeight="1" x14ac:dyDescent="0.25">
      <c r="A32" s="59" t="s">
        <v>70</v>
      </c>
      <c r="B32" s="232">
        <v>11.19577395535207</v>
      </c>
      <c r="C32" s="232">
        <v>5.9547405841759762</v>
      </c>
      <c r="D32" s="232">
        <v>5.4450995484329212</v>
      </c>
      <c r="E32" s="232">
        <v>4.5651122183371564</v>
      </c>
      <c r="F32" s="232">
        <v>3.4730287084896081</v>
      </c>
      <c r="G32" s="232">
        <v>2.790282977275782</v>
      </c>
      <c r="H32" s="232">
        <v>2.7731186708294411</v>
      </c>
      <c r="I32" s="232">
        <v>2.6526267171322648</v>
      </c>
      <c r="J32" s="232">
        <v>2.635186379212219</v>
      </c>
      <c r="K32" s="232">
        <v>1.2229373386594791</v>
      </c>
      <c r="L32" s="232">
        <v>1.1658481115835819</v>
      </c>
      <c r="M32" s="232">
        <v>1.572409447549576</v>
      </c>
      <c r="N32" s="232">
        <v>0.60606138564027556</v>
      </c>
      <c r="O32" s="232">
        <v>0</v>
      </c>
      <c r="P32" s="232">
        <v>0</v>
      </c>
      <c r="Q32" s="232">
        <v>0</v>
      </c>
      <c r="R32" s="232">
        <v>0</v>
      </c>
      <c r="S32" s="232">
        <v>4.9586960013011619E-2</v>
      </c>
      <c r="T32" s="232">
        <v>3.5076515107477113E-2</v>
      </c>
      <c r="U32" s="232">
        <v>3.6359215249968768E-2</v>
      </c>
      <c r="V32" s="232">
        <v>4.1229799738277201E-2</v>
      </c>
      <c r="W32" s="232">
        <v>2.482861909041675E-2</v>
      </c>
      <c r="DA32" s="71" t="s">
        <v>2578</v>
      </c>
    </row>
    <row r="33" spans="1:105" ht="12" customHeight="1" x14ac:dyDescent="0.25">
      <c r="A33" s="59" t="s">
        <v>162</v>
      </c>
      <c r="B33" s="232">
        <v>8.144984733320344</v>
      </c>
      <c r="C33" s="232">
        <v>9.1445329312636616</v>
      </c>
      <c r="D33" s="232">
        <v>6.0833847630189828</v>
      </c>
      <c r="E33" s="232">
        <v>6.3903791736930948</v>
      </c>
      <c r="F33" s="232">
        <v>6.7176986580946823</v>
      </c>
      <c r="G33" s="232">
        <v>8.0114428345093902</v>
      </c>
      <c r="H33" s="232">
        <v>9.2082722682470095</v>
      </c>
      <c r="I33" s="232">
        <v>8.2901590717646236</v>
      </c>
      <c r="J33" s="232">
        <v>9.0093257089973058</v>
      </c>
      <c r="K33" s="232">
        <v>5.7356279286417564</v>
      </c>
      <c r="L33" s="232">
        <v>5.4606373279949212</v>
      </c>
      <c r="M33" s="232">
        <v>9.5620680450539126</v>
      </c>
      <c r="N33" s="232">
        <v>8.7551197418419662</v>
      </c>
      <c r="O33" s="232">
        <v>8.3076695373537</v>
      </c>
      <c r="P33" s="232">
        <v>7.9148893476526263</v>
      </c>
      <c r="Q33" s="232">
        <v>9.5829091904442869</v>
      </c>
      <c r="R33" s="232">
        <v>10.22272864024001</v>
      </c>
      <c r="S33" s="232">
        <v>10.343210437731811</v>
      </c>
      <c r="T33" s="232">
        <v>9.7338501336082803</v>
      </c>
      <c r="U33" s="232">
        <v>9.3564409528396233</v>
      </c>
      <c r="V33" s="232">
        <v>9.1914571249059431</v>
      </c>
      <c r="W33" s="232">
        <v>10.46818214727095</v>
      </c>
      <c r="DA33" s="71" t="s">
        <v>2579</v>
      </c>
    </row>
    <row r="34" spans="1:105" ht="12" customHeight="1" x14ac:dyDescent="0.25">
      <c r="A34" s="60" t="s">
        <v>2580</v>
      </c>
      <c r="B34" s="331">
        <v>11.25522573310047</v>
      </c>
      <c r="C34" s="331">
        <v>12.91413139183144</v>
      </c>
      <c r="D34" s="331">
        <v>13.977719636442419</v>
      </c>
      <c r="E34" s="331">
        <v>15.69405410426636</v>
      </c>
      <c r="F34" s="331">
        <v>14.933405659813261</v>
      </c>
      <c r="G34" s="331">
        <v>15.96431611719624</v>
      </c>
      <c r="H34" s="331">
        <v>15.32913869310946</v>
      </c>
      <c r="I34" s="331">
        <v>17.244434205812759</v>
      </c>
      <c r="J34" s="331">
        <v>17.922305062948301</v>
      </c>
      <c r="K34" s="331">
        <v>14.658217118841749</v>
      </c>
      <c r="L34" s="331">
        <v>16.245300195630069</v>
      </c>
      <c r="M34" s="331">
        <v>19.208578582068601</v>
      </c>
      <c r="N34" s="331">
        <v>19.43122385993626</v>
      </c>
      <c r="O34" s="331">
        <v>19.902244290214661</v>
      </c>
      <c r="P34" s="331">
        <v>19.856754390195679</v>
      </c>
      <c r="Q34" s="331">
        <v>20.019515391736341</v>
      </c>
      <c r="R34" s="331">
        <v>21.012457193460062</v>
      </c>
      <c r="S34" s="331">
        <v>22.105908103113169</v>
      </c>
      <c r="T34" s="331">
        <v>23.34318456619156</v>
      </c>
      <c r="U34" s="331">
        <v>22.647639801861882</v>
      </c>
      <c r="V34" s="331">
        <v>20.18543013455432</v>
      </c>
      <c r="W34" s="331">
        <v>20.86092132894424</v>
      </c>
      <c r="DA34" s="72" t="s">
        <v>2581</v>
      </c>
    </row>
    <row r="35" spans="1:105" ht="12" customHeight="1" x14ac:dyDescent="0.25">
      <c r="A35" s="57" t="s">
        <v>2582</v>
      </c>
      <c r="B35" s="263">
        <v>22.542920481914891</v>
      </c>
      <c r="C35" s="263">
        <v>20.220215595323491</v>
      </c>
      <c r="D35" s="263">
        <v>19.209306374064841</v>
      </c>
      <c r="E35" s="263">
        <v>18.94747818448473</v>
      </c>
      <c r="F35" s="263">
        <v>17.56967283090588</v>
      </c>
      <c r="G35" s="263">
        <v>19.115601677969739</v>
      </c>
      <c r="H35" s="263">
        <v>18.927663374236669</v>
      </c>
      <c r="I35" s="263">
        <v>18.2161700799162</v>
      </c>
      <c r="J35" s="263">
        <v>19.001764476486549</v>
      </c>
      <c r="K35" s="263">
        <v>12.87859502252693</v>
      </c>
      <c r="L35" s="263">
        <v>12.9694403390305</v>
      </c>
      <c r="M35" s="263">
        <v>17.613721777332131</v>
      </c>
      <c r="N35" s="263">
        <v>16.675041498113082</v>
      </c>
      <c r="O35" s="263">
        <v>16.016069490846579</v>
      </c>
      <c r="P35" s="263">
        <v>15.810322173006931</v>
      </c>
      <c r="Q35" s="263">
        <v>17.338032481426868</v>
      </c>
      <c r="R35" s="263">
        <v>18.406394282353311</v>
      </c>
      <c r="S35" s="263">
        <v>19.28370464652258</v>
      </c>
      <c r="T35" s="263">
        <v>19.064278844487781</v>
      </c>
      <c r="U35" s="263">
        <v>18.312466648377729</v>
      </c>
      <c r="V35" s="263">
        <v>17.17583925604454</v>
      </c>
      <c r="W35" s="263">
        <v>18.526650131302539</v>
      </c>
      <c r="DA35" s="70" t="s">
        <v>2583</v>
      </c>
    </row>
    <row r="36" spans="1:105" ht="12" customHeight="1" x14ac:dyDescent="0.25">
      <c r="A36" s="46" t="s">
        <v>30</v>
      </c>
      <c r="B36" s="231">
        <v>0.97477766659714937</v>
      </c>
      <c r="C36" s="231">
        <v>1.0168263033763749</v>
      </c>
      <c r="D36" s="231">
        <v>1.0861332423486529</v>
      </c>
      <c r="E36" s="231">
        <v>1.139307677314074</v>
      </c>
      <c r="F36" s="231">
        <v>0.79204595705485792</v>
      </c>
      <c r="G36" s="231">
        <v>1.224982590529563</v>
      </c>
      <c r="H36" s="231">
        <v>0.98513986714430679</v>
      </c>
      <c r="I36" s="231">
        <v>1.042927717339174</v>
      </c>
      <c r="J36" s="231">
        <v>1.616381060666199</v>
      </c>
      <c r="K36" s="231">
        <v>0.46695181846532591</v>
      </c>
      <c r="L36" s="231">
        <v>0.51195769158312143</v>
      </c>
      <c r="M36" s="231">
        <v>0.28344692532808152</v>
      </c>
      <c r="N36" s="231">
        <v>0.28502889243965551</v>
      </c>
      <c r="O36" s="231">
        <v>0.29165465276553099</v>
      </c>
      <c r="P36" s="231">
        <v>0.28211925291483197</v>
      </c>
      <c r="Q36" s="231">
        <v>0.30269641159451882</v>
      </c>
      <c r="R36" s="231">
        <v>0</v>
      </c>
      <c r="S36" s="231">
        <v>0.13353318044031939</v>
      </c>
      <c r="T36" s="231">
        <v>0.1827271872772912</v>
      </c>
      <c r="U36" s="231">
        <v>0.1006842263070825</v>
      </c>
      <c r="V36" s="231">
        <v>6.9962337572384764E-2</v>
      </c>
      <c r="W36" s="231">
        <v>6.4218330955556208E-2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0.1008598452259898</v>
      </c>
      <c r="W37" s="231">
        <v>8.2029234734833825E-2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0.38899638375490447</v>
      </c>
      <c r="D38" s="231">
        <v>0.81446820598801173</v>
      </c>
      <c r="E38" s="231">
        <v>0.43081024468960238</v>
      </c>
      <c r="F38" s="231">
        <v>0.96875700675803444</v>
      </c>
      <c r="G38" s="231">
        <v>1.443367212124216</v>
      </c>
      <c r="H38" s="231">
        <v>0.94741055073764036</v>
      </c>
      <c r="I38" s="231">
        <v>0.45046411479718601</v>
      </c>
      <c r="J38" s="231">
        <v>0.90945233232173195</v>
      </c>
      <c r="K38" s="231">
        <v>1.0019664712594349</v>
      </c>
      <c r="L38" s="231">
        <v>0.52888635969351783</v>
      </c>
      <c r="M38" s="231">
        <v>0.48997359467562568</v>
      </c>
      <c r="N38" s="231">
        <v>0.50626900022156174</v>
      </c>
      <c r="O38" s="231">
        <v>0.52460066906502711</v>
      </c>
      <c r="P38" s="231">
        <v>0.5288908177443844</v>
      </c>
      <c r="Q38" s="231">
        <v>0.50349580153016893</v>
      </c>
      <c r="R38" s="231">
        <v>0.50204623016922423</v>
      </c>
      <c r="S38" s="231">
        <v>0.86623045137968557</v>
      </c>
      <c r="T38" s="231">
        <v>0.91408560060570665</v>
      </c>
      <c r="U38" s="231">
        <v>0.8319198715332341</v>
      </c>
      <c r="V38" s="231">
        <v>0.76794846681194773</v>
      </c>
      <c r="W38" s="231">
        <v>1.068768132470316</v>
      </c>
      <c r="DA38" s="73" t="s">
        <v>2586</v>
      </c>
    </row>
    <row r="39" spans="1:105" ht="12" customHeight="1" x14ac:dyDescent="0.25">
      <c r="A39" s="46" t="s">
        <v>160</v>
      </c>
      <c r="B39" s="231">
        <v>2.1653835497002731</v>
      </c>
      <c r="C39" s="231">
        <v>1.680470111965086</v>
      </c>
      <c r="D39" s="231">
        <v>2.4647100818330818</v>
      </c>
      <c r="E39" s="231">
        <v>2.2434205358629691</v>
      </c>
      <c r="F39" s="231">
        <v>1.905576434104947</v>
      </c>
      <c r="G39" s="231">
        <v>1.8931586092651449</v>
      </c>
      <c r="H39" s="231">
        <v>1.4525486555538509</v>
      </c>
      <c r="I39" s="231">
        <v>1.192358343410397</v>
      </c>
      <c r="J39" s="231">
        <v>0.80205818308233767</v>
      </c>
      <c r="K39" s="231">
        <v>0.44385996700712038</v>
      </c>
      <c r="L39" s="231">
        <v>0.46969602760791068</v>
      </c>
      <c r="M39" s="231">
        <v>0.43428045990316011</v>
      </c>
      <c r="N39" s="231">
        <v>0.899175936832039</v>
      </c>
      <c r="O39" s="231">
        <v>0.93329688071132944</v>
      </c>
      <c r="P39" s="231">
        <v>1.411748860192322</v>
      </c>
      <c r="Q39" s="231">
        <v>1.342021877009659</v>
      </c>
      <c r="R39" s="231">
        <v>2.23058994941657</v>
      </c>
      <c r="S39" s="231">
        <v>2.3629079002896449</v>
      </c>
      <c r="T39" s="231">
        <v>1.8990251230986219</v>
      </c>
      <c r="U39" s="231">
        <v>1.844317327850193</v>
      </c>
      <c r="V39" s="231">
        <v>1.760059177558853</v>
      </c>
      <c r="W39" s="231">
        <v>1.7094417630201519</v>
      </c>
      <c r="DA39" s="73" t="s">
        <v>2587</v>
      </c>
    </row>
    <row r="40" spans="1:105" ht="12" customHeight="1" x14ac:dyDescent="0.25">
      <c r="A40" s="46" t="s">
        <v>70</v>
      </c>
      <c r="B40" s="231">
        <v>8.9503313093342367</v>
      </c>
      <c r="C40" s="231">
        <v>5.3159779801731997</v>
      </c>
      <c r="D40" s="231">
        <v>5.2173634416081933</v>
      </c>
      <c r="E40" s="231">
        <v>4.7835052734242627</v>
      </c>
      <c r="F40" s="231">
        <v>3.7452063115750351</v>
      </c>
      <c r="G40" s="231">
        <v>2.976037425246608</v>
      </c>
      <c r="H40" s="231">
        <v>2.8842365226414501</v>
      </c>
      <c r="I40" s="231">
        <v>3.1336128267496548</v>
      </c>
      <c r="J40" s="231">
        <v>3.163261401148318</v>
      </c>
      <c r="K40" s="231">
        <v>1.742502654901172</v>
      </c>
      <c r="L40" s="231">
        <v>1.839554341072055</v>
      </c>
      <c r="M40" s="231">
        <v>2.1515814971704521</v>
      </c>
      <c r="N40" s="231">
        <v>0.88044370972949992</v>
      </c>
      <c r="O40" s="231">
        <v>0</v>
      </c>
      <c r="P40" s="231">
        <v>0</v>
      </c>
      <c r="Q40" s="231">
        <v>0</v>
      </c>
      <c r="R40" s="231">
        <v>0</v>
      </c>
      <c r="S40" s="231">
        <v>7.1420138741115885E-2</v>
      </c>
      <c r="T40" s="231">
        <v>5.40414634408454E-2</v>
      </c>
      <c r="U40" s="231">
        <v>5.667600647514693E-2</v>
      </c>
      <c r="V40" s="231">
        <v>6.0777784123955313E-2</v>
      </c>
      <c r="W40" s="231">
        <v>3.5177418052343631E-2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6.5114133389444619</v>
      </c>
      <c r="C42" s="231">
        <v>8.1636025976928899</v>
      </c>
      <c r="D42" s="231">
        <v>5.8289529845135686</v>
      </c>
      <c r="E42" s="231">
        <v>6.6960922348752394</v>
      </c>
      <c r="F42" s="231">
        <v>7.2441576287737854</v>
      </c>
      <c r="G42" s="231">
        <v>8.5447798305394667</v>
      </c>
      <c r="H42" s="231">
        <v>9.577244373231494</v>
      </c>
      <c r="I42" s="231">
        <v>9.7933676967415231</v>
      </c>
      <c r="J42" s="231">
        <v>10.81473875641541</v>
      </c>
      <c r="K42" s="231">
        <v>8.1724112734499155</v>
      </c>
      <c r="L42" s="231">
        <v>8.6161644916924587</v>
      </c>
      <c r="M42" s="231">
        <v>13.08410396063471</v>
      </c>
      <c r="N42" s="231">
        <v>12.718827312335311</v>
      </c>
      <c r="O42" s="231">
        <v>12.905124339014939</v>
      </c>
      <c r="P42" s="231">
        <v>12.48885300996181</v>
      </c>
      <c r="Q42" s="231">
        <v>13.7806180474113</v>
      </c>
      <c r="R42" s="231">
        <v>14.622769280791481</v>
      </c>
      <c r="S42" s="231">
        <v>14.89733438584509</v>
      </c>
      <c r="T42" s="231">
        <v>14.996686658359859</v>
      </c>
      <c r="U42" s="231">
        <v>14.58463017922049</v>
      </c>
      <c r="V42" s="231">
        <v>13.549335686040051</v>
      </c>
      <c r="W42" s="231">
        <v>14.83141765966209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0.57325881340920581</v>
      </c>
      <c r="C44" s="231">
        <v>0.45382631125904882</v>
      </c>
      <c r="D44" s="231">
        <v>0.66878761820909172</v>
      </c>
      <c r="E44" s="231">
        <v>0.66878761821369193</v>
      </c>
      <c r="F44" s="231">
        <v>0.64488392088270985</v>
      </c>
      <c r="G44" s="231">
        <v>0.71650902836227737</v>
      </c>
      <c r="H44" s="231">
        <v>0.74041272569515126</v>
      </c>
      <c r="I44" s="231">
        <v>0.54935511607210696</v>
      </c>
      <c r="J44" s="231">
        <v>0.4777300085833176</v>
      </c>
      <c r="K44" s="231">
        <v>0.42992261391096248</v>
      </c>
      <c r="L44" s="231">
        <v>0.47773000861671833</v>
      </c>
      <c r="M44" s="231">
        <v>0.57325881340439799</v>
      </c>
      <c r="N44" s="231">
        <v>0.50154772139255344</v>
      </c>
      <c r="O44" s="231">
        <v>0.54935511608742704</v>
      </c>
      <c r="P44" s="231">
        <v>0.57325881343204221</v>
      </c>
      <c r="Q44" s="231">
        <v>0.85984522782428763</v>
      </c>
      <c r="R44" s="231">
        <v>0.47773000858208919</v>
      </c>
      <c r="S44" s="231">
        <v>0.38632846086604672</v>
      </c>
      <c r="T44" s="231">
        <v>0.25967325881636349</v>
      </c>
      <c r="U44" s="231">
        <v>0.13645743766400431</v>
      </c>
      <c r="V44" s="231">
        <v>0.153912295783906</v>
      </c>
      <c r="W44" s="231">
        <v>0.13370593292732341</v>
      </c>
      <c r="DA44" s="73" t="s">
        <v>2592</v>
      </c>
    </row>
    <row r="45" spans="1:105" ht="12" customHeight="1" x14ac:dyDescent="0.25">
      <c r="A45" s="46" t="s">
        <v>79</v>
      </c>
      <c r="B45" s="231">
        <v>3.3677558039295579</v>
      </c>
      <c r="C45" s="231">
        <v>3.200515907101992</v>
      </c>
      <c r="D45" s="231">
        <v>3.1288907995642381</v>
      </c>
      <c r="E45" s="231">
        <v>2.985554600104888</v>
      </c>
      <c r="F45" s="231">
        <v>2.2690455717565099</v>
      </c>
      <c r="G45" s="231">
        <v>2.3167669819024601</v>
      </c>
      <c r="H45" s="231">
        <v>2.3406706792327721</v>
      </c>
      <c r="I45" s="231">
        <v>2.054084264806161</v>
      </c>
      <c r="J45" s="231">
        <v>1.2181427342692339</v>
      </c>
      <c r="K45" s="231">
        <v>0.62098022353299431</v>
      </c>
      <c r="L45" s="231">
        <v>0.52545141876471624</v>
      </c>
      <c r="M45" s="231">
        <v>0.59707652621570995</v>
      </c>
      <c r="N45" s="231">
        <v>0.88374892516246606</v>
      </c>
      <c r="O45" s="231">
        <v>0.81203783320232603</v>
      </c>
      <c r="P45" s="231">
        <v>0.52545141876154322</v>
      </c>
      <c r="Q45" s="231">
        <v>0.54935511605693732</v>
      </c>
      <c r="R45" s="231">
        <v>0.57325881339395035</v>
      </c>
      <c r="S45" s="231">
        <v>0.56595012896067642</v>
      </c>
      <c r="T45" s="231">
        <v>0.75803955288909286</v>
      </c>
      <c r="U45" s="231">
        <v>0.75778159932758016</v>
      </c>
      <c r="V45" s="231">
        <v>0.71298366292745696</v>
      </c>
      <c r="W45" s="231">
        <v>0.60189165947991274</v>
      </c>
      <c r="DA45" s="73" t="s">
        <v>2593</v>
      </c>
    </row>
    <row r="46" spans="1:105" ht="12" customHeight="1" x14ac:dyDescent="0.25">
      <c r="A46" s="57" t="s">
        <v>2594</v>
      </c>
      <c r="B46" s="263">
        <v>13.74400429489997</v>
      </c>
      <c r="C46" s="263">
        <v>13.36902660042688</v>
      </c>
      <c r="D46" s="263">
        <v>13.16675912510129</v>
      </c>
      <c r="E46" s="263">
        <v>13.647790415908529</v>
      </c>
      <c r="F46" s="263">
        <v>12.90896247718152</v>
      </c>
      <c r="G46" s="263">
        <v>13.996882608540821</v>
      </c>
      <c r="H46" s="263">
        <v>13.703077881673179</v>
      </c>
      <c r="I46" s="263">
        <v>14.078317017041391</v>
      </c>
      <c r="J46" s="263">
        <v>14.900313064799279</v>
      </c>
      <c r="K46" s="263">
        <v>10.937894276866439</v>
      </c>
      <c r="L46" s="263">
        <v>11.51732839854143</v>
      </c>
      <c r="M46" s="263">
        <v>14.774351231489341</v>
      </c>
      <c r="N46" s="263">
        <v>14.337038163802751</v>
      </c>
      <c r="O46" s="263">
        <v>14.17817407046987</v>
      </c>
      <c r="P46" s="263">
        <v>14.118768735072329</v>
      </c>
      <c r="Q46" s="263">
        <v>14.86464773916199</v>
      </c>
      <c r="R46" s="263">
        <v>15.80621976206654</v>
      </c>
      <c r="S46" s="263">
        <v>16.61634546062416</v>
      </c>
      <c r="T46" s="263">
        <v>16.89420321681871</v>
      </c>
      <c r="U46" s="263">
        <v>16.32186895376049</v>
      </c>
      <c r="V46" s="263">
        <v>14.935442481682729</v>
      </c>
      <c r="W46" s="263">
        <v>15.865719955286099</v>
      </c>
      <c r="DA46" s="70" t="s">
        <v>2595</v>
      </c>
    </row>
    <row r="47" spans="1:105" ht="12" customHeight="1" x14ac:dyDescent="0.25">
      <c r="A47" s="41" t="s">
        <v>2596</v>
      </c>
      <c r="B47" s="352">
        <v>9.3068305795406463</v>
      </c>
      <c r="C47" s="352">
        <v>9.0529123037101638</v>
      </c>
      <c r="D47" s="352">
        <v>8.915945733836109</v>
      </c>
      <c r="E47" s="352">
        <v>9.241678804849629</v>
      </c>
      <c r="F47" s="352">
        <v>8.7413772693127818</v>
      </c>
      <c r="G47" s="352">
        <v>9.4780685660689716</v>
      </c>
      <c r="H47" s="352">
        <v>9.2791170263463005</v>
      </c>
      <c r="I47" s="352">
        <v>9.5332123383640113</v>
      </c>
      <c r="J47" s="352">
        <v>10.089831631358081</v>
      </c>
      <c r="K47" s="352">
        <v>7.406657241041275</v>
      </c>
      <c r="L47" s="352">
        <v>7.7990243479429449</v>
      </c>
      <c r="M47" s="352">
        <v>10.00453586042042</v>
      </c>
      <c r="N47" s="352">
        <v>9.7084068325294375</v>
      </c>
      <c r="O47" s="352">
        <v>9.6008311093197083</v>
      </c>
      <c r="P47" s="352">
        <v>9.5606044490100306</v>
      </c>
      <c r="Q47" s="352">
        <v>10.065680653509981</v>
      </c>
      <c r="R47" s="352">
        <v>10.703271497312301</v>
      </c>
      <c r="S47" s="352">
        <v>11.25185271591724</v>
      </c>
      <c r="T47" s="352">
        <v>11.440005673863681</v>
      </c>
      <c r="U47" s="352">
        <v>11.05244627655429</v>
      </c>
      <c r="V47" s="352">
        <v>10.113619715549349</v>
      </c>
      <c r="W47" s="352">
        <v>10.743562391134979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0.99999999999999978</v>
      </c>
      <c r="F51" s="234">
        <f t="shared" si="3"/>
        <v>1</v>
      </c>
      <c r="G51" s="234">
        <f t="shared" si="3"/>
        <v>0.99999999999999989</v>
      </c>
      <c r="H51" s="234">
        <f t="shared" si="3"/>
        <v>0.99999999999999989</v>
      </c>
      <c r="I51" s="234">
        <f t="shared" si="3"/>
        <v>1.0000000000000004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1.0000000000000002</v>
      </c>
      <c r="P51" s="234">
        <f t="shared" si="3"/>
        <v>0.99999999999999967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1.0000000000000004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1.0000000000000004</v>
      </c>
      <c r="W51" s="234">
        <f t="shared" si="3"/>
        <v>0.99999999999999956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2.1452009897934905E-2</v>
      </c>
      <c r="C52" s="301">
        <f t="shared" si="4"/>
        <v>2.2439649084586632E-2</v>
      </c>
      <c r="D52" s="301">
        <f t="shared" si="4"/>
        <v>2.2997641358459539E-2</v>
      </c>
      <c r="E52" s="301">
        <f t="shared" si="4"/>
        <v>2.3511377168590582E-2</v>
      </c>
      <c r="F52" s="301">
        <f t="shared" si="4"/>
        <v>2.3617196967663845E-2</v>
      </c>
      <c r="G52" s="301">
        <f t="shared" si="4"/>
        <v>2.3542338548992504E-2</v>
      </c>
      <c r="H52" s="301">
        <f t="shared" si="4"/>
        <v>2.3402951172485288E-2</v>
      </c>
      <c r="I52" s="301">
        <f t="shared" si="4"/>
        <v>2.403791098530236E-2</v>
      </c>
      <c r="J52" s="301">
        <f t="shared" si="4"/>
        <v>2.4050619690620952E-2</v>
      </c>
      <c r="K52" s="301">
        <f t="shared" si="4"/>
        <v>2.4788011132095854E-2</v>
      </c>
      <c r="L52" s="301">
        <f t="shared" si="4"/>
        <v>2.5156862931536697E-2</v>
      </c>
      <c r="M52" s="301">
        <f t="shared" si="4"/>
        <v>2.461729766093021E-2</v>
      </c>
      <c r="N52" s="301">
        <f t="shared" si="4"/>
        <v>2.4864750387753785E-2</v>
      </c>
      <c r="O52" s="301">
        <f t="shared" si="4"/>
        <v>2.5107463900719641E-2</v>
      </c>
      <c r="P52" s="301">
        <f t="shared" si="4"/>
        <v>2.5160264484858353E-2</v>
      </c>
      <c r="Q52" s="301">
        <f t="shared" si="4"/>
        <v>2.4828125334839319E-2</v>
      </c>
      <c r="R52" s="301">
        <f t="shared" si="4"/>
        <v>2.4799840245107372E-2</v>
      </c>
      <c r="S52" s="301">
        <f t="shared" si="4"/>
        <v>2.4822766618412932E-2</v>
      </c>
      <c r="T52" s="301">
        <f t="shared" si="4"/>
        <v>2.5073288403916635E-2</v>
      </c>
      <c r="U52" s="301">
        <f t="shared" si="4"/>
        <v>2.5113499052026988E-2</v>
      </c>
      <c r="V52" s="301">
        <f t="shared" si="4"/>
        <v>2.4913002883836174E-2</v>
      </c>
      <c r="W52" s="301">
        <f t="shared" si="4"/>
        <v>2.4752383113277283E-2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2.9174733461191468E-2</v>
      </c>
      <c r="C53" s="235">
        <f t="shared" si="5"/>
        <v>3.0517922755037809E-2</v>
      </c>
      <c r="D53" s="235">
        <f t="shared" si="5"/>
        <v>3.1276792247504966E-2</v>
      </c>
      <c r="E53" s="235">
        <f t="shared" si="5"/>
        <v>3.1975472949283185E-2</v>
      </c>
      <c r="F53" s="235">
        <f t="shared" si="5"/>
        <v>3.211938787602283E-2</v>
      </c>
      <c r="G53" s="235">
        <f t="shared" si="5"/>
        <v>3.2017580426629812E-2</v>
      </c>
      <c r="H53" s="235">
        <f t="shared" si="5"/>
        <v>3.1828013594579999E-2</v>
      </c>
      <c r="I53" s="235">
        <f t="shared" si="5"/>
        <v>3.2691558940011217E-2</v>
      </c>
      <c r="J53" s="235">
        <f t="shared" si="5"/>
        <v>3.270884277924449E-2</v>
      </c>
      <c r="K53" s="235">
        <f t="shared" si="5"/>
        <v>3.3711695139650374E-2</v>
      </c>
      <c r="L53" s="235">
        <f t="shared" si="5"/>
        <v>3.421333358688991E-2</v>
      </c>
      <c r="M53" s="235">
        <f t="shared" si="5"/>
        <v>3.347952481886507E-2</v>
      </c>
      <c r="N53" s="235">
        <f t="shared" si="5"/>
        <v>3.3816060527345142E-2</v>
      </c>
      <c r="O53" s="235">
        <f t="shared" si="5"/>
        <v>3.4146150904978696E-2</v>
      </c>
      <c r="P53" s="235">
        <f t="shared" si="5"/>
        <v>3.4217959699407378E-2</v>
      </c>
      <c r="Q53" s="235">
        <f t="shared" si="5"/>
        <v>3.3766250455381473E-2</v>
      </c>
      <c r="R53" s="235">
        <f t="shared" si="5"/>
        <v>3.3727782733346041E-2</v>
      </c>
      <c r="S53" s="235">
        <f t="shared" si="5"/>
        <v>3.3758962601041595E-2</v>
      </c>
      <c r="T53" s="235">
        <f t="shared" si="5"/>
        <v>3.4099672229326645E-2</v>
      </c>
      <c r="U53" s="235">
        <f t="shared" si="5"/>
        <v>3.4154358710756713E-2</v>
      </c>
      <c r="V53" s="235">
        <f t="shared" si="5"/>
        <v>3.3881683922017194E-2</v>
      </c>
      <c r="W53" s="235">
        <f t="shared" si="5"/>
        <v>3.3663241034057108E-2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3.6039376628530642E-2</v>
      </c>
      <c r="C54" s="235">
        <f t="shared" si="6"/>
        <v>3.7698610462105528E-2</v>
      </c>
      <c r="D54" s="235">
        <f t="shared" si="6"/>
        <v>3.8636037482211998E-2</v>
      </c>
      <c r="E54" s="235">
        <f t="shared" si="6"/>
        <v>3.9499113643232171E-2</v>
      </c>
      <c r="F54" s="235">
        <f t="shared" si="6"/>
        <v>3.9676890905675263E-2</v>
      </c>
      <c r="G54" s="235">
        <f t="shared" si="6"/>
        <v>3.9551128762307416E-2</v>
      </c>
      <c r="H54" s="235">
        <f t="shared" si="6"/>
        <v>3.9316957969775287E-2</v>
      </c>
      <c r="I54" s="235">
        <f t="shared" si="6"/>
        <v>4.0383690455307965E-2</v>
      </c>
      <c r="J54" s="235">
        <f t="shared" si="6"/>
        <v>4.0405041080243197E-2</v>
      </c>
      <c r="K54" s="235">
        <f t="shared" si="6"/>
        <v>4.1643858701921034E-2</v>
      </c>
      <c r="L54" s="235">
        <f t="shared" si="6"/>
        <v>4.2263529724981659E-2</v>
      </c>
      <c r="M54" s="235">
        <f t="shared" si="6"/>
        <v>4.1357060070362731E-2</v>
      </c>
      <c r="N54" s="235">
        <f t="shared" si="6"/>
        <v>4.1772780651426353E-2</v>
      </c>
      <c r="O54" s="235">
        <f t="shared" si="6"/>
        <v>4.2180539353208986E-2</v>
      </c>
      <c r="P54" s="235">
        <f t="shared" si="6"/>
        <v>4.2269244334562042E-2</v>
      </c>
      <c r="Q54" s="235">
        <f t="shared" si="6"/>
        <v>4.1711250562530056E-2</v>
      </c>
      <c r="R54" s="235">
        <f t="shared" si="6"/>
        <v>4.16637316117804E-2</v>
      </c>
      <c r="S54" s="235">
        <f t="shared" si="6"/>
        <v>4.1702247918933726E-2</v>
      </c>
      <c r="T54" s="235">
        <f t="shared" si="6"/>
        <v>4.2123124518579969E-2</v>
      </c>
      <c r="U54" s="235">
        <f t="shared" si="6"/>
        <v>4.2190678407405334E-2</v>
      </c>
      <c r="V54" s="235">
        <f t="shared" si="6"/>
        <v>4.1853844844844772E-2</v>
      </c>
      <c r="W54" s="235">
        <f t="shared" si="6"/>
        <v>4.1584003630305844E-2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2.2310090293852305E-2</v>
      </c>
      <c r="C55" s="235">
        <f t="shared" si="7"/>
        <v>2.3337235047970094E-2</v>
      </c>
      <c r="D55" s="235">
        <f t="shared" si="7"/>
        <v>2.3917547012797906E-2</v>
      </c>
      <c r="E55" s="235">
        <f t="shared" si="7"/>
        <v>2.4451832255334201E-2</v>
      </c>
      <c r="F55" s="235">
        <f t="shared" si="7"/>
        <v>2.456188484637039E-2</v>
      </c>
      <c r="G55" s="235">
        <f t="shared" si="7"/>
        <v>2.44840320909522E-2</v>
      </c>
      <c r="H55" s="235">
        <f t="shared" si="7"/>
        <v>2.4339069219384703E-2</v>
      </c>
      <c r="I55" s="235">
        <f t="shared" si="7"/>
        <v>2.4999427424714456E-2</v>
      </c>
      <c r="J55" s="235">
        <f t="shared" si="7"/>
        <v>2.5012644478245784E-2</v>
      </c>
      <c r="K55" s="235">
        <f t="shared" si="7"/>
        <v>2.5779531577379684E-2</v>
      </c>
      <c r="L55" s="235">
        <f t="shared" si="7"/>
        <v>2.6163137448798175E-2</v>
      </c>
      <c r="M55" s="235">
        <f t="shared" si="7"/>
        <v>2.5601989567367416E-2</v>
      </c>
      <c r="N55" s="235">
        <f t="shared" si="7"/>
        <v>2.5859340403263934E-2</v>
      </c>
      <c r="O55" s="235">
        <f t="shared" si="7"/>
        <v>2.6111762456748407E-2</v>
      </c>
      <c r="P55" s="235">
        <f t="shared" si="7"/>
        <v>2.616667506425269E-2</v>
      </c>
      <c r="Q55" s="235">
        <f t="shared" si="7"/>
        <v>2.5821250348232891E-2</v>
      </c>
      <c r="R55" s="235">
        <f t="shared" si="7"/>
        <v>2.5791833854911673E-2</v>
      </c>
      <c r="S55" s="235">
        <f t="shared" si="7"/>
        <v>2.5815677283149444E-2</v>
      </c>
      <c r="T55" s="235">
        <f t="shared" si="7"/>
        <v>2.6076219940073305E-2</v>
      </c>
      <c r="U55" s="235">
        <f t="shared" si="7"/>
        <v>2.6118039014108061E-2</v>
      </c>
      <c r="V55" s="235">
        <f t="shared" si="7"/>
        <v>2.5909522999189617E-2</v>
      </c>
      <c r="W55" s="235">
        <f t="shared" si="7"/>
        <v>2.5742478437808372E-2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2.5634739506630064E-2</v>
      </c>
      <c r="C56" s="302">
        <f t="shared" si="8"/>
        <v>2.6091373195126426E-2</v>
      </c>
      <c r="D56" s="302">
        <f t="shared" si="8"/>
        <v>2.5940360762407681E-2</v>
      </c>
      <c r="E56" s="302">
        <f t="shared" si="8"/>
        <v>2.6117565818146928E-2</v>
      </c>
      <c r="F56" s="302">
        <f t="shared" si="8"/>
        <v>2.6247530783311632E-2</v>
      </c>
      <c r="G56" s="302">
        <f t="shared" si="8"/>
        <v>2.6297021251604911E-2</v>
      </c>
      <c r="H56" s="302">
        <f t="shared" si="8"/>
        <v>2.6373820245110837E-2</v>
      </c>
      <c r="I56" s="302">
        <f t="shared" si="8"/>
        <v>2.6449768940655313E-2</v>
      </c>
      <c r="J56" s="302">
        <f t="shared" si="8"/>
        <v>2.6467359704341026E-2</v>
      </c>
      <c r="K56" s="302">
        <f t="shared" si="8"/>
        <v>2.6669180017975053E-2</v>
      </c>
      <c r="L56" s="302">
        <f t="shared" si="8"/>
        <v>2.679133648085575E-2</v>
      </c>
      <c r="M56" s="302">
        <f t="shared" si="8"/>
        <v>2.6750027758754819E-2</v>
      </c>
      <c r="N56" s="302">
        <f t="shared" si="8"/>
        <v>2.6822945706277027E-2</v>
      </c>
      <c r="O56" s="302">
        <f t="shared" si="8"/>
        <v>2.6887010911162072E-2</v>
      </c>
      <c r="P56" s="302">
        <f t="shared" si="8"/>
        <v>2.6915158007861362E-2</v>
      </c>
      <c r="Q56" s="302">
        <f t="shared" si="8"/>
        <v>2.6873988379879202E-2</v>
      </c>
      <c r="R56" s="302">
        <f t="shared" si="8"/>
        <v>2.6928883585823991E-2</v>
      </c>
      <c r="S56" s="302">
        <f t="shared" si="8"/>
        <v>2.6914227769829623E-2</v>
      </c>
      <c r="T56" s="302">
        <f t="shared" si="8"/>
        <v>2.691762323181425E-2</v>
      </c>
      <c r="U56" s="302">
        <f t="shared" si="8"/>
        <v>2.693096545941193E-2</v>
      </c>
      <c r="V56" s="302">
        <f t="shared" si="8"/>
        <v>2.6908266439364531E-2</v>
      </c>
      <c r="W56" s="302">
        <f t="shared" si="8"/>
        <v>2.6906782430707602E-2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0.18105660853539879</v>
      </c>
      <c r="C57" s="303">
        <f t="shared" si="9"/>
        <v>0.17748424001133034</v>
      </c>
      <c r="D57" s="303">
        <f t="shared" si="9"/>
        <v>0.17642593120074415</v>
      </c>
      <c r="E57" s="303">
        <f t="shared" si="9"/>
        <v>0.17532327734997752</v>
      </c>
      <c r="F57" s="303">
        <f t="shared" si="9"/>
        <v>0.17534269790384538</v>
      </c>
      <c r="G57" s="303">
        <f t="shared" si="9"/>
        <v>0.17543609371878882</v>
      </c>
      <c r="H57" s="303">
        <f t="shared" si="9"/>
        <v>0.17539581555658157</v>
      </c>
      <c r="I57" s="303">
        <f t="shared" si="9"/>
        <v>0.17475335921931681</v>
      </c>
      <c r="J57" s="303">
        <f t="shared" si="9"/>
        <v>0.17538754952576846</v>
      </c>
      <c r="K57" s="303">
        <f t="shared" si="9"/>
        <v>0.17482536454672337</v>
      </c>
      <c r="L57" s="303">
        <f t="shared" si="9"/>
        <v>0.17488474690849615</v>
      </c>
      <c r="M57" s="303">
        <f t="shared" si="9"/>
        <v>0.17481669339558392</v>
      </c>
      <c r="N57" s="303">
        <f t="shared" si="9"/>
        <v>0.17456155486150446</v>
      </c>
      <c r="O57" s="303">
        <f t="shared" si="9"/>
        <v>0.17455226665498189</v>
      </c>
      <c r="P57" s="303">
        <f t="shared" si="9"/>
        <v>0.17472211260424456</v>
      </c>
      <c r="Q57" s="303">
        <f t="shared" si="9"/>
        <v>0.17451666736986829</v>
      </c>
      <c r="R57" s="303">
        <f t="shared" si="9"/>
        <v>0.17473726716317459</v>
      </c>
      <c r="S57" s="303">
        <f t="shared" si="9"/>
        <v>0.17484366235019846</v>
      </c>
      <c r="T57" s="303">
        <f t="shared" si="9"/>
        <v>0.1748166426551335</v>
      </c>
      <c r="U57" s="303">
        <f t="shared" si="9"/>
        <v>0.1748536750559137</v>
      </c>
      <c r="V57" s="303">
        <f t="shared" si="9"/>
        <v>0.17475529723418101</v>
      </c>
      <c r="W57" s="303">
        <f t="shared" si="9"/>
        <v>0.17487370314510858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0.12202995072434779</v>
      </c>
      <c r="C58" s="304">
        <f t="shared" si="10"/>
        <v>0.10465248892758922</v>
      </c>
      <c r="D58" s="304">
        <f t="shared" si="10"/>
        <v>9.4394552839778587E-2</v>
      </c>
      <c r="E58" s="304">
        <f t="shared" si="10"/>
        <v>8.4480553700753858E-2</v>
      </c>
      <c r="F58" s="304">
        <f t="shared" si="10"/>
        <v>8.3544289122046908E-2</v>
      </c>
      <c r="G58" s="304">
        <f t="shared" si="10"/>
        <v>8.5215043787552361E-2</v>
      </c>
      <c r="H58" s="304">
        <f t="shared" si="10"/>
        <v>8.7430891630125671E-2</v>
      </c>
      <c r="I58" s="304">
        <f t="shared" si="10"/>
        <v>7.5821946863492987E-2</v>
      </c>
      <c r="J58" s="304">
        <f t="shared" si="10"/>
        <v>7.8188051881410592E-2</v>
      </c>
      <c r="K58" s="304">
        <f t="shared" si="10"/>
        <v>6.3208867428046767E-2</v>
      </c>
      <c r="L58" s="304">
        <f t="shared" si="10"/>
        <v>5.5658533336916095E-2</v>
      </c>
      <c r="M58" s="304">
        <f t="shared" si="10"/>
        <v>6.7277577012358036E-2</v>
      </c>
      <c r="N58" s="304">
        <f t="shared" si="10"/>
        <v>6.1330880182936788E-2</v>
      </c>
      <c r="O58" s="304">
        <f t="shared" si="10"/>
        <v>5.61325894344782E-2</v>
      </c>
      <c r="P58" s="304">
        <f t="shared" si="10"/>
        <v>5.5826475348625358E-2</v>
      </c>
      <c r="Q58" s="304">
        <f t="shared" si="10"/>
        <v>6.2164321414818161E-2</v>
      </c>
      <c r="R58" s="304">
        <f t="shared" si="10"/>
        <v>6.3963484412999219E-2</v>
      </c>
      <c r="S58" s="304">
        <f t="shared" si="10"/>
        <v>6.3884719859054265E-2</v>
      </c>
      <c r="T58" s="304">
        <f t="shared" si="10"/>
        <v>5.8411286625914292E-2</v>
      </c>
      <c r="U58" s="304">
        <f t="shared" si="10"/>
        <v>5.7769131579419243E-2</v>
      </c>
      <c r="V58" s="304">
        <f t="shared" si="10"/>
        <v>6.1623347911055899E-2</v>
      </c>
      <c r="W58" s="304">
        <f t="shared" si="10"/>
        <v>6.5520880743208429E-2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5.9026657811051E-2</v>
      </c>
      <c r="C59" s="304">
        <f t="shared" si="11"/>
        <v>7.2831751083741139E-2</v>
      </c>
      <c r="D59" s="304">
        <f t="shared" si="11"/>
        <v>8.2031378360965579E-2</v>
      </c>
      <c r="E59" s="304">
        <f t="shared" si="11"/>
        <v>9.0842723649223661E-2</v>
      </c>
      <c r="F59" s="304">
        <f t="shared" si="11"/>
        <v>9.1798408781798499E-2</v>
      </c>
      <c r="G59" s="304">
        <f t="shared" si="11"/>
        <v>9.0221049931236461E-2</v>
      </c>
      <c r="H59" s="304">
        <f t="shared" si="11"/>
        <v>8.7964923926455885E-2</v>
      </c>
      <c r="I59" s="304">
        <f t="shared" si="11"/>
        <v>9.8931412355823811E-2</v>
      </c>
      <c r="J59" s="304">
        <f t="shared" si="11"/>
        <v>9.7199497644357896E-2</v>
      </c>
      <c r="K59" s="304">
        <f t="shared" si="11"/>
        <v>0.11161649711867661</v>
      </c>
      <c r="L59" s="304">
        <f t="shared" si="11"/>
        <v>0.11922621357158006</v>
      </c>
      <c r="M59" s="304">
        <f t="shared" si="11"/>
        <v>0.10753911638322589</v>
      </c>
      <c r="N59" s="304">
        <f t="shared" si="11"/>
        <v>0.11323067467856768</v>
      </c>
      <c r="O59" s="304">
        <f t="shared" si="11"/>
        <v>0.11841967722050367</v>
      </c>
      <c r="P59" s="304">
        <f t="shared" si="11"/>
        <v>0.1188956372556192</v>
      </c>
      <c r="Q59" s="304">
        <f t="shared" si="11"/>
        <v>0.11235234595505014</v>
      </c>
      <c r="R59" s="304">
        <f t="shared" si="11"/>
        <v>0.1107737827501754</v>
      </c>
      <c r="S59" s="304">
        <f t="shared" si="11"/>
        <v>0.11095894249114421</v>
      </c>
      <c r="T59" s="304">
        <f t="shared" si="11"/>
        <v>0.1164053560292192</v>
      </c>
      <c r="U59" s="304">
        <f t="shared" si="11"/>
        <v>0.11708454347649447</v>
      </c>
      <c r="V59" s="304">
        <f t="shared" si="11"/>
        <v>0.11313194932312511</v>
      </c>
      <c r="W59" s="304">
        <f t="shared" si="11"/>
        <v>0.10935282240190014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8.4093163950415356E-2</v>
      </c>
      <c r="C60" s="303">
        <f t="shared" si="12"/>
        <v>8.5326757023924005E-2</v>
      </c>
      <c r="D60" s="303">
        <f t="shared" si="12"/>
        <v>8.2580907731016076E-2</v>
      </c>
      <c r="E60" s="303">
        <f t="shared" si="12"/>
        <v>8.2706656021665423E-2</v>
      </c>
      <c r="F60" s="303">
        <f t="shared" si="12"/>
        <v>8.3526732306375001E-2</v>
      </c>
      <c r="G60" s="303">
        <f t="shared" si="12"/>
        <v>8.4195831836565538E-2</v>
      </c>
      <c r="H60" s="303">
        <f t="shared" si="12"/>
        <v>8.5212118028561365E-2</v>
      </c>
      <c r="I60" s="303">
        <f t="shared" si="12"/>
        <v>8.4228430852562319E-2</v>
      </c>
      <c r="J60" s="303">
        <f t="shared" si="12"/>
        <v>8.4578720302783003E-2</v>
      </c>
      <c r="K60" s="303">
        <f t="shared" si="12"/>
        <v>8.3186337307944003E-2</v>
      </c>
      <c r="L60" s="303">
        <f t="shared" si="12"/>
        <v>8.2192669229478696E-2</v>
      </c>
      <c r="M60" s="303">
        <f t="shared" si="12"/>
        <v>8.4589593014014794E-2</v>
      </c>
      <c r="N60" s="303">
        <f t="shared" si="12"/>
        <v>8.3945184774555773E-2</v>
      </c>
      <c r="O60" s="303">
        <f t="shared" si="12"/>
        <v>8.3392509094482134E-2</v>
      </c>
      <c r="P60" s="303">
        <f t="shared" si="12"/>
        <v>8.315820463548132E-2</v>
      </c>
      <c r="Q60" s="303">
        <f t="shared" si="12"/>
        <v>8.4292932694002454E-2</v>
      </c>
      <c r="R60" s="303">
        <f t="shared" si="12"/>
        <v>8.4457093413479886E-2</v>
      </c>
      <c r="S60" s="303">
        <f t="shared" si="12"/>
        <v>8.4258039893110259E-2</v>
      </c>
      <c r="T60" s="303">
        <f t="shared" si="12"/>
        <v>8.3495609842882401E-2</v>
      </c>
      <c r="U60" s="303">
        <f t="shared" si="12"/>
        <v>8.342912162729009E-2</v>
      </c>
      <c r="V60" s="303">
        <f t="shared" si="12"/>
        <v>8.4049212738318807E-2</v>
      </c>
      <c r="W60" s="303">
        <f t="shared" si="12"/>
        <v>8.4654571114076996E-2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6.2212113854521738E-2</v>
      </c>
      <c r="C61" s="304">
        <f t="shared" si="13"/>
        <v>6.2438314957645624E-2</v>
      </c>
      <c r="D61" s="304">
        <f t="shared" si="13"/>
        <v>5.9123313545387357E-2</v>
      </c>
      <c r="E61" s="304">
        <f t="shared" si="13"/>
        <v>5.8725051309703034E-2</v>
      </c>
      <c r="F61" s="304">
        <f t="shared" si="13"/>
        <v>5.9437191399357887E-2</v>
      </c>
      <c r="G61" s="304">
        <f t="shared" si="13"/>
        <v>6.0182646516593191E-2</v>
      </c>
      <c r="H61" s="304">
        <f t="shared" si="13"/>
        <v>6.1341107832626363E-2</v>
      </c>
      <c r="I61" s="304">
        <f t="shared" si="13"/>
        <v>5.9709761647553913E-2</v>
      </c>
      <c r="J61" s="304">
        <f t="shared" si="13"/>
        <v>6.0047088218349629E-2</v>
      </c>
      <c r="K61" s="304">
        <f t="shared" si="13"/>
        <v>5.7902565953206225E-2</v>
      </c>
      <c r="L61" s="304">
        <f t="shared" si="13"/>
        <v>5.6532669039311256E-2</v>
      </c>
      <c r="M61" s="304">
        <f t="shared" si="13"/>
        <v>5.9479949399865971E-2</v>
      </c>
      <c r="N61" s="304">
        <f t="shared" si="13"/>
        <v>5.8583139379046904E-2</v>
      </c>
      <c r="O61" s="304">
        <f t="shared" si="13"/>
        <v>5.7782895915748089E-2</v>
      </c>
      <c r="P61" s="304">
        <f t="shared" si="13"/>
        <v>5.7494734860925788E-2</v>
      </c>
      <c r="Q61" s="304">
        <f t="shared" si="13"/>
        <v>5.896824485246633E-2</v>
      </c>
      <c r="R61" s="304">
        <f t="shared" si="13"/>
        <v>5.9161256363470353E-2</v>
      </c>
      <c r="S61" s="304">
        <f t="shared" si="13"/>
        <v>5.8938817942329066E-2</v>
      </c>
      <c r="T61" s="304">
        <f t="shared" si="13"/>
        <v>5.7920855670887422E-2</v>
      </c>
      <c r="U61" s="304">
        <f t="shared" si="13"/>
        <v>5.7813352594222552E-2</v>
      </c>
      <c r="V61" s="304">
        <f t="shared" si="13"/>
        <v>5.8637949796805908E-2</v>
      </c>
      <c r="W61" s="304">
        <f t="shared" si="13"/>
        <v>5.9407140338534149E-2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2.1881050095893615E-2</v>
      </c>
      <c r="C62" s="304">
        <f t="shared" si="14"/>
        <v>2.2888442066278374E-2</v>
      </c>
      <c r="D62" s="304">
        <f t="shared" si="14"/>
        <v>2.3457594185628722E-2</v>
      </c>
      <c r="E62" s="304">
        <f t="shared" si="14"/>
        <v>2.3981604711962395E-2</v>
      </c>
      <c r="F62" s="304">
        <f t="shared" si="14"/>
        <v>2.4089540907017121E-2</v>
      </c>
      <c r="G62" s="304">
        <f t="shared" si="14"/>
        <v>2.401318531997236E-2</v>
      </c>
      <c r="H62" s="304">
        <f t="shared" si="14"/>
        <v>2.3871010195935006E-2</v>
      </c>
      <c r="I62" s="304">
        <f t="shared" si="14"/>
        <v>2.4518669205008413E-2</v>
      </c>
      <c r="J62" s="304">
        <f t="shared" si="14"/>
        <v>2.4531632084433382E-2</v>
      </c>
      <c r="K62" s="304">
        <f t="shared" si="14"/>
        <v>2.5283771354737777E-2</v>
      </c>
      <c r="L62" s="304">
        <f t="shared" si="14"/>
        <v>2.566000019016744E-2</v>
      </c>
      <c r="M62" s="304">
        <f t="shared" si="14"/>
        <v>2.5109643614148813E-2</v>
      </c>
      <c r="N62" s="304">
        <f t="shared" si="14"/>
        <v>2.5362045395508872E-2</v>
      </c>
      <c r="O62" s="304">
        <f t="shared" si="14"/>
        <v>2.5609613178734034E-2</v>
      </c>
      <c r="P62" s="304">
        <f t="shared" si="14"/>
        <v>2.5663469774555536E-2</v>
      </c>
      <c r="Q62" s="304">
        <f t="shared" si="14"/>
        <v>2.5324687841536127E-2</v>
      </c>
      <c r="R62" s="304">
        <f t="shared" si="14"/>
        <v>2.5295837050009536E-2</v>
      </c>
      <c r="S62" s="304">
        <f t="shared" si="14"/>
        <v>2.5319221950781196E-2</v>
      </c>
      <c r="T62" s="304">
        <f t="shared" si="14"/>
        <v>2.5574754171994982E-2</v>
      </c>
      <c r="U62" s="304">
        <f t="shared" si="14"/>
        <v>2.5615769033067535E-2</v>
      </c>
      <c r="V62" s="304">
        <f t="shared" si="14"/>
        <v>2.5411262941512903E-2</v>
      </c>
      <c r="W62" s="304">
        <f t="shared" si="14"/>
        <v>2.5247430775542846E-2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0.25865229790771255</v>
      </c>
      <c r="C63" s="303">
        <f t="shared" si="15"/>
        <v>0.25354891430190063</v>
      </c>
      <c r="D63" s="303">
        <f t="shared" si="15"/>
        <v>0.25203704457249165</v>
      </c>
      <c r="E63" s="303">
        <f t="shared" si="15"/>
        <v>0.2504618247856823</v>
      </c>
      <c r="F63" s="303">
        <f t="shared" si="15"/>
        <v>0.25048956843406489</v>
      </c>
      <c r="G63" s="303">
        <f t="shared" si="15"/>
        <v>0.25062299102684116</v>
      </c>
      <c r="H63" s="303">
        <f t="shared" si="15"/>
        <v>0.25056545079511661</v>
      </c>
      <c r="I63" s="303">
        <f t="shared" si="15"/>
        <v>0.24964765602759545</v>
      </c>
      <c r="J63" s="303">
        <f t="shared" si="15"/>
        <v>0.25055364217966936</v>
      </c>
      <c r="K63" s="303">
        <f t="shared" si="15"/>
        <v>0.24975052078103332</v>
      </c>
      <c r="L63" s="303">
        <f t="shared" si="15"/>
        <v>0.24983535272642302</v>
      </c>
      <c r="M63" s="303">
        <f t="shared" si="15"/>
        <v>0.24973813342226278</v>
      </c>
      <c r="N63" s="303">
        <f t="shared" si="15"/>
        <v>0.24937364980214924</v>
      </c>
      <c r="O63" s="303">
        <f t="shared" si="15"/>
        <v>0.24936038093568841</v>
      </c>
      <c r="P63" s="303">
        <f t="shared" si="15"/>
        <v>0.2496030180060636</v>
      </c>
      <c r="Q63" s="303">
        <f t="shared" si="15"/>
        <v>0.24930952481409771</v>
      </c>
      <c r="R63" s="303">
        <f t="shared" si="15"/>
        <v>0.24962466737596375</v>
      </c>
      <c r="S63" s="303">
        <f t="shared" si="15"/>
        <v>0.24977666050028363</v>
      </c>
      <c r="T63" s="303">
        <f t="shared" si="15"/>
        <v>0.24973806093590495</v>
      </c>
      <c r="U63" s="303">
        <f t="shared" si="15"/>
        <v>0.24979096436559098</v>
      </c>
      <c r="V63" s="303">
        <f t="shared" si="15"/>
        <v>0.24965042462025866</v>
      </c>
      <c r="W63" s="303">
        <f t="shared" si="15"/>
        <v>0.24981957592158363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0.17432850103478256</v>
      </c>
      <c r="C64" s="304">
        <f t="shared" si="16"/>
        <v>0.14950355561084186</v>
      </c>
      <c r="D64" s="304">
        <f t="shared" si="16"/>
        <v>0.13484936119968366</v>
      </c>
      <c r="E64" s="304">
        <f t="shared" si="16"/>
        <v>0.12068650528679128</v>
      </c>
      <c r="F64" s="304">
        <f t="shared" si="16"/>
        <v>0.11934898446006702</v>
      </c>
      <c r="G64" s="304">
        <f t="shared" si="16"/>
        <v>0.1217357768393605</v>
      </c>
      <c r="H64" s="304">
        <f t="shared" si="16"/>
        <v>0.12490127375732243</v>
      </c>
      <c r="I64" s="304">
        <f t="shared" si="16"/>
        <v>0.10831706694784714</v>
      </c>
      <c r="J64" s="304">
        <f t="shared" si="16"/>
        <v>0.11169721697344377</v>
      </c>
      <c r="K64" s="304">
        <f t="shared" si="16"/>
        <v>9.0298382040066835E-2</v>
      </c>
      <c r="L64" s="304">
        <f t="shared" si="16"/>
        <v>7.9512190481308698E-2</v>
      </c>
      <c r="M64" s="304">
        <f t="shared" si="16"/>
        <v>9.6110824303368689E-2</v>
      </c>
      <c r="N64" s="304">
        <f t="shared" si="16"/>
        <v>8.7615543118481118E-2</v>
      </c>
      <c r="O64" s="304">
        <f t="shared" si="16"/>
        <v>8.0189413477825988E-2</v>
      </c>
      <c r="P64" s="304">
        <f t="shared" si="16"/>
        <v>7.9752107640893383E-2</v>
      </c>
      <c r="Q64" s="304">
        <f t="shared" si="16"/>
        <v>8.8806173449740261E-2</v>
      </c>
      <c r="R64" s="304">
        <f t="shared" si="16"/>
        <v>9.1376406304284591E-2</v>
      </c>
      <c r="S64" s="304">
        <f t="shared" si="16"/>
        <v>9.126388551293467E-2</v>
      </c>
      <c r="T64" s="304">
        <f t="shared" si="16"/>
        <v>8.344469517987757E-2</v>
      </c>
      <c r="U64" s="304">
        <f t="shared" si="16"/>
        <v>8.2527330827741774E-2</v>
      </c>
      <c r="V64" s="304">
        <f t="shared" si="16"/>
        <v>8.8033354158651336E-2</v>
      </c>
      <c r="W64" s="304">
        <f t="shared" si="16"/>
        <v>9.3601258204583468E-2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8.4323796872929999E-2</v>
      </c>
      <c r="C65" s="304">
        <f t="shared" si="17"/>
        <v>0.10404535869105874</v>
      </c>
      <c r="D65" s="304">
        <f t="shared" si="17"/>
        <v>0.11718768337280801</v>
      </c>
      <c r="E65" s="304">
        <f t="shared" si="17"/>
        <v>0.12977531949889098</v>
      </c>
      <c r="F65" s="304">
        <f t="shared" si="17"/>
        <v>0.13114058397399789</v>
      </c>
      <c r="G65" s="304">
        <f t="shared" si="17"/>
        <v>0.12888721418748064</v>
      </c>
      <c r="H65" s="304">
        <f t="shared" si="17"/>
        <v>0.12566417703779414</v>
      </c>
      <c r="I65" s="304">
        <f t="shared" si="17"/>
        <v>0.14133058907974833</v>
      </c>
      <c r="J65" s="304">
        <f t="shared" si="17"/>
        <v>0.13885642520622557</v>
      </c>
      <c r="K65" s="304">
        <f t="shared" si="17"/>
        <v>0.1594521387409665</v>
      </c>
      <c r="L65" s="304">
        <f t="shared" si="17"/>
        <v>0.17032316224511432</v>
      </c>
      <c r="M65" s="304">
        <f t="shared" si="17"/>
        <v>0.15362730911889411</v>
      </c>
      <c r="N65" s="304">
        <f t="shared" si="17"/>
        <v>0.16175810668366813</v>
      </c>
      <c r="O65" s="304">
        <f t="shared" si="17"/>
        <v>0.16917096745786242</v>
      </c>
      <c r="P65" s="304">
        <f t="shared" si="17"/>
        <v>0.16985091036517022</v>
      </c>
      <c r="Q65" s="304">
        <f t="shared" si="17"/>
        <v>0.16050335136435745</v>
      </c>
      <c r="R65" s="304">
        <f t="shared" si="17"/>
        <v>0.15824826107167916</v>
      </c>
      <c r="S65" s="304">
        <f t="shared" si="17"/>
        <v>0.15851277498734895</v>
      </c>
      <c r="T65" s="304">
        <f t="shared" si="17"/>
        <v>0.16629336575602735</v>
      </c>
      <c r="U65" s="304">
        <f t="shared" si="17"/>
        <v>0.1672636335378492</v>
      </c>
      <c r="V65" s="304">
        <f t="shared" si="17"/>
        <v>0.16161707046160734</v>
      </c>
      <c r="W65" s="304">
        <f t="shared" si="17"/>
        <v>0.15621831771700018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0.16889085058945</v>
      </c>
      <c r="C66" s="303">
        <f t="shared" si="18"/>
        <v>0.16290833046322412</v>
      </c>
      <c r="D66" s="303">
        <f t="shared" si="18"/>
        <v>0.1610487384012316</v>
      </c>
      <c r="E66" s="303">
        <f t="shared" si="18"/>
        <v>0.15667812910249412</v>
      </c>
      <c r="F66" s="303">
        <f t="shared" si="18"/>
        <v>0.1542914729409349</v>
      </c>
      <c r="G66" s="303">
        <f t="shared" si="18"/>
        <v>0.15432898156765837</v>
      </c>
      <c r="H66" s="303">
        <f t="shared" si="18"/>
        <v>0.1551639194341044</v>
      </c>
      <c r="I66" s="303">
        <f t="shared" si="18"/>
        <v>0.14929466617719639</v>
      </c>
      <c r="J66" s="303">
        <f t="shared" si="18"/>
        <v>0.1472197397906316</v>
      </c>
      <c r="K66" s="303">
        <f t="shared" si="18"/>
        <v>0.14009340315208457</v>
      </c>
      <c r="L66" s="303">
        <f t="shared" si="18"/>
        <v>0.13597754824421374</v>
      </c>
      <c r="M66" s="303">
        <f t="shared" si="18"/>
        <v>0.14087188537450815</v>
      </c>
      <c r="N66" s="303">
        <f t="shared" si="18"/>
        <v>0.13881385758556214</v>
      </c>
      <c r="O66" s="303">
        <f t="shared" si="18"/>
        <v>0.13613811242237778</v>
      </c>
      <c r="P66" s="303">
        <f t="shared" si="18"/>
        <v>0.13523849675945962</v>
      </c>
      <c r="Q66" s="303">
        <f t="shared" si="18"/>
        <v>0.13900497913559828</v>
      </c>
      <c r="R66" s="303">
        <f t="shared" si="18"/>
        <v>0.13862157390562993</v>
      </c>
      <c r="S66" s="303">
        <f t="shared" si="18"/>
        <v>0.13827586368760181</v>
      </c>
      <c r="T66" s="303">
        <f t="shared" si="18"/>
        <v>0.13581107949396337</v>
      </c>
      <c r="U66" s="303">
        <f t="shared" si="18"/>
        <v>0.13524630987801764</v>
      </c>
      <c r="V66" s="303">
        <f t="shared" si="18"/>
        <v>0.13752041966792014</v>
      </c>
      <c r="W66" s="303">
        <f t="shared" si="18"/>
        <v>0.13873798145376531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0.10296964751008758</v>
      </c>
      <c r="C67" s="303">
        <f t="shared" si="19"/>
        <v>0.10771031560601579</v>
      </c>
      <c r="D67" s="303">
        <f t="shared" si="19"/>
        <v>0.11038867852060576</v>
      </c>
      <c r="E67" s="303">
        <f t="shared" si="19"/>
        <v>0.11285461040923474</v>
      </c>
      <c r="F67" s="303">
        <f t="shared" si="19"/>
        <v>0.11336254544478637</v>
      </c>
      <c r="G67" s="303">
        <f t="shared" si="19"/>
        <v>0.11300322503516406</v>
      </c>
      <c r="H67" s="303">
        <f t="shared" si="19"/>
        <v>0.11233416562792942</v>
      </c>
      <c r="I67" s="303">
        <f t="shared" si="19"/>
        <v>0.11538197272945129</v>
      </c>
      <c r="J67" s="303">
        <f t="shared" si="19"/>
        <v>0.11544297451498051</v>
      </c>
      <c r="K67" s="303">
        <f t="shared" si="19"/>
        <v>0.11898245343406008</v>
      </c>
      <c r="L67" s="303">
        <f t="shared" si="19"/>
        <v>0.12075294207137624</v>
      </c>
      <c r="M67" s="303">
        <f t="shared" si="19"/>
        <v>0.118163028772465</v>
      </c>
      <c r="N67" s="303">
        <f t="shared" si="19"/>
        <v>0.11935080186121813</v>
      </c>
      <c r="O67" s="303">
        <f t="shared" si="19"/>
        <v>0.12051582672345426</v>
      </c>
      <c r="P67" s="303">
        <f t="shared" si="19"/>
        <v>0.12076926952732008</v>
      </c>
      <c r="Q67" s="303">
        <f t="shared" si="19"/>
        <v>0.11917500160722871</v>
      </c>
      <c r="R67" s="303">
        <f t="shared" si="19"/>
        <v>0.11903923317651538</v>
      </c>
      <c r="S67" s="303">
        <f t="shared" si="19"/>
        <v>0.11914927976838205</v>
      </c>
      <c r="T67" s="303">
        <f t="shared" si="19"/>
        <v>0.12035178433879984</v>
      </c>
      <c r="U67" s="303">
        <f t="shared" si="19"/>
        <v>0.1205447954497295</v>
      </c>
      <c r="V67" s="303">
        <f t="shared" si="19"/>
        <v>0.11958241384241361</v>
      </c>
      <c r="W67" s="303">
        <f t="shared" si="19"/>
        <v>0.11881143894373097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6.9726481718796585E-2</v>
      </c>
      <c r="C68" s="237">
        <f t="shared" si="20"/>
        <v>7.2936652048778944E-2</v>
      </c>
      <c r="D68" s="237">
        <f t="shared" si="20"/>
        <v>7.4750320710528617E-2</v>
      </c>
      <c r="E68" s="237">
        <f t="shared" si="20"/>
        <v>7.642014049635866E-2</v>
      </c>
      <c r="F68" s="237">
        <f t="shared" si="20"/>
        <v>7.6764091590949532E-2</v>
      </c>
      <c r="G68" s="237">
        <f t="shared" si="20"/>
        <v>7.6520775734495089E-2</v>
      </c>
      <c r="H68" s="237">
        <f t="shared" si="20"/>
        <v>7.6067718356370481E-2</v>
      </c>
      <c r="I68" s="237">
        <f t="shared" si="20"/>
        <v>7.813155824788677E-2</v>
      </c>
      <c r="J68" s="237">
        <f t="shared" si="20"/>
        <v>7.817286595347156E-2</v>
      </c>
      <c r="K68" s="237">
        <f t="shared" si="20"/>
        <v>8.0569644209132665E-2</v>
      </c>
      <c r="L68" s="237">
        <f t="shared" si="20"/>
        <v>8.1768540646950064E-2</v>
      </c>
      <c r="M68" s="237">
        <f t="shared" si="20"/>
        <v>8.0014766144885174E-2</v>
      </c>
      <c r="N68" s="237">
        <f t="shared" si="20"/>
        <v>8.0819073438943984E-2</v>
      </c>
      <c r="O68" s="237">
        <f t="shared" si="20"/>
        <v>8.1607976642198043E-2</v>
      </c>
      <c r="P68" s="237">
        <f t="shared" si="20"/>
        <v>8.1779596876488739E-2</v>
      </c>
      <c r="Q68" s="237">
        <f t="shared" si="20"/>
        <v>8.0700029298341816E-2</v>
      </c>
      <c r="R68" s="237">
        <f t="shared" si="20"/>
        <v>8.060809293426717E-2</v>
      </c>
      <c r="S68" s="237">
        <f t="shared" si="20"/>
        <v>8.0682611609056765E-2</v>
      </c>
      <c r="T68" s="237">
        <f t="shared" si="20"/>
        <v>8.1496894409605281E-2</v>
      </c>
      <c r="U68" s="237">
        <f t="shared" si="20"/>
        <v>8.1627592979748906E-2</v>
      </c>
      <c r="V68" s="237">
        <f t="shared" si="20"/>
        <v>8.0975910807655913E-2</v>
      </c>
      <c r="W68" s="237">
        <f t="shared" si="20"/>
        <v>8.0453840775577976E-2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32.013687204452971</v>
      </c>
      <c r="C72" s="324">
        <f t="shared" si="21"/>
        <v>33.481291760016006</v>
      </c>
      <c r="D72" s="324">
        <f t="shared" si="21"/>
        <v>33.898329717486781</v>
      </c>
      <c r="E72" s="324">
        <f t="shared" si="21"/>
        <v>37.655582567334569</v>
      </c>
      <c r="F72" s="324">
        <f t="shared" si="21"/>
        <v>36.897174862021195</v>
      </c>
      <c r="G72" s="324">
        <f t="shared" si="21"/>
        <v>36.105131029416498</v>
      </c>
      <c r="H72" s="324">
        <f t="shared" si="21"/>
        <v>33.948643212890829</v>
      </c>
      <c r="I72" s="324">
        <f t="shared" si="21"/>
        <v>32.251522825185688</v>
      </c>
      <c r="J72" s="324">
        <f t="shared" si="21"/>
        <v>34.095683591836661</v>
      </c>
      <c r="K72" s="324">
        <f t="shared" si="21"/>
        <v>35.940107263956143</v>
      </c>
      <c r="L72" s="324">
        <f t="shared" si="21"/>
        <v>35.506597023197841</v>
      </c>
      <c r="M72" s="324">
        <f t="shared" si="21"/>
        <v>32.876566765065036</v>
      </c>
      <c r="N72" s="324">
        <f t="shared" si="21"/>
        <v>32.710539740983961</v>
      </c>
      <c r="O72" s="324">
        <f t="shared" si="21"/>
        <v>33.595391032219851</v>
      </c>
      <c r="P72" s="324">
        <f t="shared" si="21"/>
        <v>31.5549710609248</v>
      </c>
      <c r="Q72" s="324">
        <f t="shared" si="21"/>
        <v>30.53147243142967</v>
      </c>
      <c r="R72" s="324">
        <f t="shared" si="21"/>
        <v>30.328894023960032</v>
      </c>
      <c r="S72" s="324">
        <f t="shared" si="21"/>
        <v>30.125723070719602</v>
      </c>
      <c r="T72" s="324">
        <f t="shared" si="21"/>
        <v>29.380836072311478</v>
      </c>
      <c r="U72" s="324">
        <f t="shared" si="21"/>
        <v>29.079047435680156</v>
      </c>
      <c r="V72" s="324">
        <f t="shared" si="21"/>
        <v>29.218421981251296</v>
      </c>
      <c r="W72" s="324">
        <f t="shared" si="21"/>
        <v>29.51925633430643</v>
      </c>
      <c r="DA72" s="95"/>
    </row>
    <row r="73" spans="1:105" ht="12" customHeight="1" x14ac:dyDescent="0.25">
      <c r="A73" s="55" t="s">
        <v>92</v>
      </c>
      <c r="B73" s="336">
        <f>IF(B$6=0,0,B$6/MAE!B$5*1000)</f>
        <v>0.68675793477931701</v>
      </c>
      <c r="C73" s="336">
        <f>IF(C$6=0,0,C$6/MAE!C$5*1000)</f>
        <v>0.75130843799342084</v>
      </c>
      <c r="D73" s="336">
        <f>IF(D$6=0,0,D$6/MAE!D$5*1000)</f>
        <v>0.77958162949357213</v>
      </c>
      <c r="E73" s="336">
        <f>IF(E$6=0,0,E$6/MAE!E$5*1000)</f>
        <v>0.88533460424360777</v>
      </c>
      <c r="F73" s="336">
        <f>IF(F$6=0,0,F$6/MAE!F$5*1000)</f>
        <v>0.87140784626668955</v>
      </c>
      <c r="G73" s="336">
        <f>IF(G$6=0,0,G$6/MAE!G$5*1000)</f>
        <v>0.84999921805025758</v>
      </c>
      <c r="H73" s="336">
        <f>IF(H$6=0,0,H$6/MAE!H$5*1000)</f>
        <v>0.79449843948340837</v>
      </c>
      <c r="I73" s="336">
        <f>IF(I$6=0,0,I$6/MAE!I$5*1000)</f>
        <v>0.77525923481226056</v>
      </c>
      <c r="J73" s="336">
        <f>IF(J$6=0,0,J$6/MAE!J$5*1000)</f>
        <v>0.82002231915900858</v>
      </c>
      <c r="K73" s="336">
        <f>IF(K$6=0,0,K$6/MAE!K$5*1000)</f>
        <v>0.8908837789476638</v>
      </c>
      <c r="L73" s="336">
        <f>IF(L$6=0,0,L$6/MAE!L$5*1000)</f>
        <v>0.89323459447789688</v>
      </c>
      <c r="M73" s="336">
        <f>IF(M$6=0,0,M$6/MAE!M$5*1000)</f>
        <v>0.80933223012505151</v>
      </c>
      <c r="N73" s="336">
        <f>IF(N$6=0,0,N$6/MAE!N$5*1000)</f>
        <v>0.81333940570826657</v>
      </c>
      <c r="O73" s="336">
        <f>IF(O$6=0,0,O$6/MAE!O$5*1000)</f>
        <v>0.84349506757201997</v>
      </c>
      <c r="P73" s="336">
        <f>IF(P$6=0,0,P$6/MAE!P$5*1000)</f>
        <v>0.79393141770491948</v>
      </c>
      <c r="Q73" s="336">
        <f>IF(Q$6=0,0,Q$6/MAE!Q$5*1000)</f>
        <v>0.75803922418472691</v>
      </c>
      <c r="R73" s="336">
        <f>IF(R$6=0,0,R$6/MAE!R$5*1000)</f>
        <v>0.7521517266050004</v>
      </c>
      <c r="S73" s="336">
        <f>IF(S$6=0,0,S$6/MAE!S$5*1000)</f>
        <v>0.74780379299541055</v>
      </c>
      <c r="T73" s="336">
        <f>IF(T$6=0,0,T$6/MAE!T$5*1000)</f>
        <v>0.73667417638926291</v>
      </c>
      <c r="U73" s="336">
        <f>IF(U$6=0,0,U$6/MAE!U$5*1000)</f>
        <v>0.73027663020980138</v>
      </c>
      <c r="V73" s="336">
        <f>IF(V$6=0,0,V$6/MAE!V$5*1000)</f>
        <v>0.72791863108005539</v>
      </c>
      <c r="W73" s="336">
        <f>IF(W$6=0,0,W$6/MAE!W$5*1000)</f>
        <v>0.73067194200579022</v>
      </c>
      <c r="DA73" s="67"/>
    </row>
    <row r="74" spans="1:105" ht="12" customHeight="1" x14ac:dyDescent="0.25">
      <c r="A74" s="202" t="s">
        <v>93</v>
      </c>
      <c r="B74" s="337">
        <f>IF(B$7=0,0,B$7/MAE!B$5*1000)</f>
        <v>0.93399079129987095</v>
      </c>
      <c r="C74" s="337">
        <f>IF(C$7=0,0,C$7/MAE!C$5*1000)</f>
        <v>1.0217794756710521</v>
      </c>
      <c r="D74" s="337">
        <f>IF(D$7=0,0,D$7/MAE!D$5*1000)</f>
        <v>1.060231016111258</v>
      </c>
      <c r="E74" s="337">
        <f>IF(E$7=0,0,E$7/MAE!E$5*1000)</f>
        <v>1.2040550617713062</v>
      </c>
      <c r="F74" s="337">
        <f>IF(F$7=0,0,F$7/MAE!F$5*1000)</f>
        <v>1.1851146709226981</v>
      </c>
      <c r="G74" s="337">
        <f>IF(G$7=0,0,G$7/MAE!G$5*1000)</f>
        <v>1.1559989365483505</v>
      </c>
      <c r="H74" s="337">
        <f>IF(H$7=0,0,H$7/MAE!H$5*1000)</f>
        <v>1.0805178776974356</v>
      </c>
      <c r="I74" s="337">
        <f>IF(I$7=0,0,I$7/MAE!I$5*1000)</f>
        <v>1.0543525593446745</v>
      </c>
      <c r="J74" s="337">
        <f>IF(J$7=0,0,J$7/MAE!J$5*1000)</f>
        <v>1.1152303540562514</v>
      </c>
      <c r="K74" s="337">
        <f>IF(K$7=0,0,K$7/MAE!K$5*1000)</f>
        <v>1.2116019393688233</v>
      </c>
      <c r="L74" s="337">
        <f>IF(L$7=0,0,L$7/MAE!L$5*1000)</f>
        <v>1.2147990484899398</v>
      </c>
      <c r="M74" s="337">
        <f>IF(M$7=0,0,M$7/MAE!M$5*1000)</f>
        <v>1.1006918329700695</v>
      </c>
      <c r="N74" s="337">
        <f>IF(N$7=0,0,N$7/MAE!N$5*1000)</f>
        <v>1.1061415917632422</v>
      </c>
      <c r="O74" s="337">
        <f>IF(O$7=0,0,O$7/MAE!O$5*1000)</f>
        <v>1.147153291897947</v>
      </c>
      <c r="P74" s="337">
        <f>IF(P$7=0,0,P$7/MAE!P$5*1000)</f>
        <v>1.079746728078691</v>
      </c>
      <c r="Q74" s="337">
        <f>IF(Q$7=0,0,Q$7/MAE!Q$5*1000)</f>
        <v>1.0309333448912286</v>
      </c>
      <c r="R74" s="337">
        <f>IF(R$7=0,0,R$7/MAE!R$5*1000)</f>
        <v>1.022926348182801</v>
      </c>
      <c r="S74" s="337">
        <f>IF(S$7=0,0,S$7/MAE!S$5*1000)</f>
        <v>1.0170131584737587</v>
      </c>
      <c r="T74" s="337">
        <f>IF(T$7=0,0,T$7/MAE!T$5*1000)</f>
        <v>1.0018768798893982</v>
      </c>
      <c r="U74" s="337">
        <f>IF(U$7=0,0,U$7/MAE!U$5*1000)</f>
        <v>0.99317621708533033</v>
      </c>
      <c r="V74" s="337">
        <f>IF(V$7=0,0,V$7/MAE!V$5*1000)</f>
        <v>0.98996933826887523</v>
      </c>
      <c r="W74" s="337">
        <f>IF(W$7=0,0,W$7/MAE!W$5*1000)</f>
        <v>0.99371384112787486</v>
      </c>
      <c r="DA74" s="174"/>
    </row>
    <row r="75" spans="1:105" ht="12" customHeight="1" x14ac:dyDescent="0.25">
      <c r="A75" s="202" t="s">
        <v>94</v>
      </c>
      <c r="B75" s="337">
        <f>IF(B$8=0,0,B$8/MAE!B$5*1000)</f>
        <v>1.1537533304292524</v>
      </c>
      <c r="C75" s="337">
        <f>IF(C$8=0,0,C$8/MAE!C$5*1000)</f>
        <v>1.2621981758289469</v>
      </c>
      <c r="D75" s="337">
        <f>IF(D$8=0,0,D$8/MAE!D$5*1000)</f>
        <v>1.3096971375492004</v>
      </c>
      <c r="E75" s="337">
        <f>IF(E$8=0,0,E$8/MAE!E$5*1000)</f>
        <v>1.4873621351292607</v>
      </c>
      <c r="F75" s="337">
        <f>IF(F$8=0,0,F$8/MAE!F$5*1000)</f>
        <v>1.4639651817280388</v>
      </c>
      <c r="G75" s="337">
        <f>IF(G$8=0,0,G$8/MAE!G$5*1000)</f>
        <v>1.4279986863244329</v>
      </c>
      <c r="H75" s="337">
        <f>IF(H$8=0,0,H$8/MAE!H$5*1000)</f>
        <v>1.3347573783321263</v>
      </c>
      <c r="I75" s="337">
        <f>IF(I$8=0,0,I$8/MAE!I$5*1000)</f>
        <v>1.3024355144845978</v>
      </c>
      <c r="J75" s="337">
        <f>IF(J$8=0,0,J$8/MAE!J$5*1000)</f>
        <v>1.3776374961871343</v>
      </c>
      <c r="K75" s="337">
        <f>IF(K$8=0,0,K$8/MAE!K$5*1000)</f>
        <v>1.4966847486320753</v>
      </c>
      <c r="L75" s="337">
        <f>IF(L$8=0,0,L$8/MAE!L$5*1000)</f>
        <v>1.5006341187228671</v>
      </c>
      <c r="M75" s="337">
        <f>IF(M$8=0,0,M$8/MAE!M$5*1000)</f>
        <v>1.3596781466100856</v>
      </c>
      <c r="N75" s="337">
        <f>IF(N$8=0,0,N$8/MAE!N$5*1000)</f>
        <v>1.3664102015898876</v>
      </c>
      <c r="O75" s="337">
        <f>IF(O$8=0,0,O$8/MAE!O$5*1000)</f>
        <v>1.4170717135209934</v>
      </c>
      <c r="P75" s="337">
        <f>IF(P$8=0,0,P$8/MAE!P$5*1000)</f>
        <v>1.3338047817442651</v>
      </c>
      <c r="Q75" s="337">
        <f>IF(Q$8=0,0,Q$8/MAE!Q$5*1000)</f>
        <v>1.2735058966303414</v>
      </c>
      <c r="R75" s="337">
        <f>IF(R$8=0,0,R$8/MAE!R$5*1000)</f>
        <v>1.263614900696401</v>
      </c>
      <c r="S75" s="337">
        <f>IF(S$8=0,0,S$8/MAE!S$5*1000)</f>
        <v>1.2563103722322897</v>
      </c>
      <c r="T75" s="337">
        <f>IF(T$8=0,0,T$8/MAE!T$5*1000)</f>
        <v>1.2376126163339622</v>
      </c>
      <c r="U75" s="337">
        <f>IF(U$8=0,0,U$8/MAE!U$5*1000)</f>
        <v>1.2268647387524663</v>
      </c>
      <c r="V75" s="337">
        <f>IF(V$8=0,0,V$8/MAE!V$5*1000)</f>
        <v>1.2229033002144931</v>
      </c>
      <c r="W75" s="337">
        <f>IF(W$8=0,0,W$8/MAE!W$5*1000)</f>
        <v>1.2275288625697278</v>
      </c>
      <c r="DA75" s="174"/>
    </row>
    <row r="76" spans="1:105" ht="12" customHeight="1" x14ac:dyDescent="0.25">
      <c r="A76" s="202" t="s">
        <v>95</v>
      </c>
      <c r="B76" s="337">
        <f>IF(B$9=0,0,B$9/MAE!B$5*1000)</f>
        <v>0.7142282521704898</v>
      </c>
      <c r="C76" s="337">
        <f>IF(C$9=0,0,C$9/MAE!C$5*1000)</f>
        <v>0.78136077551315775</v>
      </c>
      <c r="D76" s="337">
        <f>IF(D$9=0,0,D$9/MAE!D$5*1000)</f>
        <v>0.8107648946733147</v>
      </c>
      <c r="E76" s="337">
        <f>IF(E$9=0,0,E$9/MAE!E$5*1000)</f>
        <v>0.92074798841335193</v>
      </c>
      <c r="F76" s="337">
        <f>IF(F$9=0,0,F$9/MAE!F$5*1000)</f>
        <v>0.90626416011735689</v>
      </c>
      <c r="G76" s="337">
        <f>IF(G$9=0,0,G$9/MAE!G$5*1000)</f>
        <v>0.88399918677226763</v>
      </c>
      <c r="H76" s="337">
        <f>IF(H$9=0,0,H$9/MAE!H$5*1000)</f>
        <v>0.82627837706274476</v>
      </c>
      <c r="I76" s="337">
        <f>IF(I$9=0,0,I$9/MAE!I$5*1000)</f>
        <v>0.80626960420475102</v>
      </c>
      <c r="J76" s="337">
        <f>IF(J$9=0,0,J$9/MAE!J$5*1000)</f>
        <v>0.8528232119253687</v>
      </c>
      <c r="K76" s="337">
        <f>IF(K$9=0,0,K$9/MAE!K$5*1000)</f>
        <v>0.9265191301055703</v>
      </c>
      <c r="L76" s="337">
        <f>IF(L$9=0,0,L$9/MAE!L$5*1000)</f>
        <v>0.92896397825701316</v>
      </c>
      <c r="M76" s="337">
        <f>IF(M$9=0,0,M$9/MAE!M$5*1000)</f>
        <v>0.84170551933005333</v>
      </c>
      <c r="N76" s="337">
        <f>IF(N$9=0,0,N$9/MAE!N$5*1000)</f>
        <v>0.84587298193659699</v>
      </c>
      <c r="O76" s="337">
        <f>IF(O$9=0,0,O$9/MAE!O$5*1000)</f>
        <v>0.87723487027490032</v>
      </c>
      <c r="P76" s="337">
        <f>IF(P$9=0,0,P$9/MAE!P$5*1000)</f>
        <v>0.82568867441311633</v>
      </c>
      <c r="Q76" s="337">
        <f>IF(Q$9=0,0,Q$9/MAE!Q$5*1000)</f>
        <v>0.78836079315211594</v>
      </c>
      <c r="R76" s="337">
        <f>IF(R$9=0,0,R$9/MAE!R$5*1000)</f>
        <v>0.78223779566920049</v>
      </c>
      <c r="S76" s="337">
        <f>IF(S$9=0,0,S$9/MAE!S$5*1000)</f>
        <v>0.77771594471522687</v>
      </c>
      <c r="T76" s="337">
        <f>IF(T$9=0,0,T$9/MAE!T$5*1000)</f>
        <v>0.76614114344483353</v>
      </c>
      <c r="U76" s="337">
        <f>IF(U$9=0,0,U$9/MAE!U$5*1000)</f>
        <v>0.75948769541819339</v>
      </c>
      <c r="V76" s="337">
        <f>IF(V$9=0,0,V$9/MAE!V$5*1000)</f>
        <v>0.75703537632325746</v>
      </c>
      <c r="W76" s="337">
        <f>IF(W$9=0,0,W$9/MAE!W$5*1000)</f>
        <v>0.75989881968602169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0.82066253213288776</v>
      </c>
      <c r="C77" s="338">
        <f>IF(C$10=0,0,C$10/MAE!C$5*1000)</f>
        <v>0.87357287836548869</v>
      </c>
      <c r="D77" s="338">
        <f>IF(D$10=0,0,D$10/MAE!D$5*1000)</f>
        <v>0.87933490211465248</v>
      </c>
      <c r="E77" s="338">
        <f>IF(E$10=0,0,E$10/MAE!E$5*1000)</f>
        <v>0.98347215612302707</v>
      </c>
      <c r="F77" s="338">
        <f>IF(F$10=0,0,F$10/MAE!F$5*1000)</f>
        <v>0.96845973300813359</v>
      </c>
      <c r="G77" s="338">
        <f>IF(G$10=0,0,G$10/MAE!G$5*1000)</f>
        <v>0.94945739797254558</v>
      </c>
      <c r="H77" s="338">
        <f>IF(H$10=0,0,H$10/MAE!H$5*1000)</f>
        <v>0.89535541366218496</v>
      </c>
      <c r="I77" s="338">
        <f>IF(I$10=0,0,I$10/MAE!I$5*1000)</f>
        <v>0.85304532671043198</v>
      </c>
      <c r="J77" s="338">
        <f>IF(J$10=0,0,J$10/MAE!J$5*1000)</f>
        <v>0.90242272199053908</v>
      </c>
      <c r="K77" s="338">
        <f>IF(K$10=0,0,K$10/MAE!K$5*1000)</f>
        <v>0.95849319048777926</v>
      </c>
      <c r="L77" s="338">
        <f>IF(L$10=0,0,L$10/MAE!L$5*1000)</f>
        <v>0.95126918813864436</v>
      </c>
      <c r="M77" s="338">
        <f>IF(M$10=0,0,M$10/MAE!M$5*1000)</f>
        <v>0.87944907357804591</v>
      </c>
      <c r="N77" s="338">
        <f>IF(N$10=0,0,N$10/MAE!N$5*1000)</f>
        <v>0.8773930314954298</v>
      </c>
      <c r="O77" s="338">
        <f>IF(O$10=0,0,O$10/MAE!O$5*1000)</f>
        <v>0.90327964524805127</v>
      </c>
      <c r="P77" s="338">
        <f>IF(P$10=0,0,P$10/MAE!P$5*1000)</f>
        <v>0.84930703203828384</v>
      </c>
      <c r="Q77" s="338">
        <f>IF(Q$10=0,0,Q$10/MAE!Q$5*1000)</f>
        <v>0.82050243534284295</v>
      </c>
      <c r="R77" s="338">
        <f>IF(R$10=0,0,R$10/MAE!R$5*1000)</f>
        <v>0.81672325645801258</v>
      </c>
      <c r="S77" s="338">
        <f>IF(S$10=0,0,S$10/MAE!S$5*1000)</f>
        <v>0.81081057245615817</v>
      </c>
      <c r="T77" s="338">
        <f>IF(T$10=0,0,T$10/MAE!T$5*1000)</f>
        <v>0.79086227563017741</v>
      </c>
      <c r="U77" s="338">
        <f>IF(U$10=0,0,U$10/MAE!U$5*1000)</f>
        <v>0.78312682208290341</v>
      </c>
      <c r="V77" s="338">
        <f>IF(V$10=0,0,V$10/MAE!V$5*1000)</f>
        <v>0.78621708360929465</v>
      </c>
      <c r="W77" s="338">
        <f>IF(W$10=0,0,W$10/MAE!W$5*1000)</f>
        <v>0.79426820770347073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5.7962896319513462</v>
      </c>
      <c r="C78" s="351">
        <f>IF(C$16=0,0,C$16/MAE!C$5*1000)</f>
        <v>5.9424016226240566</v>
      </c>
      <c r="D78" s="351">
        <f>IF(D$16=0,0,D$16/MAE!D$5*1000)</f>
        <v>5.9805443865574661</v>
      </c>
      <c r="E78" s="351">
        <f>IF(E$16=0,0,E$16/MAE!E$5*1000)</f>
        <v>6.6019001462277789</v>
      </c>
      <c r="F78" s="351">
        <f>IF(F$16=0,0,F$16/MAE!F$5*1000)</f>
        <v>6.4696501853367403</v>
      </c>
      <c r="G78" s="351">
        <f>IF(G$16=0,0,G$16/MAE!G$5*1000)</f>
        <v>6.3341431510058639</v>
      </c>
      <c r="H78" s="351">
        <f>IF(H$16=0,0,H$16/MAE!H$5*1000)</f>
        <v>5.9544499633643957</v>
      </c>
      <c r="I78" s="351">
        <f>IF(I$16=0,0,I$16/MAE!I$5*1000)</f>
        <v>5.6360619536396674</v>
      </c>
      <c r="J78" s="351">
        <f>IF(J$16=0,0,J$16/MAE!J$5*1000)</f>
        <v>5.9799583945781842</v>
      </c>
      <c r="K78" s="351">
        <f>IF(K$16=0,0,K$16/MAE!K$5*1000)</f>
        <v>6.2832423542694738</v>
      </c>
      <c r="L78" s="351">
        <f>IF(L$16=0,0,L$16/MAE!L$5*1000)</f>
        <v>6.2095622339839167</v>
      </c>
      <c r="M78" s="351">
        <f>IF(M$16=0,0,M$16/MAE!M$5*1000)</f>
        <v>5.7473726920678194</v>
      </c>
      <c r="N78" s="351">
        <f>IF(N$16=0,0,N$16/MAE!N$5*1000)</f>
        <v>5.7100026775451935</v>
      </c>
      <c r="O78" s="351">
        <f>IF(O$16=0,0,O$16/MAE!O$5*1000)</f>
        <v>5.8641516538344254</v>
      </c>
      <c r="P78" s="351">
        <f>IF(P$16=0,0,P$16/MAE!P$5*1000)</f>
        <v>5.5133512069305821</v>
      </c>
      <c r="Q78" s="351">
        <f>IF(Q$16=0,0,Q$16/MAE!Q$5*1000)</f>
        <v>5.3282508186281134</v>
      </c>
      <c r="R78" s="351">
        <f>IF(R$16=0,0,R$16/MAE!R$5*1000)</f>
        <v>5.2995880578283137</v>
      </c>
      <c r="S78" s="351">
        <f>IF(S$16=0,0,S$16/MAE!S$5*1000)</f>
        <v>5.2672917526324801</v>
      </c>
      <c r="T78" s="351">
        <f>IF(T$16=0,0,T$16/MAE!T$5*1000)</f>
        <v>5.1362591205623307</v>
      </c>
      <c r="U78" s="351">
        <f>IF(U$16=0,0,U$16/MAE!U$5*1000)</f>
        <v>5.0845783112539191</v>
      </c>
      <c r="V78" s="351">
        <f>IF(V$16=0,0,V$16/MAE!V$5*1000)</f>
        <v>5.1060740180472948</v>
      </c>
      <c r="W78" s="351">
        <f>IF(W$16=0,0,W$16/MAE!W$5*1000)</f>
        <v>5.1621416692698707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2.6921322467413775</v>
      </c>
      <c r="C79" s="351">
        <f>IF(C$24=0,0,C$24/MAE!C$5*1000)</f>
        <v>2.8568500468539941</v>
      </c>
      <c r="D79" s="351">
        <f>IF(D$24=0,0,D$24/MAE!D$5*1000)</f>
        <v>2.7993548386353369</v>
      </c>
      <c r="E79" s="351">
        <f>IF(E$24=0,0,E$24/MAE!E$5*1000)</f>
        <v>3.1143673146919619</v>
      </c>
      <c r="F79" s="351">
        <f>IF(F$24=0,0,F$24/MAE!F$5*1000)</f>
        <v>3.0819004475615537</v>
      </c>
      <c r="G79" s="351">
        <f>IF(G$24=0,0,G$24/MAE!G$5*1000)</f>
        <v>3.0399015405899164</v>
      </c>
      <c r="H79" s="351">
        <f>IF(H$24=0,0,H$24/MAE!H$5*1000)</f>
        <v>2.8928357923663728</v>
      </c>
      <c r="I79" s="351">
        <f>IF(I$24=0,0,I$24/MAE!I$5*1000)</f>
        <v>2.7164951601709868</v>
      </c>
      <c r="J79" s="351">
        <f>IF(J$24=0,0,J$24/MAE!J$5*1000)</f>
        <v>2.8837692860461406</v>
      </c>
      <c r="K79" s="351">
        <f>IF(K$24=0,0,K$24/MAE!K$5*1000)</f>
        <v>2.9897258857431441</v>
      </c>
      <c r="L79" s="351">
        <f>IF(L$24=0,0,L$24/MAE!L$5*1000)</f>
        <v>2.9183819845920924</v>
      </c>
      <c r="M79" s="351">
        <f>IF(M$24=0,0,M$24/MAE!M$5*1000)</f>
        <v>2.7810154023549361</v>
      </c>
      <c r="N79" s="351">
        <f>IF(N$24=0,0,N$24/MAE!N$5*1000)</f>
        <v>2.7458923026323485</v>
      </c>
      <c r="O79" s="351">
        <f>IF(O$24=0,0,O$24/MAE!O$5*1000)</f>
        <v>2.8016039521870768</v>
      </c>
      <c r="P79" s="351">
        <f>IF(P$24=0,0,P$24/MAE!P$5*1000)</f>
        <v>2.6240547407510761</v>
      </c>
      <c r="Q79" s="351">
        <f>IF(Q$24=0,0,Q$24/MAE!Q$5*1000)</f>
        <v>2.5735873507112919</v>
      </c>
      <c r="R79" s="351">
        <f>IF(R$24=0,0,R$24/MAE!R$5*1000)</f>
        <v>2.5614902357091243</v>
      </c>
      <c r="S79" s="351">
        <f>IF(S$24=0,0,S$24/MAE!S$5*1000)</f>
        <v>2.5383343763014836</v>
      </c>
      <c r="T79" s="351">
        <f>IF(T$24=0,0,T$24/MAE!T$5*1000)</f>
        <v>2.4531708255514042</v>
      </c>
      <c r="U79" s="351">
        <f>IF(U$24=0,0,U$24/MAE!U$5*1000)</f>
        <v>2.4260393853170981</v>
      </c>
      <c r="V79" s="351">
        <f>IF(V$24=0,0,V$24/MAE!V$5*1000)</f>
        <v>2.4557853649801591</v>
      </c>
      <c r="W79" s="351">
        <f>IF(W$24=0,0,W$24/MAE!W$5*1000)</f>
        <v>2.4989399845872127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8.280413759930493</v>
      </c>
      <c r="C80" s="351">
        <f>IF(C$27=0,0,C$27/MAE!C$5*1000)</f>
        <v>8.4891451751772262</v>
      </c>
      <c r="D80" s="351">
        <f>IF(D$27=0,0,D$27/MAE!D$5*1000)</f>
        <v>8.5436348379392371</v>
      </c>
      <c r="E80" s="351">
        <f>IF(E$27=0,0,E$27/MAE!E$5*1000)</f>
        <v>9.4312859231825446</v>
      </c>
      <c r="F80" s="351">
        <f>IF(F$27=0,0,F$27/MAE!F$5*1000)</f>
        <v>9.242357407623917</v>
      </c>
      <c r="G80" s="351">
        <f>IF(G$27=0,0,G$27/MAE!G$5*1000)</f>
        <v>9.0487759300083752</v>
      </c>
      <c r="H80" s="351">
        <f>IF(H$27=0,0,H$27/MAE!H$5*1000)</f>
        <v>8.5063570905205683</v>
      </c>
      <c r="I80" s="351">
        <f>IF(I$27=0,0,I$27/MAE!I$5*1000)</f>
        <v>8.0515170766280981</v>
      </c>
      <c r="J80" s="351">
        <f>IF(J$27=0,0,J$27/MAE!J$5*1000)</f>
        <v>8.5427977065402665</v>
      </c>
      <c r="K80" s="351">
        <f>IF(K$27=0,0,K$27/MAE!K$5*1000)</f>
        <v>8.9760605060992447</v>
      </c>
      <c r="L80" s="351">
        <f>IF(L$27=0,0,L$27/MAE!L$5*1000)</f>
        <v>8.8708031914055923</v>
      </c>
      <c r="M80" s="351">
        <f>IF(M$27=0,0,M$27/MAE!M$5*1000)</f>
        <v>8.210532417239742</v>
      </c>
      <c r="N80" s="351">
        <f>IF(N$27=0,0,N$27/MAE!N$5*1000)</f>
        <v>8.1571466822074203</v>
      </c>
      <c r="O80" s="351">
        <f>IF(O$27=0,0,O$27/MAE!O$5*1000)</f>
        <v>8.3773595054777505</v>
      </c>
      <c r="P80" s="351">
        <f>IF(P$27=0,0,P$27/MAE!P$5*1000)</f>
        <v>7.8762160099008307</v>
      </c>
      <c r="Q80" s="351">
        <f>IF(Q$27=0,0,Q$27/MAE!Q$5*1000)</f>
        <v>7.6117868837544531</v>
      </c>
      <c r="R80" s="351">
        <f>IF(R$27=0,0,R$27/MAE!R$5*1000)</f>
        <v>7.5708400826118778</v>
      </c>
      <c r="S80" s="351">
        <f>IF(S$27=0,0,S$27/MAE!S$5*1000)</f>
        <v>7.5247025037606887</v>
      </c>
      <c r="T80" s="351">
        <f>IF(T$27=0,0,T$27/MAE!T$5*1000)</f>
        <v>7.3375130293747572</v>
      </c>
      <c r="U80" s="351">
        <f>IF(U$27=0,0,U$27/MAE!U$5*1000)</f>
        <v>7.2636833017913123</v>
      </c>
      <c r="V80" s="351">
        <f>IF(V$27=0,0,V$27/MAE!V$5*1000)</f>
        <v>7.2943914543532813</v>
      </c>
      <c r="W80" s="351">
        <f>IF(W$27=0,0,W$27/MAE!W$5*1000)</f>
        <v>7.3744880989569568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5.4068188624646538</v>
      </c>
      <c r="C81" s="351">
        <f>IF(C$35=0,0,C$35/MAE!C$5*1000)</f>
        <v>5.4543813423763092</v>
      </c>
      <c r="D81" s="351">
        <f>IF(D$35=0,0,D$35/MAE!D$5*1000)</f>
        <v>5.4592832349102247</v>
      </c>
      <c r="E81" s="351">
        <f>IF(E$35=0,0,E$35/MAE!E$5*1000)</f>
        <v>5.8998062269144746</v>
      </c>
      <c r="F81" s="351">
        <f>IF(F$35=0,0,F$35/MAE!F$5*1000)</f>
        <v>5.6929194568204862</v>
      </c>
      <c r="G81" s="351">
        <f>IF(G$35=0,0,G$35/MAE!G$5*1000)</f>
        <v>5.5720681011367095</v>
      </c>
      <c r="H81" s="351">
        <f>IF(H$35=0,0,H$35/MAE!H$5*1000)</f>
        <v>5.2676045403821492</v>
      </c>
      <c r="I81" s="351">
        <f>IF(I$35=0,0,I$35/MAE!I$5*1000)</f>
        <v>4.8149803338923256</v>
      </c>
      <c r="J81" s="351">
        <f>IF(J$35=0,0,J$35/MAE!J$5*1000)</f>
        <v>5.0195576663739008</v>
      </c>
      <c r="K81" s="351">
        <f>IF(K$35=0,0,K$35/MAE!K$5*1000)</f>
        <v>5.0349719362585708</v>
      </c>
      <c r="L81" s="351">
        <f>IF(L$35=0,0,L$35/MAE!L$5*1000)</f>
        <v>4.8281000097097388</v>
      </c>
      <c r="M81" s="351">
        <f>IF(M$35=0,0,M$35/MAE!M$5*1000)</f>
        <v>4.6313839448356067</v>
      </c>
      <c r="N81" s="351">
        <f>IF(N$35=0,0,N$35/MAE!N$5*1000)</f>
        <v>4.5406762051518177</v>
      </c>
      <c r="O81" s="351">
        <f>IF(O$35=0,0,O$35/MAE!O$5*1000)</f>
        <v>4.5736131212180871</v>
      </c>
      <c r="P81" s="351">
        <f>IF(P$35=0,0,P$35/MAE!P$5*1000)</f>
        <v>4.2674468515677209</v>
      </c>
      <c r="Q81" s="351">
        <f>IF(Q$35=0,0,Q$35/MAE!Q$5*1000)</f>
        <v>4.2440266883099751</v>
      </c>
      <c r="R81" s="351">
        <f>IF(R$35=0,0,R$35/MAE!R$5*1000)</f>
        <v>4.2042390244183938</v>
      </c>
      <c r="S81" s="351">
        <f>IF(S$35=0,0,S$35/MAE!S$5*1000)</f>
        <v>4.1656603768172626</v>
      </c>
      <c r="T81" s="351">
        <f>IF(T$35=0,0,T$35/MAE!T$5*1000)</f>
        <v>3.9902430634158006</v>
      </c>
      <c r="U81" s="351">
        <f>IF(U$35=0,0,U$35/MAE!U$5*1000)</f>
        <v>3.9328338604435733</v>
      </c>
      <c r="V81" s="351">
        <f>IF(V$35=0,0,V$35/MAE!V$5*1000)</f>
        <v>4.0181296528960591</v>
      </c>
      <c r="W81" s="351">
        <f>IF(W$35=0,0,W$35/MAE!W$5*1000)</f>
        <v>4.0954420378379508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3.2964380869407228</v>
      </c>
      <c r="C82" s="351">
        <f>IF(C$46=0,0,C$46/MAE!C$5*1000)</f>
        <v>3.6062805023684192</v>
      </c>
      <c r="D82" s="351">
        <f>IF(D$46=0,0,D$46/MAE!D$5*1000)</f>
        <v>3.7419918215691457</v>
      </c>
      <c r="E82" s="351">
        <f>IF(E$46=0,0,E$46/MAE!E$5*1000)</f>
        <v>4.2496061003693146</v>
      </c>
      <c r="F82" s="351">
        <f>IF(F$46=0,0,F$46/MAE!F$5*1000)</f>
        <v>4.1827576620801077</v>
      </c>
      <c r="G82" s="351">
        <f>IF(G$46=0,0,G$46/MAE!G$5*1000)</f>
        <v>4.0799962466412376</v>
      </c>
      <c r="H82" s="351">
        <f>IF(H$46=0,0,H$46/MAE!H$5*1000)</f>
        <v>3.8135925095203609</v>
      </c>
      <c r="I82" s="351">
        <f>IF(I$46=0,0,I$46/MAE!I$5*1000)</f>
        <v>3.7212443270988498</v>
      </c>
      <c r="J82" s="351">
        <f>IF(J$46=0,0,J$46/MAE!J$5*1000)</f>
        <v>3.9361071319632384</v>
      </c>
      <c r="K82" s="351">
        <f>IF(K$46=0,0,K$46/MAE!K$5*1000)</f>
        <v>4.2762421389487857</v>
      </c>
      <c r="L82" s="351">
        <f>IF(L$46=0,0,L$46/MAE!L$5*1000)</f>
        <v>4.2875260534939077</v>
      </c>
      <c r="M82" s="351">
        <f>IF(M$46=0,0,M$46/MAE!M$5*1000)</f>
        <v>3.8847947046002465</v>
      </c>
      <c r="N82" s="351">
        <f>IF(N$46=0,0,N$46/MAE!N$5*1000)</f>
        <v>3.9040291473996782</v>
      </c>
      <c r="O82" s="351">
        <f>IF(O$46=0,0,O$46/MAE!O$5*1000)</f>
        <v>4.0487763243456953</v>
      </c>
      <c r="P82" s="351">
        <f>IF(P$46=0,0,P$46/MAE!P$5*1000)</f>
        <v>3.8108708049836126</v>
      </c>
      <c r="Q82" s="351">
        <f>IF(Q$46=0,0,Q$46/MAE!Q$5*1000)</f>
        <v>3.638588276086689</v>
      </c>
      <c r="R82" s="351">
        <f>IF(R$46=0,0,R$46/MAE!R$5*1000)</f>
        <v>3.6103282877040019</v>
      </c>
      <c r="S82" s="351">
        <f>IF(S$46=0,0,S$46/MAE!S$5*1000)</f>
        <v>3.5894582063779699</v>
      </c>
      <c r="T82" s="351">
        <f>IF(T$46=0,0,T$46/MAE!T$5*1000)</f>
        <v>3.5360360466684613</v>
      </c>
      <c r="U82" s="351">
        <f>IF(U$46=0,0,U$46/MAE!U$5*1000)</f>
        <v>3.5053278250070457</v>
      </c>
      <c r="V82" s="351">
        <f>IF(V$46=0,0,V$46/MAE!V$5*1000)</f>
        <v>3.4940094291842652</v>
      </c>
      <c r="W82" s="351">
        <f>IF(W$46=0,0,W$46/MAE!W$5*1000)</f>
        <v>3.5072253216277933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2.2322017756125616</v>
      </c>
      <c r="C83" s="339">
        <f>IF(C$47=0,0,C$47/MAE!C$5*1000)</f>
        <v>2.4420133272439362</v>
      </c>
      <c r="D83" s="339">
        <f>IF(D$47=0,0,D$47/MAE!D$5*1000)</f>
        <v>2.5339110179333804</v>
      </c>
      <c r="E83" s="339">
        <f>IF(E$47=0,0,E$47/MAE!E$5*1000)</f>
        <v>2.8776449102679424</v>
      </c>
      <c r="F83" s="339">
        <f>IF(F$47=0,0,F$47/MAE!F$5*1000)</f>
        <v>2.8323781105554753</v>
      </c>
      <c r="G83" s="339">
        <f>IF(G$47=0,0,G$47/MAE!G$5*1000)</f>
        <v>2.7627926343665403</v>
      </c>
      <c r="H83" s="339">
        <f>IF(H$47=0,0,H$47/MAE!H$5*1000)</f>
        <v>2.5823958304990882</v>
      </c>
      <c r="I83" s="339">
        <f>IF(I$47=0,0,I$47/MAE!I$5*1000)</f>
        <v>2.5198617341990444</v>
      </c>
      <c r="J83" s="339">
        <f>IF(J$47=0,0,J$47/MAE!J$5*1000)</f>
        <v>2.6653573030166271</v>
      </c>
      <c r="K83" s="339">
        <f>IF(K$47=0,0,K$47/MAE!K$5*1000)</f>
        <v>2.8956816550950109</v>
      </c>
      <c r="L83" s="339">
        <f>IF(L$47=0,0,L$47/MAE!L$5*1000)</f>
        <v>2.9033226219262285</v>
      </c>
      <c r="M83" s="339">
        <f>IF(M$47=0,0,M$47/MAE!M$5*1000)</f>
        <v>2.6306108013533831</v>
      </c>
      <c r="N83" s="339">
        <f>IF(N$47=0,0,N$47/MAE!N$5*1000)</f>
        <v>2.6436355135540786</v>
      </c>
      <c r="O83" s="339">
        <f>IF(O$47=0,0,O$47/MAE!O$5*1000)</f>
        <v>2.7416518866429067</v>
      </c>
      <c r="P83" s="339">
        <f>IF(P$47=0,0,P$47/MAE!P$5*1000)</f>
        <v>2.5805528128116983</v>
      </c>
      <c r="Q83" s="339">
        <f>IF(Q$47=0,0,Q$47/MAE!Q$5*1000)</f>
        <v>2.463890719737889</v>
      </c>
      <c r="R83" s="339">
        <f>IF(R$47=0,0,R$47/MAE!R$5*1000)</f>
        <v>2.4447543080769103</v>
      </c>
      <c r="S83" s="339">
        <f>IF(S$47=0,0,S$47/MAE!S$5*1000)</f>
        <v>2.4306220139568699</v>
      </c>
      <c r="T83" s="339">
        <f>IF(T$47=0,0,T$47/MAE!T$5*1000)</f>
        <v>2.3944468950510904</v>
      </c>
      <c r="U83" s="339">
        <f>IF(U$47=0,0,U$47/MAE!U$5*1000)</f>
        <v>2.3736526483185112</v>
      </c>
      <c r="V83" s="339">
        <f>IF(V$47=0,0,V$47/MAE!V$5*1000)</f>
        <v>2.3659883322942568</v>
      </c>
      <c r="W83" s="339">
        <f>IF(W$47=0,0,W$47/MAE!W$5*1000)</f>
        <v>2.3749375489337621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BG: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70.55598402379357</v>
      </c>
      <c r="C5" s="225">
        <v>66.917879238153802</v>
      </c>
      <c r="D5" s="225">
        <v>64.550447077585048</v>
      </c>
      <c r="E5" s="225">
        <v>65.930574041644263</v>
      </c>
      <c r="F5" s="225">
        <v>62.269981133083391</v>
      </c>
      <c r="G5" s="225">
        <v>67.777771185606397</v>
      </c>
      <c r="H5" s="225">
        <v>66.77568681565711</v>
      </c>
      <c r="I5" s="225">
        <v>67.185050926289449</v>
      </c>
      <c r="J5" s="225">
        <v>70.854405456190278</v>
      </c>
      <c r="K5" s="225">
        <v>51.065000779809523</v>
      </c>
      <c r="L5" s="225">
        <v>53.174609864951897</v>
      </c>
      <c r="M5" s="225">
        <v>69.424856115411856</v>
      </c>
      <c r="N5" s="225">
        <v>67.079077882143892</v>
      </c>
      <c r="O5" s="225">
        <v>65.978370072913265</v>
      </c>
      <c r="P5" s="225">
        <v>65.51044885528043</v>
      </c>
      <c r="Q5" s="225">
        <v>69.678017589158529</v>
      </c>
      <c r="R5" s="225">
        <v>74.142890180699084</v>
      </c>
      <c r="S5" s="225">
        <v>77.831261854322776</v>
      </c>
      <c r="T5" s="225">
        <v>78.60477414177241</v>
      </c>
      <c r="U5" s="225">
        <v>75.867777202127982</v>
      </c>
      <c r="V5" s="225">
        <v>69.850334515374527</v>
      </c>
      <c r="W5" s="225">
        <v>74.54488433384293</v>
      </c>
      <c r="DA5" s="89" t="s">
        <v>2598</v>
      </c>
    </row>
    <row r="6" spans="1:105" ht="12" customHeight="1" x14ac:dyDescent="0.25">
      <c r="A6" s="55" t="s">
        <v>92</v>
      </c>
      <c r="B6" s="261">
        <v>1.3715388120415131</v>
      </c>
      <c r="C6" s="261">
        <v>1.334119116108319</v>
      </c>
      <c r="D6" s="261">
        <v>1.313934482367652</v>
      </c>
      <c r="E6" s="261">
        <v>1.3619374566823059</v>
      </c>
      <c r="F6" s="261">
        <v>1.288208493008979</v>
      </c>
      <c r="G6" s="261">
        <v>1.396773992010915</v>
      </c>
      <c r="H6" s="261">
        <v>1.367454691942757</v>
      </c>
      <c r="I6" s="261">
        <v>1.404900477531269</v>
      </c>
      <c r="J6" s="261">
        <v>1.486928935806928</v>
      </c>
      <c r="K6" s="261">
        <v>1.0915120659774391</v>
      </c>
      <c r="L6" s="261">
        <v>1.149334835080714</v>
      </c>
      <c r="M6" s="261">
        <v>1.4743589787905</v>
      </c>
      <c r="N6" s="261">
        <v>1.4307187242856569</v>
      </c>
      <c r="O6" s="261">
        <v>1.4148653917945799</v>
      </c>
      <c r="P6" s="261">
        <v>1.4089372269459779</v>
      </c>
      <c r="Q6" s="261">
        <v>1.4833698290643751</v>
      </c>
      <c r="R6" s="261">
        <v>1.5773309881295861</v>
      </c>
      <c r="S6" s="261">
        <v>1.658174882991895</v>
      </c>
      <c r="T6" s="261">
        <v>1.6859028062863459</v>
      </c>
      <c r="U6" s="261">
        <v>1.6287885447943879</v>
      </c>
      <c r="V6" s="261">
        <v>1.4904345632548119</v>
      </c>
      <c r="W6" s="261">
        <v>1.583268619010193</v>
      </c>
      <c r="DA6" s="67" t="s">
        <v>2599</v>
      </c>
    </row>
    <row r="7" spans="1:105" ht="12" customHeight="1" x14ac:dyDescent="0.25">
      <c r="A7" s="202" t="s">
        <v>93</v>
      </c>
      <c r="B7" s="226">
        <v>0.48434118524164338</v>
      </c>
      <c r="C7" s="226">
        <v>0.47112690379328381</v>
      </c>
      <c r="D7" s="226">
        <v>0.46399896155512649</v>
      </c>
      <c r="E7" s="226">
        <v>0.48095059082770691</v>
      </c>
      <c r="F7" s="226">
        <v>0.45491416127962669</v>
      </c>
      <c r="G7" s="226">
        <v>0.49325266253186573</v>
      </c>
      <c r="H7" s="226">
        <v>0.48289893107287057</v>
      </c>
      <c r="I7" s="226">
        <v>0.49612242574543358</v>
      </c>
      <c r="J7" s="226">
        <v>0.52508971442583197</v>
      </c>
      <c r="K7" s="226">
        <v>0.38545336311275069</v>
      </c>
      <c r="L7" s="226">
        <v>0.40587272585739492</v>
      </c>
      <c r="M7" s="226">
        <v>0.5206507967471472</v>
      </c>
      <c r="N7" s="226">
        <v>0.50523980552651904</v>
      </c>
      <c r="O7" s="226">
        <v>0.49964140628229431</v>
      </c>
      <c r="P7" s="226">
        <v>0.49754795157006082</v>
      </c>
      <c r="Q7" s="226">
        <v>0.52383286193069656</v>
      </c>
      <c r="R7" s="226">
        <v>0.55701402949866574</v>
      </c>
      <c r="S7" s="226">
        <v>0.58556300493661095</v>
      </c>
      <c r="T7" s="226">
        <v>0.59535476227866835</v>
      </c>
      <c r="U7" s="226">
        <v>0.57518559982963691</v>
      </c>
      <c r="V7" s="226">
        <v>0.5263276814000194</v>
      </c>
      <c r="W7" s="226">
        <v>0.55911082701762171</v>
      </c>
      <c r="DA7" s="174" t="s">
        <v>2600</v>
      </c>
    </row>
    <row r="8" spans="1:105" ht="12" customHeight="1" x14ac:dyDescent="0.25">
      <c r="A8" s="202" t="s">
        <v>94</v>
      </c>
      <c r="B8" s="226">
        <v>3.2060429192757511</v>
      </c>
      <c r="C8" s="226">
        <v>3.1185724444085481</v>
      </c>
      <c r="D8" s="226">
        <v>3.0713898189412361</v>
      </c>
      <c r="E8" s="226">
        <v>3.1835992544705092</v>
      </c>
      <c r="F8" s="226">
        <v>3.0112539880769469</v>
      </c>
      <c r="G8" s="226">
        <v>3.2650314578043291</v>
      </c>
      <c r="H8" s="226">
        <v>3.196496077284019</v>
      </c>
      <c r="I8" s="226">
        <v>3.2840275380700761</v>
      </c>
      <c r="J8" s="226">
        <v>3.4757733024078208</v>
      </c>
      <c r="K8" s="226">
        <v>2.551465915297114</v>
      </c>
      <c r="L8" s="226">
        <v>2.6866296290971881</v>
      </c>
      <c r="M8" s="226">
        <v>3.4463903776707978</v>
      </c>
      <c r="N8" s="226">
        <v>3.3443790253690828</v>
      </c>
      <c r="O8" s="226">
        <v>3.307321040619613</v>
      </c>
      <c r="P8" s="226">
        <v>3.293463648637486</v>
      </c>
      <c r="Q8" s="226">
        <v>3.4674537062937869</v>
      </c>
      <c r="R8" s="226">
        <v>3.6870927759746261</v>
      </c>
      <c r="S8" s="226">
        <v>3.8760695620592869</v>
      </c>
      <c r="T8" s="226">
        <v>3.9408850170532852</v>
      </c>
      <c r="U8" s="226">
        <v>3.807377476443913</v>
      </c>
      <c r="V8" s="226">
        <v>3.4839678879042211</v>
      </c>
      <c r="W8" s="226">
        <v>3.700972295296217</v>
      </c>
      <c r="DA8" s="174" t="s">
        <v>2601</v>
      </c>
    </row>
    <row r="9" spans="1:105" ht="12" customHeight="1" x14ac:dyDescent="0.25">
      <c r="A9" s="202" t="s">
        <v>95</v>
      </c>
      <c r="B9" s="226">
        <v>1.4060712687934671</v>
      </c>
      <c r="C9" s="226">
        <v>1.3677094237791521</v>
      </c>
      <c r="D9" s="226">
        <v>1.347016583500265</v>
      </c>
      <c r="E9" s="226">
        <v>1.396228171541291</v>
      </c>
      <c r="F9" s="226">
        <v>1.3206428679473861</v>
      </c>
      <c r="G9" s="226">
        <v>1.4319418174110401</v>
      </c>
      <c r="H9" s="226">
        <v>1.401884319157958</v>
      </c>
      <c r="I9" s="226">
        <v>1.440272910710126</v>
      </c>
      <c r="J9" s="226">
        <v>1.5243666726891609</v>
      </c>
      <c r="K9" s="226">
        <v>1.1189940394233799</v>
      </c>
      <c r="L9" s="226">
        <v>1.178272663990465</v>
      </c>
      <c r="M9" s="226">
        <v>1.511480230646401</v>
      </c>
      <c r="N9" s="226">
        <v>1.4667412065055101</v>
      </c>
      <c r="O9" s="226">
        <v>1.4504887205134041</v>
      </c>
      <c r="P9" s="226">
        <v>1.4444112969675971</v>
      </c>
      <c r="Q9" s="226">
        <v>1.520717955139693</v>
      </c>
      <c r="R9" s="226">
        <v>1.6170448581658441</v>
      </c>
      <c r="S9" s="226">
        <v>1.699924231921264</v>
      </c>
      <c r="T9" s="226">
        <v>1.728350285887323</v>
      </c>
      <c r="U9" s="226">
        <v>1.669798007660019</v>
      </c>
      <c r="V9" s="226">
        <v>1.5279605644480281</v>
      </c>
      <c r="W9" s="226">
        <v>1.6231319860783919</v>
      </c>
      <c r="DA9" s="174" t="s">
        <v>2602</v>
      </c>
    </row>
    <row r="10" spans="1:105" ht="12" customHeight="1" x14ac:dyDescent="0.25">
      <c r="A10" s="56" t="s">
        <v>96</v>
      </c>
      <c r="B10" s="262">
        <v>2.5799241892888558</v>
      </c>
      <c r="C10" s="262">
        <v>2.4676816702552009</v>
      </c>
      <c r="D10" s="262">
        <v>2.390711452761729</v>
      </c>
      <c r="E10" s="262">
        <v>2.4617254055223259</v>
      </c>
      <c r="F10" s="262">
        <v>2.3270853711115351</v>
      </c>
      <c r="G10" s="262">
        <v>2.527797341105551</v>
      </c>
      <c r="H10" s="262">
        <v>2.4845087279221181</v>
      </c>
      <c r="I10" s="262">
        <v>2.5271866848408888</v>
      </c>
      <c r="J10" s="262">
        <v>2.678093621077918</v>
      </c>
      <c r="K10" s="262">
        <v>1.947407834420694</v>
      </c>
      <c r="L10" s="262">
        <v>2.0429466915890262</v>
      </c>
      <c r="M10" s="262">
        <v>2.631134057252019</v>
      </c>
      <c r="N10" s="262">
        <v>2.540088163600565</v>
      </c>
      <c r="O10" s="262">
        <v>2.5022854475837781</v>
      </c>
      <c r="P10" s="262">
        <v>2.4879899602380928</v>
      </c>
      <c r="Q10" s="262">
        <v>2.6298459397987659</v>
      </c>
      <c r="R10" s="262">
        <v>2.7924113645842401</v>
      </c>
      <c r="S10" s="262">
        <v>2.9359181880098131</v>
      </c>
      <c r="T10" s="262">
        <v>2.9787285870774038</v>
      </c>
      <c r="U10" s="262">
        <v>2.875946098787026</v>
      </c>
      <c r="V10" s="262">
        <v>2.6374369302841529</v>
      </c>
      <c r="W10" s="262">
        <v>2.8087690000084131</v>
      </c>
      <c r="DA10" s="68" t="s">
        <v>2603</v>
      </c>
    </row>
    <row r="11" spans="1:105" ht="12" customHeight="1" x14ac:dyDescent="0.25">
      <c r="A11" s="37" t="s">
        <v>160</v>
      </c>
      <c r="B11" s="228">
        <v>0.25594053654188847</v>
      </c>
      <c r="C11" s="228">
        <v>0.1554636305442462</v>
      </c>
      <c r="D11" s="228">
        <v>0.21469574225586641</v>
      </c>
      <c r="E11" s="228">
        <v>0.17042856889991659</v>
      </c>
      <c r="F11" s="228">
        <v>0.13770129563805311</v>
      </c>
      <c r="G11" s="228">
        <v>0.1370806719702021</v>
      </c>
      <c r="H11" s="228">
        <v>0.1057792155785806</v>
      </c>
      <c r="I11" s="228">
        <v>7.4925428198456212E-2</v>
      </c>
      <c r="J11" s="228">
        <v>5.0493683983405722E-2</v>
      </c>
      <c r="K11" s="228">
        <v>2.2520430995796311E-2</v>
      </c>
      <c r="L11" s="228">
        <v>2.1106822608881769E-2</v>
      </c>
      <c r="M11" s="228">
        <v>2.2281128582308921E-2</v>
      </c>
      <c r="N11" s="228">
        <v>4.2271740020775418E-2</v>
      </c>
      <c r="O11" s="228">
        <v>4.027389819948414E-2</v>
      </c>
      <c r="P11" s="228">
        <v>5.9960733346588697E-2</v>
      </c>
      <c r="Q11" s="228">
        <v>6.2546769736217492E-2</v>
      </c>
      <c r="R11" s="228">
        <v>0.1038085969152929</v>
      </c>
      <c r="S11" s="228">
        <v>0.1102856178991596</v>
      </c>
      <c r="T11" s="228">
        <v>8.2879700738132764E-2</v>
      </c>
      <c r="U11" s="228">
        <v>7.9373420244314652E-2</v>
      </c>
      <c r="V11" s="228">
        <v>8.013915492860442E-2</v>
      </c>
      <c r="W11" s="228">
        <v>8.1352147251195425E-2</v>
      </c>
      <c r="DA11" s="69" t="s">
        <v>2604</v>
      </c>
    </row>
    <row r="12" spans="1:105" ht="12" customHeight="1" x14ac:dyDescent="0.25">
      <c r="A12" s="37" t="s">
        <v>162</v>
      </c>
      <c r="B12" s="228">
        <v>0.85383639156393965</v>
      </c>
      <c r="C12" s="228">
        <v>0.83786687568480156</v>
      </c>
      <c r="D12" s="228">
        <v>0.56330459758851581</v>
      </c>
      <c r="E12" s="228">
        <v>0.56434968458494261</v>
      </c>
      <c r="F12" s="228">
        <v>0.58075732774605893</v>
      </c>
      <c r="G12" s="228">
        <v>0.68641261127843012</v>
      </c>
      <c r="H12" s="228">
        <v>0.77375839801737056</v>
      </c>
      <c r="I12" s="228">
        <v>0.68273104666382989</v>
      </c>
      <c r="J12" s="228">
        <v>0.75533980149082447</v>
      </c>
      <c r="K12" s="228">
        <v>0.46001933806476641</v>
      </c>
      <c r="L12" s="228">
        <v>0.42955136922294312</v>
      </c>
      <c r="M12" s="228">
        <v>0.74474232334105406</v>
      </c>
      <c r="N12" s="228">
        <v>0.66335754468903019</v>
      </c>
      <c r="O12" s="228">
        <v>0.61781891463407124</v>
      </c>
      <c r="P12" s="228">
        <v>0.58847388870419859</v>
      </c>
      <c r="Q12" s="228">
        <v>0.71253981818714374</v>
      </c>
      <c r="R12" s="228">
        <v>0.7549850658896321</v>
      </c>
      <c r="S12" s="228">
        <v>0.77139319926855621</v>
      </c>
      <c r="T12" s="228">
        <v>0.72611922366036119</v>
      </c>
      <c r="U12" s="228">
        <v>0.69635391662644341</v>
      </c>
      <c r="V12" s="228">
        <v>0.68443253237945612</v>
      </c>
      <c r="W12" s="228">
        <v>0.78305547203226267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1.470147261183028</v>
      </c>
      <c r="C15" s="228">
        <v>1.474351164026154</v>
      </c>
      <c r="D15" s="228">
        <v>1.612711112917347</v>
      </c>
      <c r="E15" s="228">
        <v>1.7269471520374671</v>
      </c>
      <c r="F15" s="228">
        <v>1.608626747727423</v>
      </c>
      <c r="G15" s="228">
        <v>1.7043040578569191</v>
      </c>
      <c r="H15" s="228">
        <v>1.604971114326166</v>
      </c>
      <c r="I15" s="228">
        <v>1.769530209978603</v>
      </c>
      <c r="J15" s="228">
        <v>1.8722601356036881</v>
      </c>
      <c r="K15" s="228">
        <v>1.4648680653601309</v>
      </c>
      <c r="L15" s="228">
        <v>1.5922884997572011</v>
      </c>
      <c r="M15" s="228">
        <v>1.864110605328656</v>
      </c>
      <c r="N15" s="228">
        <v>1.8344588788907601</v>
      </c>
      <c r="O15" s="228">
        <v>1.844192634750222</v>
      </c>
      <c r="P15" s="228">
        <v>1.839555338187306</v>
      </c>
      <c r="Q15" s="228">
        <v>1.8547593518754051</v>
      </c>
      <c r="R15" s="228">
        <v>1.933617701779315</v>
      </c>
      <c r="S15" s="228">
        <v>2.054239370842097</v>
      </c>
      <c r="T15" s="228">
        <v>2.1697296626789102</v>
      </c>
      <c r="U15" s="228">
        <v>2.1002187619162682</v>
      </c>
      <c r="V15" s="228">
        <v>1.8728652429760919</v>
      </c>
      <c r="W15" s="228">
        <v>1.9443613807249549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12.553766979171272</v>
      </c>
      <c r="C16" s="263">
        <f t="shared" si="0"/>
        <v>11.891094454799461</v>
      </c>
      <c r="D16" s="263">
        <f t="shared" si="0"/>
        <v>11.482935379523639</v>
      </c>
      <c r="E16" s="263">
        <f t="shared" si="0"/>
        <v>11.774535079575948</v>
      </c>
      <c r="F16" s="263">
        <f t="shared" si="0"/>
        <v>11.160451184680781</v>
      </c>
      <c r="G16" s="263">
        <f t="shared" si="0"/>
        <v>12.148896409161592</v>
      </c>
      <c r="H16" s="263">
        <f t="shared" si="0"/>
        <v>11.952842573929885</v>
      </c>
      <c r="I16" s="263">
        <f t="shared" si="0"/>
        <v>12.106946694487352</v>
      </c>
      <c r="J16" s="263">
        <f t="shared" si="0"/>
        <v>12.811694363094686</v>
      </c>
      <c r="K16" s="263">
        <f t="shared" si="0"/>
        <v>9.3338662429746506</v>
      </c>
      <c r="L16" s="263">
        <f t="shared" si="0"/>
        <v>9.7876692957375298</v>
      </c>
      <c r="M16" s="263">
        <f t="shared" si="0"/>
        <v>12.660881653904966</v>
      </c>
      <c r="N16" s="263">
        <f t="shared" si="0"/>
        <v>12.268542660935623</v>
      </c>
      <c r="O16" s="263">
        <f t="shared" si="0"/>
        <v>12.119526061505837</v>
      </c>
      <c r="P16" s="263">
        <f t="shared" si="0"/>
        <v>12.052707032684244</v>
      </c>
      <c r="Q16" s="263">
        <f t="shared" si="0"/>
        <v>12.745490715112455</v>
      </c>
      <c r="R16" s="263">
        <f t="shared" si="0"/>
        <v>13.555676601567493</v>
      </c>
      <c r="S16" s="263">
        <f t="shared" si="0"/>
        <v>14.237131767132954</v>
      </c>
      <c r="T16" s="263">
        <f t="shared" si="0"/>
        <v>14.433252820696874</v>
      </c>
      <c r="U16" s="263">
        <f t="shared" si="0"/>
        <v>13.939268220887726</v>
      </c>
      <c r="V16" s="263">
        <f t="shared" si="0"/>
        <v>12.788246111318518</v>
      </c>
      <c r="W16" s="263">
        <f t="shared" si="0"/>
        <v>13.619838037757662</v>
      </c>
      <c r="DA16" s="70"/>
    </row>
    <row r="17" spans="1:105" ht="12" customHeight="1" x14ac:dyDescent="0.25">
      <c r="A17" s="169" t="s">
        <v>2558</v>
      </c>
      <c r="B17" s="353">
        <v>7.5808525363742447</v>
      </c>
      <c r="C17" s="353">
        <v>6.1852230633665917</v>
      </c>
      <c r="D17" s="353">
        <v>5.3071370876235244</v>
      </c>
      <c r="E17" s="353">
        <v>4.8404059761834501</v>
      </c>
      <c r="F17" s="353">
        <v>4.5624006038351563</v>
      </c>
      <c r="G17" s="353">
        <v>5.0953570070057541</v>
      </c>
      <c r="H17" s="353">
        <v>5.179944632095042</v>
      </c>
      <c r="I17" s="353">
        <v>4.4878106635011097</v>
      </c>
      <c r="J17" s="353">
        <v>4.8930535637689916</v>
      </c>
      <c r="K17" s="353">
        <v>2.857402656680796</v>
      </c>
      <c r="L17" s="353">
        <v>2.609982247414961</v>
      </c>
      <c r="M17" s="353">
        <v>4.173924562014018</v>
      </c>
      <c r="N17" s="353">
        <v>3.683213848727021</v>
      </c>
      <c r="O17" s="353">
        <v>3.3260855369132378</v>
      </c>
      <c r="P17" s="353">
        <v>3.279365383598023</v>
      </c>
      <c r="Q17" s="353">
        <v>3.900236111592521</v>
      </c>
      <c r="R17" s="353">
        <v>4.2717089287816794</v>
      </c>
      <c r="S17" s="353">
        <v>4.4700429246746438</v>
      </c>
      <c r="T17" s="353">
        <v>4.1194961335519427</v>
      </c>
      <c r="U17" s="353">
        <v>3.9328251928526869</v>
      </c>
      <c r="V17" s="353">
        <v>3.86968513079665</v>
      </c>
      <c r="W17" s="353">
        <v>4.40282369910501</v>
      </c>
      <c r="DA17" s="170" t="s">
        <v>2609</v>
      </c>
    </row>
    <row r="18" spans="1:105" ht="12" customHeight="1" x14ac:dyDescent="0.25">
      <c r="A18" s="59" t="s">
        <v>30</v>
      </c>
      <c r="B18" s="232">
        <v>0.36122744222656389</v>
      </c>
      <c r="C18" s="232">
        <v>0.3374322601930328</v>
      </c>
      <c r="D18" s="232">
        <v>0.33581337932212429</v>
      </c>
      <c r="E18" s="232">
        <v>0.32211161136348532</v>
      </c>
      <c r="F18" s="232">
        <v>0.2175921202225774</v>
      </c>
      <c r="G18" s="232">
        <v>0.34025140999662468</v>
      </c>
      <c r="H18" s="232">
        <v>0.28060514739569198</v>
      </c>
      <c r="I18" s="232">
        <v>0.26154424527375347</v>
      </c>
      <c r="J18" s="232">
        <v>0.39891481356637681</v>
      </c>
      <c r="K18" s="232">
        <v>9.7087425175804667E-2</v>
      </c>
      <c r="L18" s="232">
        <v>9.6122172963473626E-2</v>
      </c>
      <c r="M18" s="232">
        <v>6.1367686326723882E-2</v>
      </c>
      <c r="N18" s="232">
        <v>5.8125146497359732E-2</v>
      </c>
      <c r="O18" s="232">
        <v>5.5621933887129993E-2</v>
      </c>
      <c r="P18" s="232">
        <v>5.2968195097752878E-2</v>
      </c>
      <c r="Q18" s="232">
        <v>6.2358563958785439E-2</v>
      </c>
      <c r="R18" s="232">
        <v>0</v>
      </c>
      <c r="S18" s="232">
        <v>2.7466046024981719E-2</v>
      </c>
      <c r="T18" s="232">
        <v>3.5136027876505119E-2</v>
      </c>
      <c r="U18" s="232">
        <v>1.913536950568575E-2</v>
      </c>
      <c r="V18" s="232">
        <v>1.4060178380586281E-2</v>
      </c>
      <c r="W18" s="232">
        <v>1.342789002255864E-2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0.1498260039314957</v>
      </c>
      <c r="D19" s="232">
        <v>0.29227443411398463</v>
      </c>
      <c r="E19" s="232">
        <v>0.14136867331278211</v>
      </c>
      <c r="F19" s="232">
        <v>0.30889397876099339</v>
      </c>
      <c r="G19" s="232">
        <v>0.46531671790536772</v>
      </c>
      <c r="H19" s="232">
        <v>0.31321154312917471</v>
      </c>
      <c r="I19" s="232">
        <v>0.13111517601003819</v>
      </c>
      <c r="J19" s="232">
        <v>0.26050625494958218</v>
      </c>
      <c r="K19" s="232">
        <v>0.24179421443432411</v>
      </c>
      <c r="L19" s="232">
        <v>0.1152533819104303</v>
      </c>
      <c r="M19" s="232">
        <v>0.1231239327616786</v>
      </c>
      <c r="N19" s="232">
        <v>0.1198280010000351</v>
      </c>
      <c r="O19" s="232">
        <v>0.1161202117525019</v>
      </c>
      <c r="P19" s="232">
        <v>0.1152524802181444</v>
      </c>
      <c r="Q19" s="232">
        <v>0.12038891208682791</v>
      </c>
      <c r="R19" s="232">
        <v>0.1206821044398801</v>
      </c>
      <c r="S19" s="232">
        <v>0.2067960318129273</v>
      </c>
      <c r="T19" s="232">
        <v>0.20400375673650539</v>
      </c>
      <c r="U19" s="232">
        <v>0.1835095699530736</v>
      </c>
      <c r="V19" s="232">
        <v>0.17912673097547399</v>
      </c>
      <c r="W19" s="232">
        <v>0.25937855181559588</v>
      </c>
      <c r="DA19" s="71" t="s">
        <v>2611</v>
      </c>
    </row>
    <row r="20" spans="1:105" ht="12" customHeight="1" x14ac:dyDescent="0.25">
      <c r="A20" s="59" t="s">
        <v>160</v>
      </c>
      <c r="B20" s="232">
        <v>0.89029251407511378</v>
      </c>
      <c r="C20" s="232">
        <v>0.61871884574100378</v>
      </c>
      <c r="D20" s="232">
        <v>0.84548022367185349</v>
      </c>
      <c r="E20" s="232">
        <v>0.70371817934474645</v>
      </c>
      <c r="F20" s="232">
        <v>0.58082042299829872</v>
      </c>
      <c r="G20" s="232">
        <v>0.58341788799696936</v>
      </c>
      <c r="H20" s="232">
        <v>0.45904065480905121</v>
      </c>
      <c r="I20" s="232">
        <v>0.33175729171846757</v>
      </c>
      <c r="J20" s="232">
        <v>0.21961652121338651</v>
      </c>
      <c r="K20" s="232">
        <v>0.1023904877692883</v>
      </c>
      <c r="L20" s="232">
        <v>9.7842855296750117E-2</v>
      </c>
      <c r="M20" s="232">
        <v>0.1043184226177694</v>
      </c>
      <c r="N20" s="232">
        <v>0.2034429170233818</v>
      </c>
      <c r="O20" s="232">
        <v>0.1974784513012936</v>
      </c>
      <c r="P20" s="232">
        <v>0.29407805552150368</v>
      </c>
      <c r="Q20" s="232">
        <v>0.30674052131835172</v>
      </c>
      <c r="R20" s="232">
        <v>0.5125542332901073</v>
      </c>
      <c r="S20" s="232">
        <v>0.53923300678624098</v>
      </c>
      <c r="T20" s="232">
        <v>0.40513795073847192</v>
      </c>
      <c r="U20" s="232">
        <v>0.38889627675448007</v>
      </c>
      <c r="V20" s="232">
        <v>0.3924429322421879</v>
      </c>
      <c r="W20" s="232">
        <v>0.39657542148053693</v>
      </c>
      <c r="DA20" s="71" t="s">
        <v>2612</v>
      </c>
    </row>
    <row r="21" spans="1:105" ht="12" customHeight="1" x14ac:dyDescent="0.25">
      <c r="A21" s="59" t="s">
        <v>70</v>
      </c>
      <c r="B21" s="232">
        <v>3.4303703998513031</v>
      </c>
      <c r="C21" s="232">
        <v>1.824524675132936</v>
      </c>
      <c r="D21" s="232">
        <v>1.668371332761569</v>
      </c>
      <c r="E21" s="232">
        <v>1.398744373388954</v>
      </c>
      <c r="F21" s="232">
        <v>1.064131423780778</v>
      </c>
      <c r="G21" s="232">
        <v>0.85493903062236465</v>
      </c>
      <c r="H21" s="232">
        <v>0.84967990972529028</v>
      </c>
      <c r="I21" s="232">
        <v>0.81276133374908888</v>
      </c>
      <c r="J21" s="232">
        <v>0.80741763717188797</v>
      </c>
      <c r="K21" s="232">
        <v>0.3747063904773596</v>
      </c>
      <c r="L21" s="232">
        <v>0.35721432646351559</v>
      </c>
      <c r="M21" s="232">
        <v>0.48178418453527871</v>
      </c>
      <c r="N21" s="232">
        <v>0.18569641063531889</v>
      </c>
      <c r="O21" s="232">
        <v>0</v>
      </c>
      <c r="P21" s="232">
        <v>0</v>
      </c>
      <c r="Q21" s="232">
        <v>0</v>
      </c>
      <c r="R21" s="232">
        <v>0</v>
      </c>
      <c r="S21" s="232">
        <v>1.5193379263068209E-2</v>
      </c>
      <c r="T21" s="232">
        <v>1.074739804809169E-2</v>
      </c>
      <c r="U21" s="232">
        <v>1.1140415682981049E-2</v>
      </c>
      <c r="V21" s="232">
        <v>1.2632756357712259E-2</v>
      </c>
      <c r="W21" s="232">
        <v>7.607456200581203E-3</v>
      </c>
      <c r="DA21" s="71" t="s">
        <v>2613</v>
      </c>
    </row>
    <row r="22" spans="1:105" ht="12" customHeight="1" x14ac:dyDescent="0.25">
      <c r="A22" s="59" t="s">
        <v>162</v>
      </c>
      <c r="B22" s="232">
        <v>2.8989621802212628</v>
      </c>
      <c r="C22" s="232">
        <v>3.2547212783681232</v>
      </c>
      <c r="D22" s="232">
        <v>2.1651977177539932</v>
      </c>
      <c r="E22" s="232">
        <v>2.2744631387734819</v>
      </c>
      <c r="F22" s="232">
        <v>2.3909626580725081</v>
      </c>
      <c r="G22" s="232">
        <v>2.8514319604844278</v>
      </c>
      <c r="H22" s="232">
        <v>3.2774073770358338</v>
      </c>
      <c r="I22" s="232">
        <v>2.9506326167497621</v>
      </c>
      <c r="J22" s="232">
        <v>3.20659833686776</v>
      </c>
      <c r="K22" s="232">
        <v>2.04142413882402</v>
      </c>
      <c r="L22" s="232">
        <v>1.9435495107807921</v>
      </c>
      <c r="M22" s="232">
        <v>3.4033303357725671</v>
      </c>
      <c r="N22" s="232">
        <v>3.116121373570925</v>
      </c>
      <c r="O22" s="232">
        <v>2.9568649399723119</v>
      </c>
      <c r="P22" s="232">
        <v>2.8170666527606221</v>
      </c>
      <c r="Q22" s="232">
        <v>3.4107481142285558</v>
      </c>
      <c r="R22" s="232">
        <v>3.6384725910516922</v>
      </c>
      <c r="S22" s="232">
        <v>3.6813544607874249</v>
      </c>
      <c r="T22" s="232">
        <v>3.4644710001523689</v>
      </c>
      <c r="U22" s="232">
        <v>3.3301435609564658</v>
      </c>
      <c r="V22" s="232">
        <v>3.2714225328406901</v>
      </c>
      <c r="W22" s="232">
        <v>3.7258343795857378</v>
      </c>
      <c r="DA22" s="71" t="s">
        <v>2614</v>
      </c>
    </row>
    <row r="23" spans="1:105" ht="12" customHeight="1" x14ac:dyDescent="0.25">
      <c r="A23" s="60" t="s">
        <v>2565</v>
      </c>
      <c r="B23" s="331">
        <v>4.972914442797026</v>
      </c>
      <c r="C23" s="331">
        <v>5.7058713914328703</v>
      </c>
      <c r="D23" s="331">
        <v>6.1757982919001133</v>
      </c>
      <c r="E23" s="331">
        <v>6.9341291033924977</v>
      </c>
      <c r="F23" s="331">
        <v>6.5980505808456238</v>
      </c>
      <c r="G23" s="331">
        <v>7.0535394021558382</v>
      </c>
      <c r="H23" s="331">
        <v>6.7728979418348434</v>
      </c>
      <c r="I23" s="331">
        <v>7.6191360309862421</v>
      </c>
      <c r="J23" s="331">
        <v>7.9186407993256944</v>
      </c>
      <c r="K23" s="331">
        <v>6.4764635862938542</v>
      </c>
      <c r="L23" s="331">
        <v>7.1776870483225688</v>
      </c>
      <c r="M23" s="331">
        <v>8.4869570918909467</v>
      </c>
      <c r="N23" s="331">
        <v>8.5853288122086013</v>
      </c>
      <c r="O23" s="331">
        <v>8.7934405245925991</v>
      </c>
      <c r="P23" s="331">
        <v>8.7733416490862215</v>
      </c>
      <c r="Q23" s="331">
        <v>8.8452546035199333</v>
      </c>
      <c r="R23" s="331">
        <v>9.2839676727858134</v>
      </c>
      <c r="S23" s="331">
        <v>9.7670888424583104</v>
      </c>
      <c r="T23" s="331">
        <v>10.313756687144931</v>
      </c>
      <c r="U23" s="331">
        <v>10.00644302803504</v>
      </c>
      <c r="V23" s="331">
        <v>8.9185609805218675</v>
      </c>
      <c r="W23" s="331">
        <v>9.2170143386526515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5.1990808193950535</v>
      </c>
      <c r="C24" s="263">
        <f t="shared" si="1"/>
        <v>4.9145334073910671</v>
      </c>
      <c r="D24" s="263">
        <f t="shared" si="1"/>
        <v>4.5871452006295241</v>
      </c>
      <c r="E24" s="263">
        <f t="shared" si="1"/>
        <v>4.6641314774733749</v>
      </c>
      <c r="F24" s="263">
        <f t="shared" si="1"/>
        <v>4.4338621536165492</v>
      </c>
      <c r="G24" s="263">
        <f t="shared" si="1"/>
        <v>4.8579428391628143</v>
      </c>
      <c r="H24" s="263">
        <f t="shared" si="1"/>
        <v>4.8365024101766139</v>
      </c>
      <c r="I24" s="263">
        <f t="shared" si="1"/>
        <v>4.7936928643446954</v>
      </c>
      <c r="J24" s="263">
        <f t="shared" si="1"/>
        <v>5.0907834469897155</v>
      </c>
      <c r="K24" s="263">
        <f t="shared" si="1"/>
        <v>3.5773196302780512</v>
      </c>
      <c r="L24" s="263">
        <f t="shared" si="1"/>
        <v>3.6740683090911661</v>
      </c>
      <c r="M24" s="263">
        <f t="shared" si="1"/>
        <v>4.9397463939445734</v>
      </c>
      <c r="N24" s="263">
        <f t="shared" si="1"/>
        <v>4.7152803754256016</v>
      </c>
      <c r="O24" s="263">
        <f t="shared" si="1"/>
        <v>4.5926813225009919</v>
      </c>
      <c r="P24" s="263">
        <f t="shared" si="1"/>
        <v>4.552565135501232</v>
      </c>
      <c r="Q24" s="263">
        <f t="shared" si="1"/>
        <v>4.9144298303320966</v>
      </c>
      <c r="R24" s="263">
        <f t="shared" si="1"/>
        <v>5.2407816984151756</v>
      </c>
      <c r="S24" s="263">
        <f t="shared" si="1"/>
        <v>5.492547006111022</v>
      </c>
      <c r="T24" s="263">
        <f t="shared" si="1"/>
        <v>5.4857259936676819</v>
      </c>
      <c r="U24" s="263">
        <f t="shared" si="1"/>
        <v>5.2880577903569153</v>
      </c>
      <c r="V24" s="263">
        <f t="shared" si="1"/>
        <v>4.9088836346955294</v>
      </c>
      <c r="W24" s="263">
        <f t="shared" si="1"/>
        <v>5.2814085255797698</v>
      </c>
      <c r="DA24" s="70"/>
    </row>
    <row r="25" spans="1:105" ht="12" customHeight="1" x14ac:dyDescent="0.25">
      <c r="A25" s="169" t="s">
        <v>2568</v>
      </c>
      <c r="B25" s="354">
        <v>3.618982304869359</v>
      </c>
      <c r="C25" s="354">
        <v>3.377544723545288</v>
      </c>
      <c r="D25" s="354">
        <v>3.073410477597585</v>
      </c>
      <c r="E25" s="354">
        <v>3.095094324979379</v>
      </c>
      <c r="F25" s="354">
        <v>2.949765379735926</v>
      </c>
      <c r="G25" s="354">
        <v>3.2487718186071302</v>
      </c>
      <c r="H25" s="354">
        <v>3.2611090575060051</v>
      </c>
      <c r="I25" s="354">
        <v>3.1751596240790838</v>
      </c>
      <c r="J25" s="354">
        <v>3.3777482911149672</v>
      </c>
      <c r="K25" s="354">
        <v>2.3198294456068331</v>
      </c>
      <c r="L25" s="354">
        <v>2.3499626770380031</v>
      </c>
      <c r="M25" s="354">
        <v>3.2411926149254651</v>
      </c>
      <c r="N25" s="354">
        <v>3.067002899717215</v>
      </c>
      <c r="O25" s="354">
        <v>2.9626678776020201</v>
      </c>
      <c r="P25" s="354">
        <v>2.929381307372052</v>
      </c>
      <c r="Q25" s="354">
        <v>3.2054949880814112</v>
      </c>
      <c r="R25" s="354">
        <v>3.4235977227396348</v>
      </c>
      <c r="S25" s="354">
        <v>3.5822258059844532</v>
      </c>
      <c r="T25" s="354">
        <v>3.5434604912553982</v>
      </c>
      <c r="U25" s="354">
        <v>3.4115914902343181</v>
      </c>
      <c r="V25" s="354">
        <v>3.1918097766898259</v>
      </c>
      <c r="W25" s="354">
        <v>3.457384027673374</v>
      </c>
      <c r="DA25" s="170" t="s">
        <v>2616</v>
      </c>
    </row>
    <row r="26" spans="1:105" ht="12" customHeight="1" x14ac:dyDescent="0.25">
      <c r="A26" s="61" t="s">
        <v>2570</v>
      </c>
      <c r="B26" s="265">
        <v>1.5800985145256949</v>
      </c>
      <c r="C26" s="265">
        <v>1.5369886838457789</v>
      </c>
      <c r="D26" s="265">
        <v>1.5137347230319389</v>
      </c>
      <c r="E26" s="265">
        <v>1.5690371524939959</v>
      </c>
      <c r="F26" s="265">
        <v>1.484096773880623</v>
      </c>
      <c r="G26" s="265">
        <v>1.609171020555684</v>
      </c>
      <c r="H26" s="265">
        <v>1.575393352670609</v>
      </c>
      <c r="I26" s="265">
        <v>1.6185332402656121</v>
      </c>
      <c r="J26" s="265">
        <v>1.7130351558747481</v>
      </c>
      <c r="K26" s="265">
        <v>1.2574901846712181</v>
      </c>
      <c r="L26" s="265">
        <v>1.324105632053163</v>
      </c>
      <c r="M26" s="265">
        <v>1.6985537790191081</v>
      </c>
      <c r="N26" s="265">
        <v>1.6482774757083869</v>
      </c>
      <c r="O26" s="265">
        <v>1.630013444898972</v>
      </c>
      <c r="P26" s="265">
        <v>1.6231838281291799</v>
      </c>
      <c r="Q26" s="265">
        <v>1.7089348422506849</v>
      </c>
      <c r="R26" s="265">
        <v>1.817183975675541</v>
      </c>
      <c r="S26" s="265">
        <v>1.910321200126569</v>
      </c>
      <c r="T26" s="265">
        <v>1.9422655024122839</v>
      </c>
      <c r="U26" s="265">
        <v>1.876466300122597</v>
      </c>
      <c r="V26" s="265">
        <v>1.7170738580057039</v>
      </c>
      <c r="W26" s="265">
        <v>1.824024497906396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15.371959566332171</v>
      </c>
      <c r="C27" s="263">
        <f t="shared" si="2"/>
        <v>14.560523822203429</v>
      </c>
      <c r="D27" s="263">
        <f t="shared" si="2"/>
        <v>14.0607371994167</v>
      </c>
      <c r="E27" s="263">
        <f t="shared" si="2"/>
        <v>14.417798056623612</v>
      </c>
      <c r="F27" s="263">
        <f t="shared" si="2"/>
        <v>13.665858593486673</v>
      </c>
      <c r="G27" s="263">
        <f t="shared" si="2"/>
        <v>14.876199684687663</v>
      </c>
      <c r="H27" s="263">
        <f t="shared" si="2"/>
        <v>14.636133763995778</v>
      </c>
      <c r="I27" s="263">
        <f t="shared" si="2"/>
        <v>14.824832687127369</v>
      </c>
      <c r="J27" s="263">
        <f t="shared" si="2"/>
        <v>15.687789016034312</v>
      </c>
      <c r="K27" s="263">
        <f t="shared" si="2"/>
        <v>11.429223970989371</v>
      </c>
      <c r="L27" s="263">
        <f t="shared" si="2"/>
        <v>11.984901178454118</v>
      </c>
      <c r="M27" s="263">
        <f t="shared" si="2"/>
        <v>15.503120392536697</v>
      </c>
      <c r="N27" s="263">
        <f t="shared" si="2"/>
        <v>15.022705299104846</v>
      </c>
      <c r="O27" s="263">
        <f t="shared" si="2"/>
        <v>14.840235993680613</v>
      </c>
      <c r="P27" s="263">
        <f t="shared" si="2"/>
        <v>14.758416774715402</v>
      </c>
      <c r="Q27" s="263">
        <f t="shared" si="2"/>
        <v>15.606723324627504</v>
      </c>
      <c r="R27" s="263">
        <f t="shared" si="2"/>
        <v>16.598787675388767</v>
      </c>
      <c r="S27" s="263">
        <f t="shared" si="2"/>
        <v>17.433222571999536</v>
      </c>
      <c r="T27" s="263">
        <f t="shared" si="2"/>
        <v>17.673370800853313</v>
      </c>
      <c r="U27" s="263">
        <f t="shared" si="2"/>
        <v>17.068491699046191</v>
      </c>
      <c r="V27" s="263">
        <f t="shared" si="2"/>
        <v>15.659076871002263</v>
      </c>
      <c r="W27" s="263">
        <f t="shared" si="2"/>
        <v>16.677352699295096</v>
      </c>
      <c r="DA27" s="70"/>
    </row>
    <row r="28" spans="1:105" ht="12" customHeight="1" x14ac:dyDescent="0.25">
      <c r="A28" s="169" t="s">
        <v>2573</v>
      </c>
      <c r="B28" s="353">
        <v>9.2826765751521378</v>
      </c>
      <c r="C28" s="353">
        <v>7.5737425265713396</v>
      </c>
      <c r="D28" s="353">
        <v>6.4985352093349276</v>
      </c>
      <c r="E28" s="353">
        <v>5.9270277259389186</v>
      </c>
      <c r="F28" s="353">
        <v>5.5866129842879477</v>
      </c>
      <c r="G28" s="353">
        <v>6.239212661639697</v>
      </c>
      <c r="H28" s="353">
        <v>6.3427893454225011</v>
      </c>
      <c r="I28" s="353">
        <v>5.4952783634707449</v>
      </c>
      <c r="J28" s="353">
        <v>5.9914941597171341</v>
      </c>
      <c r="K28" s="353">
        <v>3.4988603959356692</v>
      </c>
      <c r="L28" s="353">
        <v>3.195896629487708</v>
      </c>
      <c r="M28" s="353">
        <v>5.1109280351192066</v>
      </c>
      <c r="N28" s="353">
        <v>4.5100577739514556</v>
      </c>
      <c r="O28" s="353">
        <v>4.0727578003019236</v>
      </c>
      <c r="P28" s="353">
        <v>4.0155494493037018</v>
      </c>
      <c r="Q28" s="353">
        <v>4.7757993203173736</v>
      </c>
      <c r="R28" s="353">
        <v>5.2306639944265463</v>
      </c>
      <c r="S28" s="353">
        <v>5.4735219485811966</v>
      </c>
      <c r="T28" s="353">
        <v>5.0442809798595203</v>
      </c>
      <c r="U28" s="353">
        <v>4.8157043177787999</v>
      </c>
      <c r="V28" s="353">
        <v>4.7383899560775324</v>
      </c>
      <c r="W28" s="353">
        <v>5.3912126927816448</v>
      </c>
      <c r="DA28" s="170" t="s">
        <v>2618</v>
      </c>
    </row>
    <row r="29" spans="1:105" ht="12" customHeight="1" x14ac:dyDescent="0.25">
      <c r="A29" s="59" t="s">
        <v>30</v>
      </c>
      <c r="B29" s="232">
        <v>0.44231931701211907</v>
      </c>
      <c r="C29" s="232">
        <v>0.41318235942004028</v>
      </c>
      <c r="D29" s="232">
        <v>0.41120005631280521</v>
      </c>
      <c r="E29" s="232">
        <v>0.39442238126141071</v>
      </c>
      <c r="F29" s="232">
        <v>0.26643933088478872</v>
      </c>
      <c r="G29" s="232">
        <v>0.41663437958770372</v>
      </c>
      <c r="H29" s="232">
        <v>0.34359813966819441</v>
      </c>
      <c r="I29" s="232">
        <v>0.32025825951888193</v>
      </c>
      <c r="J29" s="232">
        <v>0.48846711865270642</v>
      </c>
      <c r="K29" s="232">
        <v>0.11888256143976091</v>
      </c>
      <c r="L29" s="232">
        <v>0.1177006199552738</v>
      </c>
      <c r="M29" s="232">
        <v>7.5144105706192524E-2</v>
      </c>
      <c r="N29" s="232">
        <v>7.1173648772277248E-2</v>
      </c>
      <c r="O29" s="232">
        <v>6.810849047403672E-2</v>
      </c>
      <c r="P29" s="232">
        <v>6.4859014405411711E-2</v>
      </c>
      <c r="Q29" s="232">
        <v>7.6357425255655642E-2</v>
      </c>
      <c r="R29" s="232">
        <v>0</v>
      </c>
      <c r="S29" s="232">
        <v>3.3631893091814358E-2</v>
      </c>
      <c r="T29" s="232">
        <v>4.3023707603883798E-2</v>
      </c>
      <c r="U29" s="232">
        <v>2.34310647008397E-2</v>
      </c>
      <c r="V29" s="232">
        <v>1.721654495581993E-2</v>
      </c>
      <c r="W29" s="232">
        <v>1.644231431333712E-2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0.1834604129773417</v>
      </c>
      <c r="D30" s="232">
        <v>0.35788706218038918</v>
      </c>
      <c r="E30" s="232">
        <v>0.17310449793401891</v>
      </c>
      <c r="F30" s="232">
        <v>0.37823752501346142</v>
      </c>
      <c r="G30" s="232">
        <v>0.56977557294534797</v>
      </c>
      <c r="H30" s="232">
        <v>0.38352433852551998</v>
      </c>
      <c r="I30" s="232">
        <v>0.16054919511433249</v>
      </c>
      <c r="J30" s="232">
        <v>0.31898725095867209</v>
      </c>
      <c r="K30" s="232">
        <v>0.29607454828692747</v>
      </c>
      <c r="L30" s="232">
        <v>0.1411265900944044</v>
      </c>
      <c r="M30" s="232">
        <v>0.15076399930001461</v>
      </c>
      <c r="N30" s="232">
        <v>0.14672816448983891</v>
      </c>
      <c r="O30" s="232">
        <v>0.1421880143908186</v>
      </c>
      <c r="P30" s="232">
        <v>0.14112548598140129</v>
      </c>
      <c r="Q30" s="232">
        <v>0.14741499439203409</v>
      </c>
      <c r="R30" s="232">
        <v>0.14777400543658789</v>
      </c>
      <c r="S30" s="232">
        <v>0.25321963079133952</v>
      </c>
      <c r="T30" s="232">
        <v>0.24980051845286369</v>
      </c>
      <c r="U30" s="232">
        <v>0.22470559586090649</v>
      </c>
      <c r="V30" s="232">
        <v>0.21933885425568239</v>
      </c>
      <c r="W30" s="232">
        <v>0.31760638997828078</v>
      </c>
      <c r="DA30" s="71" t="s">
        <v>2620</v>
      </c>
    </row>
    <row r="31" spans="1:105" ht="12" customHeight="1" x14ac:dyDescent="0.25">
      <c r="A31" s="59" t="s">
        <v>160</v>
      </c>
      <c r="B31" s="232">
        <v>1.090154098867486</v>
      </c>
      <c r="C31" s="232">
        <v>0.75761491315224971</v>
      </c>
      <c r="D31" s="232">
        <v>1.0352819065369629</v>
      </c>
      <c r="E31" s="232">
        <v>0.86169572980989384</v>
      </c>
      <c r="F31" s="232">
        <v>0.71120868122240666</v>
      </c>
      <c r="G31" s="232">
        <v>0.71438925060853364</v>
      </c>
      <c r="H31" s="232">
        <v>0.56209059772536885</v>
      </c>
      <c r="I31" s="232">
        <v>0.40623341843077659</v>
      </c>
      <c r="J31" s="232">
        <v>0.2689181892408814</v>
      </c>
      <c r="K31" s="232">
        <v>0.125376107472598</v>
      </c>
      <c r="L31" s="232">
        <v>0.1198075779143878</v>
      </c>
      <c r="M31" s="232">
        <v>0.12773684402175839</v>
      </c>
      <c r="N31" s="232">
        <v>0.24911377594699821</v>
      </c>
      <c r="O31" s="232">
        <v>0.24181034853219621</v>
      </c>
      <c r="P31" s="232">
        <v>0.36009557818959642</v>
      </c>
      <c r="Q31" s="232">
        <v>0.3756006383490022</v>
      </c>
      <c r="R31" s="232">
        <v>0.62761742851849878</v>
      </c>
      <c r="S31" s="232">
        <v>0.66028531443213179</v>
      </c>
      <c r="T31" s="232">
        <v>0.4960872866185369</v>
      </c>
      <c r="U31" s="232">
        <v>0.47619952255650611</v>
      </c>
      <c r="V31" s="232">
        <v>0.48054236601084233</v>
      </c>
      <c r="W31" s="232">
        <v>0.48560255691494297</v>
      </c>
      <c r="DA31" s="71" t="s">
        <v>2621</v>
      </c>
    </row>
    <row r="32" spans="1:105" ht="12" customHeight="1" x14ac:dyDescent="0.25">
      <c r="A32" s="59" t="s">
        <v>70</v>
      </c>
      <c r="B32" s="232">
        <v>4.2004535508383309</v>
      </c>
      <c r="C32" s="232">
        <v>2.234111847101556</v>
      </c>
      <c r="D32" s="232">
        <v>2.0429036727692682</v>
      </c>
      <c r="E32" s="232">
        <v>1.7127482123130049</v>
      </c>
      <c r="F32" s="232">
        <v>1.3030180699356471</v>
      </c>
      <c r="G32" s="232">
        <v>1.0468641191294259</v>
      </c>
      <c r="H32" s="232">
        <v>1.0404243792554579</v>
      </c>
      <c r="I32" s="232">
        <v>0.99521795969276194</v>
      </c>
      <c r="J32" s="232">
        <v>0.98867465776149521</v>
      </c>
      <c r="K32" s="232">
        <v>0.45882415160493017</v>
      </c>
      <c r="L32" s="232">
        <v>0.43740529771042719</v>
      </c>
      <c r="M32" s="232">
        <v>0.58993981779830051</v>
      </c>
      <c r="N32" s="232">
        <v>0.2273833599616151</v>
      </c>
      <c r="O32" s="232">
        <v>0</v>
      </c>
      <c r="P32" s="232">
        <v>0</v>
      </c>
      <c r="Q32" s="232">
        <v>0</v>
      </c>
      <c r="R32" s="232">
        <v>0</v>
      </c>
      <c r="S32" s="232">
        <v>1.8604137873144751E-2</v>
      </c>
      <c r="T32" s="232">
        <v>1.316007924256125E-2</v>
      </c>
      <c r="U32" s="232">
        <v>1.3641325326099249E-2</v>
      </c>
      <c r="V32" s="232">
        <v>1.5468681254341541E-2</v>
      </c>
      <c r="W32" s="232">
        <v>9.3152524905075959E-3</v>
      </c>
      <c r="DA32" s="71" t="s">
        <v>2622</v>
      </c>
    </row>
    <row r="33" spans="1:105" ht="12" customHeight="1" x14ac:dyDescent="0.25">
      <c r="A33" s="59" t="s">
        <v>162</v>
      </c>
      <c r="B33" s="232">
        <v>3.5497496084342002</v>
      </c>
      <c r="C33" s="232">
        <v>3.9853729939201519</v>
      </c>
      <c r="D33" s="232">
        <v>2.651262511535502</v>
      </c>
      <c r="E33" s="232">
        <v>2.7850569046205909</v>
      </c>
      <c r="F33" s="232">
        <v>2.9277093772316438</v>
      </c>
      <c r="G33" s="232">
        <v>3.4915493393686861</v>
      </c>
      <c r="H33" s="232">
        <v>4.0131518902479604</v>
      </c>
      <c r="I33" s="232">
        <v>3.6130195307139918</v>
      </c>
      <c r="J33" s="232">
        <v>3.9264469431033788</v>
      </c>
      <c r="K33" s="232">
        <v>2.4997030271314529</v>
      </c>
      <c r="L33" s="232">
        <v>2.3798565438132142</v>
      </c>
      <c r="M33" s="232">
        <v>4.1673432682929414</v>
      </c>
      <c r="N33" s="232">
        <v>3.8156588247807259</v>
      </c>
      <c r="O33" s="232">
        <v>3.6206509469048722</v>
      </c>
      <c r="P33" s="232">
        <v>3.4494693707272921</v>
      </c>
      <c r="Q33" s="232">
        <v>4.1764262623206818</v>
      </c>
      <c r="R33" s="232">
        <v>4.4552725604714594</v>
      </c>
      <c r="S33" s="232">
        <v>4.5077809723927684</v>
      </c>
      <c r="T33" s="232">
        <v>4.2422093879416751</v>
      </c>
      <c r="U33" s="232">
        <v>4.0777268093344494</v>
      </c>
      <c r="V33" s="232">
        <v>4.0058235096008463</v>
      </c>
      <c r="W33" s="232">
        <v>4.5622461790845774</v>
      </c>
      <c r="DA33" s="71" t="s">
        <v>2623</v>
      </c>
    </row>
    <row r="34" spans="1:105" ht="12" customHeight="1" x14ac:dyDescent="0.25">
      <c r="A34" s="60" t="s">
        <v>2580</v>
      </c>
      <c r="B34" s="331">
        <v>6.089282991180033</v>
      </c>
      <c r="C34" s="331">
        <v>6.9867812956320883</v>
      </c>
      <c r="D34" s="331">
        <v>7.562201990081773</v>
      </c>
      <c r="E34" s="331">
        <v>8.4907703306846933</v>
      </c>
      <c r="F34" s="331">
        <v>8.0792456091987255</v>
      </c>
      <c r="G34" s="331">
        <v>8.6369870230479648</v>
      </c>
      <c r="H34" s="331">
        <v>8.2933444185732768</v>
      </c>
      <c r="I34" s="331">
        <v>9.3295543236566232</v>
      </c>
      <c r="J34" s="331">
        <v>9.6962948563171771</v>
      </c>
      <c r="K34" s="331">
        <v>7.9303635750537014</v>
      </c>
      <c r="L34" s="331">
        <v>8.7890045489664104</v>
      </c>
      <c r="M34" s="331">
        <v>10.392192357417491</v>
      </c>
      <c r="N34" s="331">
        <v>10.51264752515339</v>
      </c>
      <c r="O34" s="331">
        <v>10.76747819337869</v>
      </c>
      <c r="P34" s="331">
        <v>10.7428673254117</v>
      </c>
      <c r="Q34" s="331">
        <v>10.83092400431013</v>
      </c>
      <c r="R34" s="331">
        <v>11.368123680962221</v>
      </c>
      <c r="S34" s="331">
        <v>11.959700623418341</v>
      </c>
      <c r="T34" s="331">
        <v>12.629089820993791</v>
      </c>
      <c r="U34" s="331">
        <v>12.252787381267391</v>
      </c>
      <c r="V34" s="331">
        <v>10.92068691492473</v>
      </c>
      <c r="W34" s="331">
        <v>11.286140006513451</v>
      </c>
      <c r="DA34" s="72" t="s">
        <v>2624</v>
      </c>
    </row>
    <row r="35" spans="1:105" ht="12" customHeight="1" x14ac:dyDescent="0.25">
      <c r="A35" s="39" t="s">
        <v>2582</v>
      </c>
      <c r="B35" s="230">
        <v>14.396378006893929</v>
      </c>
      <c r="C35" s="230">
        <v>13.18724179840496</v>
      </c>
      <c r="D35" s="230">
        <v>12.433143629389919</v>
      </c>
      <c r="E35" s="230">
        <v>12.300702385794731</v>
      </c>
      <c r="F35" s="230">
        <v>11.47062222944883</v>
      </c>
      <c r="G35" s="230">
        <v>12.535707673495009</v>
      </c>
      <c r="H35" s="230">
        <v>12.47173468361146</v>
      </c>
      <c r="I35" s="230">
        <v>11.97996786559376</v>
      </c>
      <c r="J35" s="230">
        <v>12.410263726046979</v>
      </c>
      <c r="K35" s="230">
        <v>8.4985753883462163</v>
      </c>
      <c r="L35" s="230">
        <v>8.5440586654538375</v>
      </c>
      <c r="M35" s="230">
        <v>11.701658333248091</v>
      </c>
      <c r="N35" s="230">
        <v>11.194988728435961</v>
      </c>
      <c r="O35" s="230">
        <v>10.822602241887379</v>
      </c>
      <c r="P35" s="230">
        <v>10.646142493116511</v>
      </c>
      <c r="Q35" s="230">
        <v>11.658826351594961</v>
      </c>
      <c r="R35" s="230">
        <v>12.431212182288981</v>
      </c>
      <c r="S35" s="230">
        <v>13.00273086774512</v>
      </c>
      <c r="T35" s="230">
        <v>12.89045540106954</v>
      </c>
      <c r="U35" s="230">
        <v>12.404564315876939</v>
      </c>
      <c r="V35" s="230">
        <v>11.62862741011633</v>
      </c>
      <c r="W35" s="230">
        <v>12.54494269137909</v>
      </c>
      <c r="DA35" s="92" t="s">
        <v>2625</v>
      </c>
    </row>
    <row r="36" spans="1:105" ht="12" customHeight="1" x14ac:dyDescent="0.25">
      <c r="A36" s="64" t="s">
        <v>30</v>
      </c>
      <c r="B36" s="231">
        <v>0.54895092120977573</v>
      </c>
      <c r="C36" s="231">
        <v>0.57263082144400101</v>
      </c>
      <c r="D36" s="231">
        <v>0.61166137097215845</v>
      </c>
      <c r="E36" s="231">
        <v>0.64160682013389059</v>
      </c>
      <c r="F36" s="231">
        <v>0.44604464450192632</v>
      </c>
      <c r="G36" s="231">
        <v>0.68985507627048459</v>
      </c>
      <c r="H36" s="231">
        <v>0.55478644630544194</v>
      </c>
      <c r="I36" s="231">
        <v>0.58732996334142962</v>
      </c>
      <c r="J36" s="231">
        <v>0.91027308347786384</v>
      </c>
      <c r="K36" s="231">
        <v>0.26296625342469693</v>
      </c>
      <c r="L36" s="231">
        <v>0.28831153610244881</v>
      </c>
      <c r="M36" s="231">
        <v>0.15962455450595969</v>
      </c>
      <c r="N36" s="231">
        <v>0.16051544720178201</v>
      </c>
      <c r="O36" s="231">
        <v>0.1642467772878535</v>
      </c>
      <c r="P36" s="231">
        <v>0.15887686914211421</v>
      </c>
      <c r="Q36" s="231">
        <v>0.17046499903077539</v>
      </c>
      <c r="R36" s="231">
        <v>0</v>
      </c>
      <c r="S36" s="231">
        <v>7.5199878830501443E-2</v>
      </c>
      <c r="T36" s="231">
        <v>0.1029037299716829</v>
      </c>
      <c r="U36" s="231">
        <v>5.6700825918089517E-2</v>
      </c>
      <c r="V36" s="231">
        <v>3.9399640529743589E-2</v>
      </c>
      <c r="W36" s="231">
        <v>3.6164874457649918E-2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6.418504296261332E-2</v>
      </c>
      <c r="W37" s="231">
        <v>5.2201646193770809E-2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0.25679275235579618</v>
      </c>
      <c r="D38" s="231">
        <v>0.53766446439185478</v>
      </c>
      <c r="E38" s="231">
        <v>0.28439582756281151</v>
      </c>
      <c r="F38" s="231">
        <v>0.6395169428775489</v>
      </c>
      <c r="G38" s="231">
        <v>0.9528269530007335</v>
      </c>
      <c r="H38" s="231">
        <v>0.62542525610759492</v>
      </c>
      <c r="I38" s="231">
        <v>0.29737016771130398</v>
      </c>
      <c r="J38" s="231">
        <v>0.60036745148881165</v>
      </c>
      <c r="K38" s="231">
        <v>0.66143989679104842</v>
      </c>
      <c r="L38" s="231">
        <v>0.34913996546227211</v>
      </c>
      <c r="M38" s="231">
        <v>0.32345202478204488</v>
      </c>
      <c r="N38" s="231">
        <v>0.33420930226751222</v>
      </c>
      <c r="O38" s="231">
        <v>0.34631080216359988</v>
      </c>
      <c r="P38" s="231">
        <v>0.34914290840775941</v>
      </c>
      <c r="Q38" s="231">
        <v>0.33237859803854702</v>
      </c>
      <c r="R38" s="231">
        <v>0.33142167546790519</v>
      </c>
      <c r="S38" s="231">
        <v>0.57183488349430867</v>
      </c>
      <c r="T38" s="231">
        <v>0.60342606530819964</v>
      </c>
      <c r="U38" s="231">
        <v>0.54918503737325841</v>
      </c>
      <c r="V38" s="231">
        <v>0.50695484250132838</v>
      </c>
      <c r="W38" s="231">
        <v>0.70553846212652938</v>
      </c>
      <c r="DA38" s="73" t="s">
        <v>2628</v>
      </c>
    </row>
    <row r="39" spans="1:105" ht="12" customHeight="1" x14ac:dyDescent="0.25">
      <c r="A39" s="64" t="s">
        <v>160</v>
      </c>
      <c r="B39" s="231">
        <v>1.392433020697905</v>
      </c>
      <c r="C39" s="231">
        <v>1.0806132126199901</v>
      </c>
      <c r="D39" s="231">
        <v>1.5849126150729551</v>
      </c>
      <c r="E39" s="231">
        <v>1.4426140966480401</v>
      </c>
      <c r="F39" s="231">
        <v>1.225366079223595</v>
      </c>
      <c r="G39" s="231">
        <v>1.21738089371012</v>
      </c>
      <c r="H39" s="231">
        <v>0.93405009585645449</v>
      </c>
      <c r="I39" s="231">
        <v>0.76673674282743121</v>
      </c>
      <c r="J39" s="231">
        <v>0.51575726563517998</v>
      </c>
      <c r="K39" s="231">
        <v>0.28542069358204247</v>
      </c>
      <c r="L39" s="231">
        <v>0.30203437105745889</v>
      </c>
      <c r="M39" s="231">
        <v>0.27926066617469902</v>
      </c>
      <c r="N39" s="231">
        <v>0.57820808052005812</v>
      </c>
      <c r="O39" s="231">
        <v>0.60014928763852926</v>
      </c>
      <c r="P39" s="231">
        <v>0.90781410532859885</v>
      </c>
      <c r="Q39" s="231">
        <v>0.86297671204987647</v>
      </c>
      <c r="R39" s="231">
        <v>1.4343634879993521</v>
      </c>
      <c r="S39" s="231">
        <v>1.5194495153926311</v>
      </c>
      <c r="T39" s="231">
        <v>1.221153309723553</v>
      </c>
      <c r="U39" s="231">
        <v>1.185973888228439</v>
      </c>
      <c r="V39" s="231">
        <v>1.131792341155714</v>
      </c>
      <c r="W39" s="231">
        <v>1.099243207107016</v>
      </c>
      <c r="DA39" s="73" t="s">
        <v>2629</v>
      </c>
    </row>
    <row r="40" spans="1:105" ht="12" customHeight="1" x14ac:dyDescent="0.25">
      <c r="A40" s="64" t="s">
        <v>70</v>
      </c>
      <c r="B40" s="231">
        <v>5.2013969431192182</v>
      </c>
      <c r="C40" s="231">
        <v>3.089328278487907</v>
      </c>
      <c r="D40" s="231">
        <v>3.0320194100548248</v>
      </c>
      <c r="E40" s="231">
        <v>2.7798870060413852</v>
      </c>
      <c r="F40" s="231">
        <v>2.1764897842453399</v>
      </c>
      <c r="G40" s="231">
        <v>1.7294948568152539</v>
      </c>
      <c r="H40" s="231">
        <v>1.6761456658542351</v>
      </c>
      <c r="I40" s="231">
        <v>1.8210682503983451</v>
      </c>
      <c r="J40" s="231">
        <v>1.838298227581896</v>
      </c>
      <c r="K40" s="231">
        <v>1.012638266600016</v>
      </c>
      <c r="L40" s="231">
        <v>1.069038898747269</v>
      </c>
      <c r="M40" s="231">
        <v>1.2503704092588179</v>
      </c>
      <c r="N40" s="231">
        <v>0.51166119578161295</v>
      </c>
      <c r="O40" s="231">
        <v>0</v>
      </c>
      <c r="P40" s="231">
        <v>0</v>
      </c>
      <c r="Q40" s="231">
        <v>0</v>
      </c>
      <c r="R40" s="231">
        <v>0</v>
      </c>
      <c r="S40" s="231">
        <v>4.1505110647442972E-2</v>
      </c>
      <c r="T40" s="231">
        <v>3.1405664553417631E-2</v>
      </c>
      <c r="U40" s="231">
        <v>3.2936703306233509E-2</v>
      </c>
      <c r="V40" s="231">
        <v>3.5320411013412628E-2</v>
      </c>
      <c r="W40" s="231">
        <v>2.0443010252979919E-2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4.4387244573114977</v>
      </c>
      <c r="C42" s="231">
        <v>5.5649949748122074</v>
      </c>
      <c r="D42" s="231">
        <v>3.9735023452025859</v>
      </c>
      <c r="E42" s="231">
        <v>4.5646170538103874</v>
      </c>
      <c r="F42" s="231">
        <v>4.9382243094815337</v>
      </c>
      <c r="G42" s="231">
        <v>5.8248372882907571</v>
      </c>
      <c r="H42" s="231">
        <v>6.5286515569295416</v>
      </c>
      <c r="I42" s="231">
        <v>6.6759793077454548</v>
      </c>
      <c r="J42" s="231">
        <v>7.3722313296297797</v>
      </c>
      <c r="K42" s="231">
        <v>5.5709997056569494</v>
      </c>
      <c r="L42" s="231">
        <v>5.8734990495464237</v>
      </c>
      <c r="M42" s="231">
        <v>8.9192206405821697</v>
      </c>
      <c r="N42" s="231">
        <v>8.6702174967034011</v>
      </c>
      <c r="O42" s="231">
        <v>8.7972131465881205</v>
      </c>
      <c r="P42" s="231">
        <v>8.5134477591115498</v>
      </c>
      <c r="Q42" s="231">
        <v>9.3940229532147157</v>
      </c>
      <c r="R42" s="231">
        <v>9.9681037374896739</v>
      </c>
      <c r="S42" s="231">
        <v>10.15527029926155</v>
      </c>
      <c r="T42" s="231">
        <v>10.22299712582671</v>
      </c>
      <c r="U42" s="231">
        <v>9.9421049329120947</v>
      </c>
      <c r="V42" s="231">
        <v>9.2363615331013165</v>
      </c>
      <c r="W42" s="231">
        <v>10.110335940248509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0.32900538788280292</v>
      </c>
      <c r="C44" s="231">
        <v>0.2604605425588512</v>
      </c>
      <c r="D44" s="231">
        <v>0.38383139446481063</v>
      </c>
      <c r="E44" s="231">
        <v>0.38383139446745068</v>
      </c>
      <c r="F44" s="231">
        <v>0.37011255573657709</v>
      </c>
      <c r="G44" s="231">
        <v>0.41121972359383119</v>
      </c>
      <c r="H44" s="231">
        <v>0.42493856232579058</v>
      </c>
      <c r="I44" s="231">
        <v>0.31528654914841869</v>
      </c>
      <c r="J44" s="231">
        <v>0.27417938128587199</v>
      </c>
      <c r="K44" s="231">
        <v>0.2467417038181611</v>
      </c>
      <c r="L44" s="231">
        <v>0.27417938130504133</v>
      </c>
      <c r="M44" s="231">
        <v>0.32900538788004358</v>
      </c>
      <c r="N44" s="231">
        <v>0.28784887167657652</v>
      </c>
      <c r="O44" s="231">
        <v>0.31528654915721133</v>
      </c>
      <c r="P44" s="231">
        <v>0.32900538789590922</v>
      </c>
      <c r="Q44" s="231">
        <v>0.49348340763767812</v>
      </c>
      <c r="R44" s="231">
        <v>0.27417938128516689</v>
      </c>
      <c r="S44" s="231">
        <v>0.2217220950542455</v>
      </c>
      <c r="T44" s="231">
        <v>0.14903198911428581</v>
      </c>
      <c r="U44" s="231">
        <v>7.8315816796857229E-2</v>
      </c>
      <c r="V44" s="231">
        <v>8.8333529969071914E-2</v>
      </c>
      <c r="W44" s="231">
        <v>7.6736669888030115E-2</v>
      </c>
      <c r="DA44" s="73" t="s">
        <v>2634</v>
      </c>
    </row>
    <row r="45" spans="1:105" ht="12" customHeight="1" x14ac:dyDescent="0.25">
      <c r="A45" s="64" t="s">
        <v>79</v>
      </c>
      <c r="B45" s="231">
        <v>2.4858672766727259</v>
      </c>
      <c r="C45" s="231">
        <v>2.3624212161262101</v>
      </c>
      <c r="D45" s="231">
        <v>2.3095520292307361</v>
      </c>
      <c r="E45" s="231">
        <v>2.2037501871307601</v>
      </c>
      <c r="F45" s="231">
        <v>1.6748679133823099</v>
      </c>
      <c r="G45" s="231">
        <v>1.710092881813833</v>
      </c>
      <c r="H45" s="231">
        <v>1.727737100232394</v>
      </c>
      <c r="I45" s="231">
        <v>1.516196884421372</v>
      </c>
      <c r="J45" s="231">
        <v>0.89915698694758084</v>
      </c>
      <c r="K45" s="231">
        <v>0.45836886847330149</v>
      </c>
      <c r="L45" s="231">
        <v>0.38785546323292353</v>
      </c>
      <c r="M45" s="231">
        <v>0.44072465006435602</v>
      </c>
      <c r="N45" s="231">
        <v>0.65232833428501746</v>
      </c>
      <c r="O45" s="231">
        <v>0.59939567905206415</v>
      </c>
      <c r="P45" s="231">
        <v>0.38785546323058129</v>
      </c>
      <c r="Q45" s="231">
        <v>0.4054996816233688</v>
      </c>
      <c r="R45" s="231">
        <v>0.42314390004687669</v>
      </c>
      <c r="S45" s="231">
        <v>0.4177490850644473</v>
      </c>
      <c r="T45" s="231">
        <v>0.55953751657168405</v>
      </c>
      <c r="U45" s="231">
        <v>0.55934711134197068</v>
      </c>
      <c r="V45" s="231">
        <v>0.52628006888313406</v>
      </c>
      <c r="W45" s="231">
        <v>0.44427888110460351</v>
      </c>
      <c r="DA45" s="73" t="s">
        <v>2635</v>
      </c>
    </row>
    <row r="46" spans="1:105" ht="12" customHeight="1" x14ac:dyDescent="0.25">
      <c r="A46" s="39" t="s">
        <v>2594</v>
      </c>
      <c r="B46" s="230">
        <v>8.6003214677551565</v>
      </c>
      <c r="C46" s="230">
        <v>8.3656788813218217</v>
      </c>
      <c r="D46" s="230">
        <v>8.2391098499866899</v>
      </c>
      <c r="E46" s="230">
        <v>8.5401155575101271</v>
      </c>
      <c r="F46" s="230">
        <v>8.077793395346001</v>
      </c>
      <c r="G46" s="230">
        <v>8.7585602708630788</v>
      </c>
      <c r="H46" s="230">
        <v>8.5747117325775264</v>
      </c>
      <c r="I46" s="230">
        <v>8.8095179158560555</v>
      </c>
      <c r="J46" s="230">
        <v>9.3238825874798383</v>
      </c>
      <c r="K46" s="230">
        <v>6.8443959229754716</v>
      </c>
      <c r="L46" s="230">
        <v>7.2069772790974582</v>
      </c>
      <c r="M46" s="230">
        <v>9.2450618714869481</v>
      </c>
      <c r="N46" s="230">
        <v>8.9714128763720105</v>
      </c>
      <c r="O46" s="230">
        <v>8.8720035453626149</v>
      </c>
      <c r="P46" s="230">
        <v>8.8348306101425482</v>
      </c>
      <c r="Q46" s="230">
        <v>9.301564981987914</v>
      </c>
      <c r="R46" s="230">
        <v>9.8907544138501091</v>
      </c>
      <c r="S46" s="230">
        <v>10.39769120515122</v>
      </c>
      <c r="T46" s="230">
        <v>10.57156091402994</v>
      </c>
      <c r="U46" s="230">
        <v>10.213422300006229</v>
      </c>
      <c r="V46" s="230">
        <v>9.3458648476486967</v>
      </c>
      <c r="W46" s="230">
        <v>9.9279867064267062</v>
      </c>
      <c r="DA46" s="92" t="s">
        <v>2636</v>
      </c>
    </row>
    <row r="47" spans="1:105" ht="12" customHeight="1" x14ac:dyDescent="0.25">
      <c r="A47" s="39" t="s">
        <v>2596</v>
      </c>
      <c r="B47" s="230">
        <v>5.3865588096047654</v>
      </c>
      <c r="C47" s="230">
        <v>5.2395973156885569</v>
      </c>
      <c r="D47" s="230">
        <v>5.1603245195125629</v>
      </c>
      <c r="E47" s="230">
        <v>5.3488506056223297</v>
      </c>
      <c r="F47" s="230">
        <v>5.0592886950800828</v>
      </c>
      <c r="G47" s="230">
        <v>5.485667037372532</v>
      </c>
      <c r="H47" s="230">
        <v>5.3705189039861301</v>
      </c>
      <c r="I47" s="230">
        <v>5.517582861982433</v>
      </c>
      <c r="J47" s="230">
        <v>5.839740070137089</v>
      </c>
      <c r="K47" s="230">
        <v>4.2867864060143823</v>
      </c>
      <c r="L47" s="230">
        <v>4.5138785915030164</v>
      </c>
      <c r="M47" s="230">
        <v>5.7903730291837157</v>
      </c>
      <c r="N47" s="230">
        <v>5.6189810165825138</v>
      </c>
      <c r="O47" s="230">
        <v>5.5567189011821529</v>
      </c>
      <c r="P47" s="230">
        <v>5.5334367247612768</v>
      </c>
      <c r="Q47" s="230">
        <v>5.8257620932762793</v>
      </c>
      <c r="R47" s="230">
        <v>6.1947835928356119</v>
      </c>
      <c r="S47" s="230">
        <v>6.5122885662640657</v>
      </c>
      <c r="T47" s="230">
        <v>6.6211867528720356</v>
      </c>
      <c r="U47" s="230">
        <v>6.3968771484390032</v>
      </c>
      <c r="V47" s="230">
        <v>5.8535080133019486</v>
      </c>
      <c r="W47" s="230">
        <v>6.2181029459937669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0.99999999999999978</v>
      </c>
      <c r="E51" s="234">
        <f t="shared" si="3"/>
        <v>1</v>
      </c>
      <c r="F51" s="234">
        <f t="shared" si="3"/>
        <v>0.99999999999999989</v>
      </c>
      <c r="G51" s="234">
        <f t="shared" si="3"/>
        <v>0.99999999999999989</v>
      </c>
      <c r="H51" s="234">
        <f t="shared" si="3"/>
        <v>1.0000000000000002</v>
      </c>
      <c r="I51" s="234">
        <f t="shared" si="3"/>
        <v>1</v>
      </c>
      <c r="J51" s="234">
        <f t="shared" si="3"/>
        <v>0.99999999999999989</v>
      </c>
      <c r="K51" s="234">
        <f t="shared" si="3"/>
        <v>0.99999999999999978</v>
      </c>
      <c r="L51" s="234">
        <f t="shared" si="3"/>
        <v>1.0000000000000004</v>
      </c>
      <c r="M51" s="234">
        <f t="shared" si="3"/>
        <v>1</v>
      </c>
      <c r="N51" s="234">
        <f t="shared" si="3"/>
        <v>1</v>
      </c>
      <c r="O51" s="234">
        <f t="shared" si="3"/>
        <v>0.99999999999999989</v>
      </c>
      <c r="P51" s="234">
        <f t="shared" si="3"/>
        <v>1</v>
      </c>
      <c r="Q51" s="234">
        <f t="shared" si="3"/>
        <v>1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1.9439014720267943E-2</v>
      </c>
      <c r="C52" s="235">
        <f t="shared" si="4"/>
        <v>1.9936661641058995E-2</v>
      </c>
      <c r="D52" s="235">
        <f t="shared" si="4"/>
        <v>2.0355156964108959E-2</v>
      </c>
      <c r="E52" s="235">
        <f t="shared" si="4"/>
        <v>2.0657145436380614E-2</v>
      </c>
      <c r="F52" s="235">
        <f t="shared" si="4"/>
        <v>2.0687472030155592E-2</v>
      </c>
      <c r="G52" s="235">
        <f t="shared" si="4"/>
        <v>2.0608142870114626E-2</v>
      </c>
      <c r="H52" s="235">
        <f t="shared" si="4"/>
        <v>2.047833211686451E-2</v>
      </c>
      <c r="I52" s="235">
        <f t="shared" si="4"/>
        <v>2.0910908872758371E-2</v>
      </c>
      <c r="J52" s="235">
        <f t="shared" si="4"/>
        <v>2.0985694908220005E-2</v>
      </c>
      <c r="K52" s="235">
        <f t="shared" si="4"/>
        <v>2.1374954456262529E-2</v>
      </c>
      <c r="L52" s="235">
        <f t="shared" si="4"/>
        <v>2.1614353880539821E-2</v>
      </c>
      <c r="M52" s="235">
        <f t="shared" si="4"/>
        <v>2.1236759588518644E-2</v>
      </c>
      <c r="N52" s="235">
        <f t="shared" si="4"/>
        <v>2.1328837089850738E-2</v>
      </c>
      <c r="O52" s="235">
        <f t="shared" si="4"/>
        <v>2.1444382306367981E-2</v>
      </c>
      <c r="P52" s="235">
        <f t="shared" si="4"/>
        <v>2.1507061111098024E-2</v>
      </c>
      <c r="Q52" s="235">
        <f t="shared" si="4"/>
        <v>2.1288921246450307E-2</v>
      </c>
      <c r="R52" s="235">
        <f t="shared" si="4"/>
        <v>2.1274204233006789E-2</v>
      </c>
      <c r="S52" s="235">
        <f t="shared" si="4"/>
        <v>2.1304741096135772E-2</v>
      </c>
      <c r="T52" s="235">
        <f t="shared" si="4"/>
        <v>2.1447842382265912E-2</v>
      </c>
      <c r="U52" s="235">
        <f t="shared" si="4"/>
        <v>2.1468779037178681E-2</v>
      </c>
      <c r="V52" s="235">
        <f t="shared" si="4"/>
        <v>2.1337543672418021E-2</v>
      </c>
      <c r="W52" s="235">
        <f t="shared" si="4"/>
        <v>2.123913174135007E-2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6.8646365286083909E-3</v>
      </c>
      <c r="C53" s="235">
        <f t="shared" si="5"/>
        <v>7.0403740996721068E-3</v>
      </c>
      <c r="D53" s="235">
        <f t="shared" si="5"/>
        <v>7.1881603081297447E-3</v>
      </c>
      <c r="E53" s="235">
        <f t="shared" si="5"/>
        <v>7.2948036297078222E-3</v>
      </c>
      <c r="F53" s="235">
        <f t="shared" si="5"/>
        <v>7.305513073906097E-3</v>
      </c>
      <c r="G53" s="235">
        <f t="shared" si="5"/>
        <v>7.2774990074712751E-3</v>
      </c>
      <c r="H53" s="235">
        <f t="shared" si="5"/>
        <v>7.2316580195719337E-3</v>
      </c>
      <c r="I53" s="235">
        <f t="shared" si="5"/>
        <v>7.3844169038398593E-3</v>
      </c>
      <c r="J53" s="235">
        <f t="shared" si="5"/>
        <v>7.4108266246126113E-3</v>
      </c>
      <c r="K53" s="235">
        <f t="shared" si="5"/>
        <v>7.5482885974057249E-3</v>
      </c>
      <c r="L53" s="235">
        <f t="shared" si="5"/>
        <v>7.6328294065192781E-3</v>
      </c>
      <c r="M53" s="235">
        <f t="shared" si="5"/>
        <v>7.4994868679542888E-3</v>
      </c>
      <c r="N53" s="235">
        <f t="shared" si="5"/>
        <v>7.5320028461663049E-3</v>
      </c>
      <c r="O53" s="235">
        <f t="shared" si="5"/>
        <v>7.5728061443490688E-3</v>
      </c>
      <c r="P53" s="235">
        <f t="shared" si="5"/>
        <v>7.594940353243455E-3</v>
      </c>
      <c r="Q53" s="235">
        <f t="shared" si="5"/>
        <v>7.517907082537344E-3</v>
      </c>
      <c r="R53" s="235">
        <f t="shared" si="5"/>
        <v>7.5127099596620246E-3</v>
      </c>
      <c r="S53" s="235">
        <f t="shared" si="5"/>
        <v>7.5234936577620011E-3</v>
      </c>
      <c r="T53" s="235">
        <f t="shared" si="5"/>
        <v>7.5740280253827862E-3</v>
      </c>
      <c r="U53" s="235">
        <f t="shared" si="5"/>
        <v>7.5814215341675224E-3</v>
      </c>
      <c r="V53" s="235">
        <f t="shared" si="5"/>
        <v>7.5350774631461667E-3</v>
      </c>
      <c r="W53" s="235">
        <f t="shared" si="5"/>
        <v>7.5003245630336128E-3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4.5439702438202528E-2</v>
      </c>
      <c r="C54" s="235">
        <f t="shared" si="6"/>
        <v>4.6602977857530002E-2</v>
      </c>
      <c r="D54" s="235">
        <f t="shared" si="6"/>
        <v>4.7581232322831846E-2</v>
      </c>
      <c r="E54" s="235">
        <f t="shared" si="6"/>
        <v>4.8287145997843527E-2</v>
      </c>
      <c r="F54" s="235">
        <f t="shared" si="6"/>
        <v>4.8358035979508253E-2</v>
      </c>
      <c r="G54" s="235">
        <f t="shared" si="6"/>
        <v>4.8172599964421761E-2</v>
      </c>
      <c r="H54" s="235">
        <f t="shared" si="6"/>
        <v>4.7869160613927618E-2</v>
      </c>
      <c r="I54" s="235">
        <f t="shared" si="6"/>
        <v>4.8880331156897869E-2</v>
      </c>
      <c r="J54" s="235">
        <f t="shared" si="6"/>
        <v>4.9055147383276161E-2</v>
      </c>
      <c r="K54" s="235">
        <f t="shared" si="6"/>
        <v>4.9965061712207638E-2</v>
      </c>
      <c r="L54" s="235">
        <f t="shared" si="6"/>
        <v>5.0524670249964203E-2</v>
      </c>
      <c r="M54" s="235">
        <f t="shared" si="6"/>
        <v>4.9642024060395883E-2</v>
      </c>
      <c r="N54" s="235">
        <f t="shared" si="6"/>
        <v>4.9857259982688869E-2</v>
      </c>
      <c r="O54" s="235">
        <f t="shared" si="6"/>
        <v>5.0127352903150894E-2</v>
      </c>
      <c r="P54" s="235">
        <f t="shared" si="6"/>
        <v>5.0273867851418609E-2</v>
      </c>
      <c r="Q54" s="235">
        <f t="shared" si="6"/>
        <v>4.9763954633997819E-2</v>
      </c>
      <c r="R54" s="235">
        <f t="shared" si="6"/>
        <v>4.9729552853800839E-2</v>
      </c>
      <c r="S54" s="235">
        <f t="shared" si="6"/>
        <v>4.9800934350957185E-2</v>
      </c>
      <c r="T54" s="235">
        <f t="shared" si="6"/>
        <v>5.0135441009543043E-2</v>
      </c>
      <c r="U54" s="235">
        <f t="shared" si="6"/>
        <v>5.0184381523400184E-2</v>
      </c>
      <c r="V54" s="235">
        <f t="shared" si="6"/>
        <v>4.9877612069808716E-2</v>
      </c>
      <c r="W54" s="235">
        <f t="shared" si="6"/>
        <v>4.9647569090344644E-2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1.9928448142956922E-2</v>
      </c>
      <c r="C55" s="235">
        <f t="shared" si="7"/>
        <v>2.0438624764416335E-2</v>
      </c>
      <c r="D55" s="235">
        <f t="shared" si="7"/>
        <v>2.0867656917716571E-2</v>
      </c>
      <c r="E55" s="235">
        <f t="shared" si="7"/>
        <v>2.1177248823275527E-2</v>
      </c>
      <c r="F55" s="235">
        <f t="shared" si="7"/>
        <v>2.120833897676809E-2</v>
      </c>
      <c r="G55" s="235">
        <f t="shared" si="7"/>
        <v>2.1127012475664498E-2</v>
      </c>
      <c r="H55" s="235">
        <f t="shared" si="7"/>
        <v>2.0993933361225327E-2</v>
      </c>
      <c r="I55" s="235">
        <f t="shared" si="7"/>
        <v>2.1437401488171658E-2</v>
      </c>
      <c r="J55" s="235">
        <f t="shared" si="7"/>
        <v>2.1514070478393703E-2</v>
      </c>
      <c r="K55" s="235">
        <f t="shared" si="7"/>
        <v>2.1913130761486575E-2</v>
      </c>
      <c r="L55" s="235">
        <f t="shared" si="7"/>
        <v>2.2158557758729894E-2</v>
      </c>
      <c r="M55" s="235">
        <f t="shared" si="7"/>
        <v>2.1771456438220295E-2</v>
      </c>
      <c r="N55" s="235">
        <f t="shared" si="7"/>
        <v>2.1865852256981445E-2</v>
      </c>
      <c r="O55" s="235">
        <f t="shared" si="7"/>
        <v>2.1984306658537584E-2</v>
      </c>
      <c r="P55" s="235">
        <f t="shared" si="7"/>
        <v>2.204856358347438E-2</v>
      </c>
      <c r="Q55" s="235">
        <f t="shared" si="7"/>
        <v>2.1824931416767335E-2</v>
      </c>
      <c r="R55" s="235">
        <f t="shared" si="7"/>
        <v>2.1809843859941599E-2</v>
      </c>
      <c r="S55" s="235">
        <f t="shared" si="7"/>
        <v>2.1841149576927354E-2</v>
      </c>
      <c r="T55" s="235">
        <f t="shared" si="7"/>
        <v>2.1987853851854495E-2</v>
      </c>
      <c r="U55" s="235">
        <f t="shared" si="7"/>
        <v>2.2009317647613689E-2</v>
      </c>
      <c r="V55" s="235">
        <f t="shared" si="7"/>
        <v>2.1874778052948532E-2</v>
      </c>
      <c r="W55" s="235">
        <f t="shared" si="7"/>
        <v>2.1773888316860661E-2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3.6565632596362467E-2</v>
      </c>
      <c r="C56" s="235">
        <f t="shared" si="8"/>
        <v>3.6876268320951679E-2</v>
      </c>
      <c r="D56" s="235">
        <f t="shared" si="8"/>
        <v>3.7036326795510242E-2</v>
      </c>
      <c r="E56" s="235">
        <f t="shared" si="8"/>
        <v>3.7338146092394192E-2</v>
      </c>
      <c r="F56" s="235">
        <f t="shared" si="8"/>
        <v>3.737090213883458E-2</v>
      </c>
      <c r="G56" s="235">
        <f t="shared" si="8"/>
        <v>3.729537423388106E-2</v>
      </c>
      <c r="H56" s="235">
        <f t="shared" si="8"/>
        <v>3.7206786577589607E-2</v>
      </c>
      <c r="I56" s="235">
        <f t="shared" si="8"/>
        <v>3.7615312483926439E-2</v>
      </c>
      <c r="J56" s="235">
        <f t="shared" si="8"/>
        <v>3.779713630839511E-2</v>
      </c>
      <c r="K56" s="235">
        <f t="shared" si="8"/>
        <v>3.8135862228179489E-2</v>
      </c>
      <c r="L56" s="235">
        <f t="shared" si="8"/>
        <v>3.8419589664644815E-2</v>
      </c>
      <c r="M56" s="235">
        <f t="shared" si="8"/>
        <v>3.7899020674641695E-2</v>
      </c>
      <c r="N56" s="235">
        <f t="shared" si="8"/>
        <v>3.7867070386140823E-2</v>
      </c>
      <c r="O56" s="235">
        <f t="shared" si="8"/>
        <v>3.7925845164384644E-2</v>
      </c>
      <c r="P56" s="235">
        <f t="shared" si="8"/>
        <v>3.7978521040732419E-2</v>
      </c>
      <c r="Q56" s="235">
        <f t="shared" si="8"/>
        <v>3.7742835269870732E-2</v>
      </c>
      <c r="R56" s="235">
        <f t="shared" si="8"/>
        <v>3.7662564242891654E-2</v>
      </c>
      <c r="S56" s="235">
        <f t="shared" si="8"/>
        <v>3.7721580224473146E-2</v>
      </c>
      <c r="T56" s="235">
        <f t="shared" si="8"/>
        <v>3.7895008536058344E-2</v>
      </c>
      <c r="U56" s="235">
        <f t="shared" si="8"/>
        <v>3.7907346239034925E-2</v>
      </c>
      <c r="V56" s="235">
        <f t="shared" si="8"/>
        <v>3.7758400852090916E-2</v>
      </c>
      <c r="W56" s="235">
        <f t="shared" si="8"/>
        <v>3.767889674936753E-2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0.17792632549689574</v>
      </c>
      <c r="C57" s="236">
        <f t="shared" si="9"/>
        <v>0.17769682168916751</v>
      </c>
      <c r="D57" s="236">
        <f t="shared" si="9"/>
        <v>0.17789087294348196</v>
      </c>
      <c r="E57" s="236">
        <f t="shared" si="9"/>
        <v>0.17858990689416268</v>
      </c>
      <c r="F57" s="236">
        <f t="shared" si="9"/>
        <v>0.17922682778446114</v>
      </c>
      <c r="G57" s="236">
        <f t="shared" si="9"/>
        <v>0.17924603002793324</v>
      </c>
      <c r="H57" s="236">
        <f t="shared" si="9"/>
        <v>0.1789999196403213</v>
      </c>
      <c r="I57" s="236">
        <f t="shared" si="9"/>
        <v>0.18020298455634443</v>
      </c>
      <c r="J57" s="236">
        <f t="shared" si="9"/>
        <v>0.18081718815658168</v>
      </c>
      <c r="K57" s="236">
        <f t="shared" si="9"/>
        <v>0.18278402233306432</v>
      </c>
      <c r="L57" s="236">
        <f t="shared" si="9"/>
        <v>0.1840665934474249</v>
      </c>
      <c r="M57" s="236">
        <f t="shared" si="9"/>
        <v>0.18236813675000665</v>
      </c>
      <c r="N57" s="236">
        <f t="shared" si="9"/>
        <v>0.18289671009627051</v>
      </c>
      <c r="O57" s="236">
        <f t="shared" si="9"/>
        <v>0.18368938256753606</v>
      </c>
      <c r="P57" s="236">
        <f t="shared" si="9"/>
        <v>0.18398144484263815</v>
      </c>
      <c r="Q57" s="236">
        <f t="shared" si="9"/>
        <v>0.18291982401484932</v>
      </c>
      <c r="R57" s="236">
        <f t="shared" si="9"/>
        <v>0.1828317802088637</v>
      </c>
      <c r="S57" s="236">
        <f t="shared" si="9"/>
        <v>0.18292304952964372</v>
      </c>
      <c r="T57" s="236">
        <f t="shared" si="9"/>
        <v>0.18361801784030196</v>
      </c>
      <c r="U57" s="236">
        <f t="shared" si="9"/>
        <v>0.18373107444219086</v>
      </c>
      <c r="V57" s="236">
        <f t="shared" si="9"/>
        <v>0.18308067098094913</v>
      </c>
      <c r="W57" s="236">
        <f t="shared" si="9"/>
        <v>0.18270654196419936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0.10744450157222322</v>
      </c>
      <c r="C58" s="304">
        <f t="shared" si="10"/>
        <v>9.2430052084496339E-2</v>
      </c>
      <c r="D58" s="304">
        <f t="shared" si="10"/>
        <v>8.2216891251655044E-2</v>
      </c>
      <c r="E58" s="304">
        <f t="shared" si="10"/>
        <v>7.3416712148237404E-2</v>
      </c>
      <c r="F58" s="304">
        <f t="shared" si="10"/>
        <v>7.3268058233137964E-2</v>
      </c>
      <c r="G58" s="304">
        <f t="shared" si="10"/>
        <v>7.5177405775889952E-2</v>
      </c>
      <c r="H58" s="304">
        <f t="shared" si="10"/>
        <v>7.7572315300851138E-2</v>
      </c>
      <c r="I58" s="304">
        <f t="shared" si="10"/>
        <v>6.6797756370309352E-2</v>
      </c>
      <c r="J58" s="304">
        <f t="shared" si="10"/>
        <v>6.9057859313975858E-2</v>
      </c>
      <c r="K58" s="304">
        <f t="shared" si="10"/>
        <v>5.5956185509558984E-2</v>
      </c>
      <c r="L58" s="304">
        <f t="shared" si="10"/>
        <v>4.9083242059388112E-2</v>
      </c>
      <c r="M58" s="304">
        <f t="shared" si="10"/>
        <v>6.0121472273205537E-2</v>
      </c>
      <c r="N58" s="304">
        <f t="shared" si="10"/>
        <v>5.4908534300342156E-2</v>
      </c>
      <c r="O58" s="304">
        <f t="shared" si="10"/>
        <v>5.0411756659607565E-2</v>
      </c>
      <c r="P58" s="304">
        <f t="shared" si="10"/>
        <v>5.0058661494481453E-2</v>
      </c>
      <c r="Q58" s="304">
        <f t="shared" si="10"/>
        <v>5.5975130271205847E-2</v>
      </c>
      <c r="R58" s="304">
        <f t="shared" si="10"/>
        <v>5.7614545620905573E-2</v>
      </c>
      <c r="S58" s="304">
        <f t="shared" si="10"/>
        <v>5.7432486871936486E-2</v>
      </c>
      <c r="T58" s="304">
        <f t="shared" si="10"/>
        <v>5.2407709054948438E-2</v>
      </c>
      <c r="U58" s="304">
        <f t="shared" si="10"/>
        <v>5.1837886094577408E-2</v>
      </c>
      <c r="V58" s="304">
        <f t="shared" si="10"/>
        <v>5.539966497862521E-2</v>
      </c>
      <c r="W58" s="304">
        <f t="shared" si="10"/>
        <v>5.9062720915728277E-2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7.0481823924672518E-2</v>
      </c>
      <c r="C59" s="304">
        <f t="shared" si="11"/>
        <v>8.5266769604671194E-2</v>
      </c>
      <c r="D59" s="304">
        <f t="shared" si="11"/>
        <v>9.5673981691826906E-2</v>
      </c>
      <c r="E59" s="304">
        <f t="shared" si="11"/>
        <v>0.10517319474592528</v>
      </c>
      <c r="F59" s="304">
        <f t="shared" si="11"/>
        <v>0.10595876955132316</v>
      </c>
      <c r="G59" s="304">
        <f t="shared" si="11"/>
        <v>0.10406862425204329</v>
      </c>
      <c r="H59" s="304">
        <f t="shared" si="11"/>
        <v>0.10142760433947016</v>
      </c>
      <c r="I59" s="304">
        <f t="shared" si="11"/>
        <v>0.11340522818603507</v>
      </c>
      <c r="J59" s="304">
        <f t="shared" si="11"/>
        <v>0.11175932884260584</v>
      </c>
      <c r="K59" s="304">
        <f t="shared" si="11"/>
        <v>0.12682783682350532</v>
      </c>
      <c r="L59" s="304">
        <f t="shared" si="11"/>
        <v>0.13498335138803677</v>
      </c>
      <c r="M59" s="304">
        <f t="shared" si="11"/>
        <v>0.1222466644768011</v>
      </c>
      <c r="N59" s="304">
        <f t="shared" si="11"/>
        <v>0.12798817579592833</v>
      </c>
      <c r="O59" s="304">
        <f t="shared" si="11"/>
        <v>0.13327762590792849</v>
      </c>
      <c r="P59" s="304">
        <f t="shared" si="11"/>
        <v>0.13392278334815672</v>
      </c>
      <c r="Q59" s="304">
        <f t="shared" si="11"/>
        <v>0.12694469374364348</v>
      </c>
      <c r="R59" s="304">
        <f t="shared" si="11"/>
        <v>0.12521723458795811</v>
      </c>
      <c r="S59" s="304">
        <f t="shared" si="11"/>
        <v>0.12549056265770722</v>
      </c>
      <c r="T59" s="304">
        <f t="shared" si="11"/>
        <v>0.13121030878535353</v>
      </c>
      <c r="U59" s="304">
        <f t="shared" si="11"/>
        <v>0.13189318834761346</v>
      </c>
      <c r="V59" s="304">
        <f t="shared" si="11"/>
        <v>0.1276810060023239</v>
      </c>
      <c r="W59" s="304">
        <f t="shared" si="11"/>
        <v>0.12364382104847109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7.3687312158268098E-2</v>
      </c>
      <c r="C60" s="303">
        <f t="shared" si="12"/>
        <v>7.3441260591967539E-2</v>
      </c>
      <c r="D60" s="303">
        <f t="shared" si="12"/>
        <v>7.106295011583888E-2</v>
      </c>
      <c r="E60" s="303">
        <f t="shared" si="12"/>
        <v>7.0743073987605987E-2</v>
      </c>
      <c r="F60" s="303">
        <f t="shared" si="12"/>
        <v>7.1203846105886884E-2</v>
      </c>
      <c r="G60" s="303">
        <f t="shared" si="12"/>
        <v>7.1674573450631107E-2</v>
      </c>
      <c r="H60" s="303">
        <f t="shared" si="12"/>
        <v>7.242909269549562E-2</v>
      </c>
      <c r="I60" s="303">
        <f t="shared" si="12"/>
        <v>7.135058764194413E-2</v>
      </c>
      <c r="J60" s="303">
        <f t="shared" si="12"/>
        <v>7.1848509831013666E-2</v>
      </c>
      <c r="K60" s="303">
        <f t="shared" si="12"/>
        <v>7.0054236280213275E-2</v>
      </c>
      <c r="L60" s="303">
        <f t="shared" si="12"/>
        <v>6.9094410253732655E-2</v>
      </c>
      <c r="M60" s="303">
        <f t="shared" si="12"/>
        <v>7.1152418173294318E-2</v>
      </c>
      <c r="N60" s="303">
        <f t="shared" si="12"/>
        <v>7.029435293833676E-2</v>
      </c>
      <c r="O60" s="303">
        <f t="shared" si="12"/>
        <v>6.9608893299812957E-2</v>
      </c>
      <c r="P60" s="303">
        <f t="shared" si="12"/>
        <v>6.9493725276685764E-2</v>
      </c>
      <c r="Q60" s="303">
        <f t="shared" si="12"/>
        <v>7.0530563302029878E-2</v>
      </c>
      <c r="R60" s="303">
        <f t="shared" si="12"/>
        <v>7.068488543732894E-2</v>
      </c>
      <c r="S60" s="303">
        <f t="shared" si="12"/>
        <v>7.0569933921814779E-2</v>
      </c>
      <c r="T60" s="303">
        <f t="shared" si="12"/>
        <v>6.9788712626711047E-2</v>
      </c>
      <c r="U60" s="303">
        <f t="shared" si="12"/>
        <v>6.9700971682199131E-2</v>
      </c>
      <c r="V60" s="303">
        <f t="shared" si="12"/>
        <v>7.0277167156802253E-2</v>
      </c>
      <c r="W60" s="303">
        <f t="shared" si="12"/>
        <v>7.0848705082530286E-2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5.1292351101629184E-2</v>
      </c>
      <c r="C61" s="304">
        <f t="shared" si="13"/>
        <v>5.0472979149936238E-2</v>
      </c>
      <c r="D61" s="304">
        <f t="shared" si="13"/>
        <v>4.7612535880713021E-2</v>
      </c>
      <c r="E61" s="304">
        <f t="shared" si="13"/>
        <v>4.6944750140115565E-2</v>
      </c>
      <c r="F61" s="304">
        <f t="shared" si="13"/>
        <v>4.7370584125145117E-2</v>
      </c>
      <c r="G61" s="304">
        <f t="shared" si="13"/>
        <v>4.7932703625064826E-2</v>
      </c>
      <c r="H61" s="304">
        <f t="shared" si="13"/>
        <v>4.883677297859499E-2</v>
      </c>
      <c r="I61" s="304">
        <f t="shared" si="13"/>
        <v>4.7259912440382579E-2</v>
      </c>
      <c r="J61" s="304">
        <f t="shared" si="13"/>
        <v>4.7671676438008501E-2</v>
      </c>
      <c r="K61" s="304">
        <f t="shared" si="13"/>
        <v>4.5428951535903338E-2</v>
      </c>
      <c r="L61" s="304">
        <f t="shared" si="13"/>
        <v>4.4193322395899612E-2</v>
      </c>
      <c r="M61" s="304">
        <f t="shared" si="13"/>
        <v>4.6686342562054541E-2</v>
      </c>
      <c r="N61" s="304">
        <f t="shared" si="13"/>
        <v>4.5722198285221741E-2</v>
      </c>
      <c r="O61" s="304">
        <f t="shared" si="13"/>
        <v>4.4903623328796244E-2</v>
      </c>
      <c r="P61" s="304">
        <f t="shared" si="13"/>
        <v>4.4716245401452949E-2</v>
      </c>
      <c r="Q61" s="304">
        <f t="shared" si="13"/>
        <v>4.6004394197635246E-2</v>
      </c>
      <c r="R61" s="304">
        <f t="shared" si="13"/>
        <v>4.6175671253113192E-2</v>
      </c>
      <c r="S61" s="304">
        <f t="shared" si="13"/>
        <v>4.6025539360897504E-2</v>
      </c>
      <c r="T61" s="304">
        <f t="shared" si="13"/>
        <v>4.5079456431798594E-2</v>
      </c>
      <c r="U61" s="304">
        <f t="shared" si="13"/>
        <v>4.496759515103637E-2</v>
      </c>
      <c r="V61" s="304">
        <f t="shared" si="13"/>
        <v>4.5694981975888567E-2</v>
      </c>
      <c r="W61" s="304">
        <f t="shared" si="13"/>
        <v>4.6379896602827549E-2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2.2394961056638921E-2</v>
      </c>
      <c r="C62" s="304">
        <f t="shared" si="14"/>
        <v>2.296828144203129E-2</v>
      </c>
      <c r="D62" s="304">
        <f t="shared" si="14"/>
        <v>2.3450414235125859E-2</v>
      </c>
      <c r="E62" s="304">
        <f t="shared" si="14"/>
        <v>2.3798323847490425E-2</v>
      </c>
      <c r="F62" s="304">
        <f t="shared" si="14"/>
        <v>2.383326198074176E-2</v>
      </c>
      <c r="G62" s="304">
        <f t="shared" si="14"/>
        <v>2.3741869825566277E-2</v>
      </c>
      <c r="H62" s="304">
        <f t="shared" si="14"/>
        <v>2.3592319716900633E-2</v>
      </c>
      <c r="I62" s="304">
        <f t="shared" si="14"/>
        <v>2.4090675201561565E-2</v>
      </c>
      <c r="J62" s="304">
        <f t="shared" si="14"/>
        <v>2.4176833393005158E-2</v>
      </c>
      <c r="K62" s="304">
        <f t="shared" si="14"/>
        <v>2.462528474430993E-2</v>
      </c>
      <c r="L62" s="304">
        <f t="shared" si="14"/>
        <v>2.4901087857833046E-2</v>
      </c>
      <c r="M62" s="304">
        <f t="shared" si="14"/>
        <v>2.4466075611239767E-2</v>
      </c>
      <c r="N62" s="304">
        <f t="shared" si="14"/>
        <v>2.4572154653115019E-2</v>
      </c>
      <c r="O62" s="304">
        <f t="shared" si="14"/>
        <v>2.4705269971016717E-2</v>
      </c>
      <c r="P62" s="304">
        <f t="shared" si="14"/>
        <v>2.4777479875232822E-2</v>
      </c>
      <c r="Q62" s="304">
        <f t="shared" si="14"/>
        <v>2.4526169104394622E-2</v>
      </c>
      <c r="R62" s="304">
        <f t="shared" si="14"/>
        <v>2.4509214184215755E-2</v>
      </c>
      <c r="S62" s="304">
        <f t="shared" si="14"/>
        <v>2.4544394560917285E-2</v>
      </c>
      <c r="T62" s="304">
        <f t="shared" si="14"/>
        <v>2.470925619491245E-2</v>
      </c>
      <c r="U62" s="304">
        <f t="shared" si="14"/>
        <v>2.4733376531162754E-2</v>
      </c>
      <c r="V62" s="304">
        <f t="shared" si="14"/>
        <v>2.4582185180913693E-2</v>
      </c>
      <c r="W62" s="304">
        <f t="shared" si="14"/>
        <v>2.4468808479702741E-2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0.2178689699961989</v>
      </c>
      <c r="C63" s="303">
        <f t="shared" si="15"/>
        <v>0.21758794492551134</v>
      </c>
      <c r="D63" s="303">
        <f t="shared" si="15"/>
        <v>0.21782555870630443</v>
      </c>
      <c r="E63" s="303">
        <f t="shared" si="15"/>
        <v>0.21868151864591351</v>
      </c>
      <c r="F63" s="303">
        <f t="shared" si="15"/>
        <v>0.21946142177689124</v>
      </c>
      <c r="G63" s="303">
        <f t="shared" si="15"/>
        <v>0.2194849347280815</v>
      </c>
      <c r="H63" s="303">
        <f t="shared" si="15"/>
        <v>0.21918357506978117</v>
      </c>
      <c r="I63" s="303">
        <f t="shared" si="15"/>
        <v>0.22065671578327889</v>
      </c>
      <c r="J63" s="303">
        <f t="shared" si="15"/>
        <v>0.22140880182438577</v>
      </c>
      <c r="K63" s="303">
        <f t="shared" si="15"/>
        <v>0.22381717020375227</v>
      </c>
      <c r="L63" s="303">
        <f t="shared" si="15"/>
        <v>0.22538766544582639</v>
      </c>
      <c r="M63" s="303">
        <f t="shared" si="15"/>
        <v>0.22330792255102863</v>
      </c>
      <c r="N63" s="303">
        <f t="shared" si="15"/>
        <v>0.2239551552199231</v>
      </c>
      <c r="O63" s="303">
        <f t="shared" si="15"/>
        <v>0.22492577457249308</v>
      </c>
      <c r="P63" s="303">
        <f t="shared" si="15"/>
        <v>0.22528340184812837</v>
      </c>
      <c r="Q63" s="303">
        <f t="shared" si="15"/>
        <v>0.22398345797736666</v>
      </c>
      <c r="R63" s="303">
        <f t="shared" si="15"/>
        <v>0.22387564923534331</v>
      </c>
      <c r="S63" s="303">
        <f t="shared" si="15"/>
        <v>0.22398740758731883</v>
      </c>
      <c r="T63" s="303">
        <f t="shared" si="15"/>
        <v>0.22483838919220647</v>
      </c>
      <c r="U63" s="303">
        <f t="shared" si="15"/>
        <v>0.22497682584758058</v>
      </c>
      <c r="V63" s="303">
        <f t="shared" si="15"/>
        <v>0.2241804134460601</v>
      </c>
      <c r="W63" s="303">
        <f t="shared" si="15"/>
        <v>0.22372229628269311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0.13156469580272234</v>
      </c>
      <c r="C64" s="304">
        <f t="shared" si="16"/>
        <v>0.11317965561366902</v>
      </c>
      <c r="D64" s="304">
        <f t="shared" si="16"/>
        <v>0.10067374438978169</v>
      </c>
      <c r="E64" s="304">
        <f t="shared" si="16"/>
        <v>8.9898014875392743E-2</v>
      </c>
      <c r="F64" s="304">
        <f t="shared" si="16"/>
        <v>8.9715989673230176E-2</v>
      </c>
      <c r="G64" s="304">
        <f t="shared" si="16"/>
        <v>9.2053966256191749E-2</v>
      </c>
      <c r="H64" s="304">
        <f t="shared" si="16"/>
        <v>9.4986508531654468E-2</v>
      </c>
      <c r="I64" s="304">
        <f t="shared" si="16"/>
        <v>8.17931710656849E-2</v>
      </c>
      <c r="J64" s="304">
        <f t="shared" si="16"/>
        <v>8.4560644057929638E-2</v>
      </c>
      <c r="K64" s="304">
        <f t="shared" si="16"/>
        <v>6.8517778174970206E-2</v>
      </c>
      <c r="L64" s="304">
        <f t="shared" si="16"/>
        <v>6.0101929052311986E-2</v>
      </c>
      <c r="M64" s="304">
        <f t="shared" si="16"/>
        <v>7.3618129314129241E-2</v>
      </c>
      <c r="N64" s="304">
        <f t="shared" si="16"/>
        <v>6.7234939959602669E-2</v>
      </c>
      <c r="O64" s="304">
        <f t="shared" si="16"/>
        <v>6.1728681624009261E-2</v>
      </c>
      <c r="P64" s="304">
        <f t="shared" si="16"/>
        <v>6.1296320197324228E-2</v>
      </c>
      <c r="Q64" s="304">
        <f t="shared" si="16"/>
        <v>6.8540975842292892E-2</v>
      </c>
      <c r="R64" s="304">
        <f t="shared" si="16"/>
        <v>7.054842320927214E-2</v>
      </c>
      <c r="S64" s="304">
        <f t="shared" si="16"/>
        <v>7.0325494128901822E-2</v>
      </c>
      <c r="T64" s="304">
        <f t="shared" si="16"/>
        <v>6.4172704965242966E-2</v>
      </c>
      <c r="U64" s="304">
        <f t="shared" si="16"/>
        <v>6.3474962564788656E-2</v>
      </c>
      <c r="V64" s="304">
        <f t="shared" si="16"/>
        <v>6.7836324463622727E-2</v>
      </c>
      <c r="W64" s="304">
        <f t="shared" si="16"/>
        <v>7.2321699080483609E-2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8.6304274193476582E-2</v>
      </c>
      <c r="C65" s="304">
        <f t="shared" si="17"/>
        <v>0.10440828931184232</v>
      </c>
      <c r="D65" s="304">
        <f t="shared" si="17"/>
        <v>0.11715181431652276</v>
      </c>
      <c r="E65" s="304">
        <f t="shared" si="17"/>
        <v>0.12878350377052078</v>
      </c>
      <c r="F65" s="304">
        <f t="shared" si="17"/>
        <v>0.12974543210366105</v>
      </c>
      <c r="G65" s="304">
        <f t="shared" si="17"/>
        <v>0.12743096847188973</v>
      </c>
      <c r="H65" s="304">
        <f t="shared" si="17"/>
        <v>0.12419706653812672</v>
      </c>
      <c r="I65" s="304">
        <f t="shared" si="17"/>
        <v>0.13886354471759396</v>
      </c>
      <c r="J65" s="304">
        <f t="shared" si="17"/>
        <v>0.13684815776645612</v>
      </c>
      <c r="K65" s="304">
        <f t="shared" si="17"/>
        <v>0.15529939202878207</v>
      </c>
      <c r="L65" s="304">
        <f t="shared" si="17"/>
        <v>0.1652857363935144</v>
      </c>
      <c r="M65" s="304">
        <f t="shared" si="17"/>
        <v>0.14968979323689938</v>
      </c>
      <c r="N65" s="304">
        <f t="shared" si="17"/>
        <v>0.15672021526032043</v>
      </c>
      <c r="O65" s="304">
        <f t="shared" si="17"/>
        <v>0.16319709294848384</v>
      </c>
      <c r="P65" s="304">
        <f t="shared" si="17"/>
        <v>0.16398708165080414</v>
      </c>
      <c r="Q65" s="304">
        <f t="shared" si="17"/>
        <v>0.15544248213507378</v>
      </c>
      <c r="R65" s="304">
        <f t="shared" si="17"/>
        <v>0.15332722602607116</v>
      </c>
      <c r="S65" s="304">
        <f t="shared" si="17"/>
        <v>0.15366191345841704</v>
      </c>
      <c r="T65" s="304">
        <f t="shared" si="17"/>
        <v>0.16066568422696348</v>
      </c>
      <c r="U65" s="304">
        <f t="shared" si="17"/>
        <v>0.16150186328279192</v>
      </c>
      <c r="V65" s="304">
        <f t="shared" si="17"/>
        <v>0.15634408898243735</v>
      </c>
      <c r="W65" s="304">
        <f t="shared" si="17"/>
        <v>0.1514005972022095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0.2040419137523338</v>
      </c>
      <c r="C66" s="303">
        <f t="shared" si="18"/>
        <v>0.1970660449574759</v>
      </c>
      <c r="D66" s="303">
        <f t="shared" si="18"/>
        <v>0.19261127059966238</v>
      </c>
      <c r="E66" s="303">
        <f t="shared" si="18"/>
        <v>0.18657053369541632</v>
      </c>
      <c r="F66" s="303">
        <f t="shared" si="18"/>
        <v>0.18420789633666049</v>
      </c>
      <c r="G66" s="303">
        <f t="shared" si="18"/>
        <v>0.18495308202399477</v>
      </c>
      <c r="H66" s="303">
        <f t="shared" si="18"/>
        <v>0.18677059388458694</v>
      </c>
      <c r="I66" s="303">
        <f t="shared" si="18"/>
        <v>0.17831299821052915</v>
      </c>
      <c r="J66" s="303">
        <f t="shared" si="18"/>
        <v>0.17515161754790706</v>
      </c>
      <c r="K66" s="303">
        <f t="shared" si="18"/>
        <v>0.16642661820356711</v>
      </c>
      <c r="L66" s="303">
        <f t="shared" si="18"/>
        <v>0.16067929199957032</v>
      </c>
      <c r="M66" s="303">
        <f t="shared" si="18"/>
        <v>0.16855142362549888</v>
      </c>
      <c r="N66" s="303">
        <f t="shared" si="18"/>
        <v>0.16689240642373246</v>
      </c>
      <c r="O66" s="303">
        <f t="shared" si="18"/>
        <v>0.16403257961551987</v>
      </c>
      <c r="P66" s="303">
        <f t="shared" si="18"/>
        <v>0.16251060218859092</v>
      </c>
      <c r="Q66" s="303">
        <f t="shared" si="18"/>
        <v>0.16732431195644409</v>
      </c>
      <c r="R66" s="303">
        <f t="shared" si="18"/>
        <v>0.16766560019432694</v>
      </c>
      <c r="S66" s="303">
        <f t="shared" si="18"/>
        <v>0.16706308696475211</v>
      </c>
      <c r="T66" s="303">
        <f t="shared" si="18"/>
        <v>0.1639907440967921</v>
      </c>
      <c r="U66" s="303">
        <f t="shared" si="18"/>
        <v>0.1635024087080939</v>
      </c>
      <c r="V66" s="303">
        <f t="shared" si="18"/>
        <v>0.16647919427725563</v>
      </c>
      <c r="W66" s="303">
        <f t="shared" si="18"/>
        <v>0.16828710385004597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0.12189357978275625</v>
      </c>
      <c r="C67" s="303">
        <f t="shared" si="19"/>
        <v>0.12501410649236561</v>
      </c>
      <c r="D67" s="303">
        <f t="shared" si="19"/>
        <v>0.127638308067547</v>
      </c>
      <c r="E67" s="303">
        <f t="shared" si="19"/>
        <v>0.1295319460151502</v>
      </c>
      <c r="F67" s="303">
        <f t="shared" si="19"/>
        <v>0.12972211085277419</v>
      </c>
      <c r="G67" s="303">
        <f t="shared" si="19"/>
        <v>0.12922467230263671</v>
      </c>
      <c r="H67" s="303">
        <f t="shared" si="19"/>
        <v>0.12841068570734621</v>
      </c>
      <c r="I67" s="303">
        <f t="shared" si="19"/>
        <v>0.13112318580395538</v>
      </c>
      <c r="J67" s="303">
        <f t="shared" si="19"/>
        <v>0.13159213640208797</v>
      </c>
      <c r="K67" s="303">
        <f t="shared" si="19"/>
        <v>0.13403301318819644</v>
      </c>
      <c r="L67" s="303">
        <f t="shared" si="19"/>
        <v>0.13553418252434934</v>
      </c>
      <c r="M67" s="303">
        <f t="shared" si="19"/>
        <v>0.13316645346902786</v>
      </c>
      <c r="N67" s="303">
        <f t="shared" si="19"/>
        <v>0.1337438313051133</v>
      </c>
      <c r="O67" s="303">
        <f t="shared" si="19"/>
        <v>0.13446836494381548</v>
      </c>
      <c r="P67" s="303">
        <f t="shared" si="19"/>
        <v>0.13486139638059313</v>
      </c>
      <c r="Q67" s="303">
        <f t="shared" si="19"/>
        <v>0.13349353646701884</v>
      </c>
      <c r="R67" s="303">
        <f t="shared" si="19"/>
        <v>0.13340125249696397</v>
      </c>
      <c r="S67" s="303">
        <f t="shared" si="19"/>
        <v>0.13359273584196335</v>
      </c>
      <c r="T67" s="303">
        <f t="shared" si="19"/>
        <v>0.13449006157008936</v>
      </c>
      <c r="U67" s="303">
        <f t="shared" si="19"/>
        <v>0.13462134619807681</v>
      </c>
      <c r="V67" s="303">
        <f t="shared" si="19"/>
        <v>0.13379842648558268</v>
      </c>
      <c r="W67" s="303">
        <f t="shared" si="19"/>
        <v>0.13318132820442863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7.634446438714905E-2</v>
      </c>
      <c r="C68" s="237">
        <f t="shared" si="20"/>
        <v>7.8298914659882937E-2</v>
      </c>
      <c r="D68" s="237">
        <f t="shared" si="20"/>
        <v>7.9942506258867882E-2</v>
      </c>
      <c r="E68" s="237">
        <f t="shared" si="20"/>
        <v>8.1128530782149599E-2</v>
      </c>
      <c r="F68" s="237">
        <f t="shared" si="20"/>
        <v>8.1247634944153463E-2</v>
      </c>
      <c r="G68" s="237">
        <f t="shared" si="20"/>
        <v>8.0936078915169365E-2</v>
      </c>
      <c r="H68" s="237">
        <f t="shared" si="20"/>
        <v>8.0426262313289865E-2</v>
      </c>
      <c r="I68" s="237">
        <f t="shared" si="20"/>
        <v>8.2125157098353968E-2</v>
      </c>
      <c r="J68" s="237">
        <f t="shared" si="20"/>
        <v>8.241887053512624E-2</v>
      </c>
      <c r="K68" s="237">
        <f t="shared" si="20"/>
        <v>8.3947642035664571E-2</v>
      </c>
      <c r="L68" s="237">
        <f t="shared" si="20"/>
        <v>8.4887855368698709E-2</v>
      </c>
      <c r="M68" s="237">
        <f t="shared" si="20"/>
        <v>8.3404897801412817E-2</v>
      </c>
      <c r="N68" s="237">
        <f t="shared" si="20"/>
        <v>8.3766521454795642E-2</v>
      </c>
      <c r="O68" s="237">
        <f t="shared" si="20"/>
        <v>8.4220311824032251E-2</v>
      </c>
      <c r="P68" s="237">
        <f t="shared" si="20"/>
        <v>8.4466475523396714E-2</v>
      </c>
      <c r="Q68" s="237">
        <f t="shared" si="20"/>
        <v>8.3609756632667634E-2</v>
      </c>
      <c r="R68" s="237">
        <f t="shared" si="20"/>
        <v>8.3551957277870473E-2</v>
      </c>
      <c r="S68" s="237">
        <f t="shared" si="20"/>
        <v>8.3671887248251919E-2</v>
      </c>
      <c r="T68" s="237">
        <f t="shared" si="20"/>
        <v>8.4233900868794467E-2</v>
      </c>
      <c r="U68" s="237">
        <f t="shared" si="20"/>
        <v>8.4316127140463798E-2</v>
      </c>
      <c r="V68" s="237">
        <f t="shared" si="20"/>
        <v>8.3800715542937762E-2</v>
      </c>
      <c r="W68" s="237">
        <f t="shared" si="20"/>
        <v>8.3414214155146063E-2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0.52860321117283759</v>
      </c>
      <c r="C72" s="324">
        <f>IF(C$5=0,0,C$5/MAE_fec!C$5)</f>
        <v>0.53913767305965654</v>
      </c>
      <c r="D72" s="324">
        <f>IF(D$5=0,0,D$5/MAE_fec!D$5)</f>
        <v>0.54118393775614049</v>
      </c>
      <c r="E72" s="324">
        <f>IF(E$5=0,0,E$5/MAE_fec!E$5)</f>
        <v>0.54518489959033067</v>
      </c>
      <c r="F72" s="324">
        <f>IF(F$5=0,0,F$5/MAE_fec!F$5)</f>
        <v>0.54683585753100761</v>
      </c>
      <c r="G72" s="324">
        <f>IF(G$5=0,0,G$5/MAE_fec!G$5)</f>
        <v>0.547200897791012</v>
      </c>
      <c r="H72" s="324">
        <f>IF(H$5=0,0,H$5/MAE_fec!H$5)</f>
        <v>0.54740921181664148</v>
      </c>
      <c r="I72" s="324">
        <f>IF(I$5=0,0,I$5/MAE_fec!I$5)</f>
        <v>0.55063000104489934</v>
      </c>
      <c r="J72" s="324">
        <f>IF(J$5=0,0,J$5/MAE_fec!J$5)</f>
        <v>0.5489578163747969</v>
      </c>
      <c r="K72" s="324">
        <f>IF(K$5=0,0,K$5/MAE_fec!K$5)</f>
        <v>0.55548526284846989</v>
      </c>
      <c r="L72" s="324">
        <f>IF(L$5=0,0,L$5/MAE_fec!L$5)</f>
        <v>0.55750694627269037</v>
      </c>
      <c r="M72" s="324">
        <f>IF(M$5=0,0,M$5/MAE_fec!M$5)</f>
        <v>0.55524950924445415</v>
      </c>
      <c r="N72" s="324">
        <f>IF(N$5=0,0,N$5/MAE_fec!N$5)</f>
        <v>0.55840973859983656</v>
      </c>
      <c r="O72" s="324">
        <f>IF(O$5=0,0,O$5/MAE_fec!O$5)</f>
        <v>0.56082241448596082</v>
      </c>
      <c r="P72" s="324">
        <f>IF(P$5=0,0,P$5/MAE_fec!P$5)</f>
        <v>0.5603639526303601</v>
      </c>
      <c r="Q72" s="324">
        <f>IF(Q$5=0,0,Q$5/MAE_fec!Q$5)</f>
        <v>0.55863267020444163</v>
      </c>
      <c r="R72" s="324">
        <f>IF(R$5=0,0,R$5/MAE_fec!R$5)</f>
        <v>0.55838226504874888</v>
      </c>
      <c r="S72" s="324">
        <f>IF(S$5=0,0,S$5/MAE_fec!S$5)</f>
        <v>0.55809737558613348</v>
      </c>
      <c r="T72" s="324">
        <f>IF(T$5=0,0,T$5/MAE_fec!T$5)</f>
        <v>0.55996868891056739</v>
      </c>
      <c r="U72" s="324">
        <f>IF(U$5=0,0,U$5/MAE_fec!U$5)</f>
        <v>0.56031975933424538</v>
      </c>
      <c r="V72" s="324">
        <f>IF(V$5=0,0,V$5/MAE_fec!V$5)</f>
        <v>0.55926509169666416</v>
      </c>
      <c r="W72" s="324">
        <f>IF(W$5=0,0,W$5/MAE_fec!W$5)</f>
        <v>0.5582340416040803</v>
      </c>
      <c r="DA72" s="95"/>
    </row>
    <row r="73" spans="1:105" ht="12" customHeight="1" x14ac:dyDescent="0.25">
      <c r="A73" s="202" t="s">
        <v>92</v>
      </c>
      <c r="B73" s="337">
        <f>IF(B$6=0,0,B$6/MAE_fec!B$6)</f>
        <v>0.47900059957360336</v>
      </c>
      <c r="C73" s="337">
        <f>IF(C$6=0,0,C$6/MAE_fec!C$6)</f>
        <v>0.47900059957360352</v>
      </c>
      <c r="D73" s="337">
        <f>IF(D$6=0,0,D$6/MAE_fec!D$6)</f>
        <v>0.47900059957360308</v>
      </c>
      <c r="E73" s="337">
        <f>IF(E$6=0,0,E$6/MAE_fec!E$6)</f>
        <v>0.47900059957360352</v>
      </c>
      <c r="F73" s="337">
        <f>IF(F$6=0,0,F$6/MAE_fec!F$6)</f>
        <v>0.47900059957360325</v>
      </c>
      <c r="G73" s="337">
        <f>IF(G$6=0,0,G$6/MAE_fec!G$6)</f>
        <v>0.47900059957360336</v>
      </c>
      <c r="H73" s="337">
        <f>IF(H$6=0,0,H$6/MAE_fec!H$6)</f>
        <v>0.47900059957360336</v>
      </c>
      <c r="I73" s="337">
        <f>IF(I$6=0,0,I$6/MAE_fec!I$6)</f>
        <v>0.47900059957360336</v>
      </c>
      <c r="J73" s="337">
        <f>IF(J$6=0,0,J$6/MAE_fec!J$6)</f>
        <v>0.4790005995736033</v>
      </c>
      <c r="K73" s="337">
        <f>IF(K$6=0,0,K$6/MAE_fec!K$6)</f>
        <v>0.47900059957360319</v>
      </c>
      <c r="L73" s="337">
        <f>IF(L$6=0,0,L$6/MAE_fec!L$6)</f>
        <v>0.47900059957360314</v>
      </c>
      <c r="M73" s="337">
        <f>IF(M$6=0,0,M$6/MAE_fec!M$6)</f>
        <v>0.47900059957360336</v>
      </c>
      <c r="N73" s="337">
        <f>IF(N$6=0,0,N$6/MAE_fec!N$6)</f>
        <v>0.4790005995736033</v>
      </c>
      <c r="O73" s="337">
        <f>IF(O$6=0,0,O$6/MAE_fec!O$6)</f>
        <v>0.4790005995736033</v>
      </c>
      <c r="P73" s="337">
        <f>IF(P$6=0,0,P$6/MAE_fec!P$6)</f>
        <v>0.47900059957360347</v>
      </c>
      <c r="Q73" s="337">
        <f>IF(Q$6=0,0,Q$6/MAE_fec!Q$6)</f>
        <v>0.47900059957360325</v>
      </c>
      <c r="R73" s="337">
        <f>IF(R$6=0,0,R$6/MAE_fec!R$6)</f>
        <v>0.47900059957360352</v>
      </c>
      <c r="S73" s="337">
        <f>IF(S$6=0,0,S$6/MAE_fec!S$6)</f>
        <v>0.4790005995736033</v>
      </c>
      <c r="T73" s="337">
        <f>IF(T$6=0,0,T$6/MAE_fec!T$6)</f>
        <v>0.4790005995736033</v>
      </c>
      <c r="U73" s="337">
        <f>IF(U$6=0,0,U$6/MAE_fec!U$6)</f>
        <v>0.47900059957360352</v>
      </c>
      <c r="V73" s="337">
        <f>IF(V$6=0,0,V$6/MAE_fec!V$6)</f>
        <v>0.47900059957360347</v>
      </c>
      <c r="W73" s="337">
        <f>IF(W$6=0,0,W$6/MAE_fec!W$6)</f>
        <v>0.47900059957360352</v>
      </c>
      <c r="DA73" s="174"/>
    </row>
    <row r="74" spans="1:105" ht="12" customHeight="1" x14ac:dyDescent="0.25">
      <c r="A74" s="202" t="s">
        <v>93</v>
      </c>
      <c r="B74" s="337">
        <f>IF(B$7=0,0,B$7/MAE_fec!B$7)</f>
        <v>0.12437710587428841</v>
      </c>
      <c r="C74" s="337">
        <f>IF(C$7=0,0,C$7/MAE_fec!C$7)</f>
        <v>0.12437710587428844</v>
      </c>
      <c r="D74" s="337">
        <f>IF(D$7=0,0,D$7/MAE_fec!D$7)</f>
        <v>0.12437710587428838</v>
      </c>
      <c r="E74" s="337">
        <f>IF(E$7=0,0,E$7/MAE_fec!E$7)</f>
        <v>0.12437710587428839</v>
      </c>
      <c r="F74" s="337">
        <f>IF(F$7=0,0,F$7/MAE_fec!F$7)</f>
        <v>0.12437710587428841</v>
      </c>
      <c r="G74" s="337">
        <f>IF(G$7=0,0,G$7/MAE_fec!G$7)</f>
        <v>0.12437710587428839</v>
      </c>
      <c r="H74" s="337">
        <f>IF(H$7=0,0,H$7/MAE_fec!H$7)</f>
        <v>0.12437710587428838</v>
      </c>
      <c r="I74" s="337">
        <f>IF(I$7=0,0,I$7/MAE_fec!I$7)</f>
        <v>0.12437710587428839</v>
      </c>
      <c r="J74" s="337">
        <f>IF(J$7=0,0,J$7/MAE_fec!J$7)</f>
        <v>0.12437710587428839</v>
      </c>
      <c r="K74" s="337">
        <f>IF(K$7=0,0,K$7/MAE_fec!K$7)</f>
        <v>0.12437710587428838</v>
      </c>
      <c r="L74" s="337">
        <f>IF(L$7=0,0,L$7/MAE_fec!L$7)</f>
        <v>0.12437710587428841</v>
      </c>
      <c r="M74" s="337">
        <f>IF(M$7=0,0,M$7/MAE_fec!M$7)</f>
        <v>0.12437710587428842</v>
      </c>
      <c r="N74" s="337">
        <f>IF(N$7=0,0,N$7/MAE_fec!N$7)</f>
        <v>0.12437710587428839</v>
      </c>
      <c r="O74" s="337">
        <f>IF(O$7=0,0,O$7/MAE_fec!O$7)</f>
        <v>0.12437710587428841</v>
      </c>
      <c r="P74" s="337">
        <f>IF(P$7=0,0,P$7/MAE_fec!P$7)</f>
        <v>0.12437710587428841</v>
      </c>
      <c r="Q74" s="337">
        <f>IF(Q$7=0,0,Q$7/MAE_fec!Q$7)</f>
        <v>0.12437710587428841</v>
      </c>
      <c r="R74" s="337">
        <f>IF(R$7=0,0,R$7/MAE_fec!R$7)</f>
        <v>0.12437710587428838</v>
      </c>
      <c r="S74" s="337">
        <f>IF(S$7=0,0,S$7/MAE_fec!S$7)</f>
        <v>0.12437710587428839</v>
      </c>
      <c r="T74" s="337">
        <f>IF(T$7=0,0,T$7/MAE_fec!T$7)</f>
        <v>0.12437710587428841</v>
      </c>
      <c r="U74" s="337">
        <f>IF(U$7=0,0,U$7/MAE_fec!U$7)</f>
        <v>0.12437710587428839</v>
      </c>
      <c r="V74" s="337">
        <f>IF(V$7=0,0,V$7/MAE_fec!V$7)</f>
        <v>0.12437710587428841</v>
      </c>
      <c r="W74" s="337">
        <f>IF(W$7=0,0,W$7/MAE_fec!W$7)</f>
        <v>0.12437710587428841</v>
      </c>
      <c r="DA74" s="174"/>
    </row>
    <row r="75" spans="1:105" ht="12" customHeight="1" x14ac:dyDescent="0.25">
      <c r="A75" s="202" t="s">
        <v>94</v>
      </c>
      <c r="B75" s="337">
        <f>IF(B$8=0,0,B$8/MAE_fec!B$8)</f>
        <v>0.66648135652149243</v>
      </c>
      <c r="C75" s="337">
        <f>IF(C$8=0,0,C$8/MAE_fec!C$8)</f>
        <v>0.66648135652149243</v>
      </c>
      <c r="D75" s="337">
        <f>IF(D$8=0,0,D$8/MAE_fec!D$8)</f>
        <v>0.66648135652149265</v>
      </c>
      <c r="E75" s="337">
        <f>IF(E$8=0,0,E$8/MAE_fec!E$8)</f>
        <v>0.66648135652149232</v>
      </c>
      <c r="F75" s="337">
        <f>IF(F$8=0,0,F$8/MAE_fec!F$8)</f>
        <v>0.66648135652149232</v>
      </c>
      <c r="G75" s="337">
        <f>IF(G$8=0,0,G$8/MAE_fec!G$8)</f>
        <v>0.66648135652149232</v>
      </c>
      <c r="H75" s="337">
        <f>IF(H$8=0,0,H$8/MAE_fec!H$8)</f>
        <v>0.66648135652149232</v>
      </c>
      <c r="I75" s="337">
        <f>IF(I$8=0,0,I$8/MAE_fec!I$8)</f>
        <v>0.66648135652149243</v>
      </c>
      <c r="J75" s="337">
        <f>IF(J$8=0,0,J$8/MAE_fec!J$8)</f>
        <v>0.66648135652149243</v>
      </c>
      <c r="K75" s="337">
        <f>IF(K$8=0,0,K$8/MAE_fec!K$8)</f>
        <v>0.66648135652149232</v>
      </c>
      <c r="L75" s="337">
        <f>IF(L$8=0,0,L$8/MAE_fec!L$8)</f>
        <v>0.66648135652149232</v>
      </c>
      <c r="M75" s="337">
        <f>IF(M$8=0,0,M$8/MAE_fec!M$8)</f>
        <v>0.66648135652149243</v>
      </c>
      <c r="N75" s="337">
        <f>IF(N$8=0,0,N$8/MAE_fec!N$8)</f>
        <v>0.66648135652149232</v>
      </c>
      <c r="O75" s="337">
        <f>IF(O$8=0,0,O$8/MAE_fec!O$8)</f>
        <v>0.66648135652149254</v>
      </c>
      <c r="P75" s="337">
        <f>IF(P$8=0,0,P$8/MAE_fec!P$8)</f>
        <v>0.66648135652149243</v>
      </c>
      <c r="Q75" s="337">
        <f>IF(Q$8=0,0,Q$8/MAE_fec!Q$8)</f>
        <v>0.66648135652149243</v>
      </c>
      <c r="R75" s="337">
        <f>IF(R$8=0,0,R$8/MAE_fec!R$8)</f>
        <v>0.66648135652149243</v>
      </c>
      <c r="S75" s="337">
        <f>IF(S$8=0,0,S$8/MAE_fec!S$8)</f>
        <v>0.66648135652149232</v>
      </c>
      <c r="T75" s="337">
        <f>IF(T$8=0,0,T$8/MAE_fec!T$8)</f>
        <v>0.66648135652149243</v>
      </c>
      <c r="U75" s="337">
        <f>IF(U$8=0,0,U$8/MAE_fec!U$8)</f>
        <v>0.66648135652149221</v>
      </c>
      <c r="V75" s="337">
        <f>IF(V$8=0,0,V$8/MAE_fec!V$8)</f>
        <v>0.66648135652149232</v>
      </c>
      <c r="W75" s="337">
        <f>IF(W$8=0,0,W$8/MAE_fec!W$8)</f>
        <v>0.66648135652149243</v>
      </c>
      <c r="DA75" s="174"/>
    </row>
    <row r="76" spans="1:105" ht="12" customHeight="1" x14ac:dyDescent="0.25">
      <c r="A76" s="202" t="s">
        <v>95</v>
      </c>
      <c r="B76" s="337">
        <f>IF(B$9=0,0,B$9/MAE_fec!B$9)</f>
        <v>0.47217387035682146</v>
      </c>
      <c r="C76" s="337">
        <f>IF(C$9=0,0,C$9/MAE_fec!C$9)</f>
        <v>0.47217387035682112</v>
      </c>
      <c r="D76" s="337">
        <f>IF(D$9=0,0,D$9/MAE_fec!D$9)</f>
        <v>0.47217387035682135</v>
      </c>
      <c r="E76" s="337">
        <f>IF(E$9=0,0,E$9/MAE_fec!E$9)</f>
        <v>0.47217387035682146</v>
      </c>
      <c r="F76" s="337">
        <f>IF(F$9=0,0,F$9/MAE_fec!F$9)</f>
        <v>0.47217387035682146</v>
      </c>
      <c r="G76" s="337">
        <f>IF(G$9=0,0,G$9/MAE_fec!G$9)</f>
        <v>0.47217387035682157</v>
      </c>
      <c r="H76" s="337">
        <f>IF(H$9=0,0,H$9/MAE_fec!H$9)</f>
        <v>0.47217387035682123</v>
      </c>
      <c r="I76" s="337">
        <f>IF(I$9=0,0,I$9/MAE_fec!I$9)</f>
        <v>0.47217387035682129</v>
      </c>
      <c r="J76" s="337">
        <f>IF(J$9=0,0,J$9/MAE_fec!J$9)</f>
        <v>0.47217387035682135</v>
      </c>
      <c r="K76" s="337">
        <f>IF(K$9=0,0,K$9/MAE_fec!K$9)</f>
        <v>0.47217387035682146</v>
      </c>
      <c r="L76" s="337">
        <f>IF(L$9=0,0,L$9/MAE_fec!L$9)</f>
        <v>0.47217387035682157</v>
      </c>
      <c r="M76" s="337">
        <f>IF(M$9=0,0,M$9/MAE_fec!M$9)</f>
        <v>0.47217387035682118</v>
      </c>
      <c r="N76" s="337">
        <f>IF(N$9=0,0,N$9/MAE_fec!N$9)</f>
        <v>0.47217387035682129</v>
      </c>
      <c r="O76" s="337">
        <f>IF(O$9=0,0,O$9/MAE_fec!O$9)</f>
        <v>0.47217387035682118</v>
      </c>
      <c r="P76" s="337">
        <f>IF(P$9=0,0,P$9/MAE_fec!P$9)</f>
        <v>0.4721738703568214</v>
      </c>
      <c r="Q76" s="337">
        <f>IF(Q$9=0,0,Q$9/MAE_fec!Q$9)</f>
        <v>0.47217387035682135</v>
      </c>
      <c r="R76" s="337">
        <f>IF(R$9=0,0,R$9/MAE_fec!R$9)</f>
        <v>0.47217387035682129</v>
      </c>
      <c r="S76" s="337">
        <f>IF(S$9=0,0,S$9/MAE_fec!S$9)</f>
        <v>0.4721738703568214</v>
      </c>
      <c r="T76" s="337">
        <f>IF(T$9=0,0,T$9/MAE_fec!T$9)</f>
        <v>0.47217387035682129</v>
      </c>
      <c r="U76" s="337">
        <f>IF(U$9=0,0,U$9/MAE_fec!U$9)</f>
        <v>0.47217387035682135</v>
      </c>
      <c r="V76" s="337">
        <f>IF(V$9=0,0,V$9/MAE_fec!V$9)</f>
        <v>0.47217387035682123</v>
      </c>
      <c r="W76" s="337">
        <f>IF(W$9=0,0,W$9/MAE_fec!W$9)</f>
        <v>0.47217387035682107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0.75400457274021782</v>
      </c>
      <c r="C77" s="337">
        <f>IF(C$10=0,0,C$10/MAE_fec!C$10)</f>
        <v>0.76199076779121122</v>
      </c>
      <c r="D77" s="337">
        <f>IF(D$10=0,0,D$10/MAE_fec!D$10)</f>
        <v>0.77267488138654317</v>
      </c>
      <c r="E77" s="337">
        <f>IF(E$10=0,0,E$10/MAE_fec!E$10)</f>
        <v>0.7794062268286579</v>
      </c>
      <c r="F77" s="337">
        <f>IF(F$10=0,0,F$10/MAE_fec!F$10)</f>
        <v>0.77857797316272392</v>
      </c>
      <c r="G77" s="337">
        <f>IF(G$10=0,0,G$10/MAE_fec!G$10)</f>
        <v>0.77605984605522516</v>
      </c>
      <c r="H77" s="337">
        <f>IF(H$10=0,0,H$10/MAE_fec!H$10)</f>
        <v>0.7722558781920873</v>
      </c>
      <c r="I77" s="337">
        <f>IF(I$10=0,0,I$10/MAE_fec!I$10)</f>
        <v>0.78307374248901362</v>
      </c>
      <c r="J77" s="337">
        <f>IF(J$10=0,0,J$10/MAE_fec!J$10)</f>
        <v>0.78394798895161388</v>
      </c>
      <c r="K77" s="337">
        <f>IF(K$10=0,0,K$10/MAE_fec!K$10)</f>
        <v>0.79432173915715976</v>
      </c>
      <c r="L77" s="337">
        <f>IF(L$10=0,0,L$10/MAE_fec!L$10)</f>
        <v>0.79948188199910919</v>
      </c>
      <c r="M77" s="337">
        <f>IF(M$10=0,0,M$10/MAE_fec!M$10)</f>
        <v>0.78666881471003636</v>
      </c>
      <c r="N77" s="337">
        <f>IF(N$10=0,0,N$10/MAE_fec!N$10)</f>
        <v>0.78833030150443695</v>
      </c>
      <c r="O77" s="337">
        <f>IF(O$10=0,0,O$10/MAE_fec!O$10)</f>
        <v>0.79107581451833509</v>
      </c>
      <c r="P77" s="337">
        <f>IF(P$10=0,0,P$10/MAE_fec!P$10)</f>
        <v>0.79069920968786955</v>
      </c>
      <c r="Q77" s="337">
        <f>IF(Q$10=0,0,Q$10/MAE_fec!Q$10)</f>
        <v>0.78456463364702245</v>
      </c>
      <c r="R77" s="337">
        <f>IF(R$10=0,0,R$10/MAE_fec!R$10)</f>
        <v>0.78094986234634001</v>
      </c>
      <c r="S77" s="337">
        <f>IF(S$10=0,0,S$10/MAE_fec!S$10)</f>
        <v>0.78220022161808145</v>
      </c>
      <c r="T77" s="337">
        <f>IF(T$10=0,0,T$10/MAE_fec!T$10)</f>
        <v>0.7883317952497072</v>
      </c>
      <c r="U77" s="337">
        <f>IF(U$10=0,0,U$10/MAE_fec!U$10)</f>
        <v>0.78869192987779979</v>
      </c>
      <c r="V77" s="337">
        <f>IF(V$10=0,0,V$10/MAE_fec!V$10)</f>
        <v>0.78477577002031229</v>
      </c>
      <c r="W77" s="337">
        <f>IF(W$10=0,0,W$10/MAE_fec!W$10)</f>
        <v>0.78172270763885354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0.51946420387883396</v>
      </c>
      <c r="C78" s="355">
        <f>IF(C$16=0,0,C$16/MAE_fec!C$16)</f>
        <v>0.53978342499299403</v>
      </c>
      <c r="D78" s="355">
        <f>IF(D$16=0,0,D$16/MAE_fec!D$16)</f>
        <v>0.54567762491155136</v>
      </c>
      <c r="E78" s="355">
        <f>IF(E$16=0,0,E$16/MAE_fec!E$16)</f>
        <v>0.55534280404525571</v>
      </c>
      <c r="F78" s="355">
        <f>IF(F$16=0,0,F$16/MAE_fec!F$16)</f>
        <v>0.55894917345131512</v>
      </c>
      <c r="G78" s="355">
        <f>IF(G$16=0,0,G$16/MAE_fec!G$16)</f>
        <v>0.55908443056182355</v>
      </c>
      <c r="H78" s="355">
        <f>IF(H$16=0,0,H$16/MAE_fec!H$16)</f>
        <v>0.55865759747239085</v>
      </c>
      <c r="I78" s="355">
        <f>IF(I$16=0,0,I$16/MAE_fec!I$16)</f>
        <v>0.56780121433903641</v>
      </c>
      <c r="J78" s="355">
        <f>IF(J$16=0,0,J$16/MAE_fec!J$16)</f>
        <v>0.56595242388561984</v>
      </c>
      <c r="K78" s="355">
        <f>IF(K$16=0,0,K$16/MAE_fec!K$16)</f>
        <v>0.58077288128889992</v>
      </c>
      <c r="L78" s="355">
        <f>IF(L$16=0,0,L$16/MAE_fec!L$16)</f>
        <v>0.58677732756981393</v>
      </c>
      <c r="M78" s="355">
        <f>IF(M$16=0,0,M$16/MAE_fec!M$16)</f>
        <v>0.57923426227454688</v>
      </c>
      <c r="N78" s="355">
        <f>IF(N$16=0,0,N$16/MAE_fec!N$16)</f>
        <v>0.58507329495694826</v>
      </c>
      <c r="O78" s="355">
        <f>IF(O$16=0,0,O$16/MAE_fec!O$16)</f>
        <v>0.59017923411205808</v>
      </c>
      <c r="P78" s="355">
        <f>IF(P$16=0,0,P$16/MAE_fec!P$16)</f>
        <v>0.59006022824474902</v>
      </c>
      <c r="Q78" s="355">
        <f>IF(Q$16=0,0,Q$16/MAE_fec!Q$16)</f>
        <v>0.58553140661443137</v>
      </c>
      <c r="R78" s="355">
        <f>IF(R$16=0,0,R$16/MAE_fec!R$16)</f>
        <v>0.58424871358773045</v>
      </c>
      <c r="S78" s="355">
        <f>IF(S$16=0,0,S$16/MAE_fec!S$16)</f>
        <v>0.58388661335765357</v>
      </c>
      <c r="T78" s="355">
        <f>IF(T$16=0,0,T$16/MAE_fec!T$16)</f>
        <v>0.58816105348292336</v>
      </c>
      <c r="U78" s="355">
        <f>IF(U$16=0,0,U$16/MAE_fec!U$16)</f>
        <v>0.58876744444033291</v>
      </c>
      <c r="V78" s="355">
        <f>IF(V$16=0,0,V$16/MAE_fec!V$16)</f>
        <v>0.58590858111064092</v>
      </c>
      <c r="W78" s="355">
        <f>IF(W$16=0,0,W$16/MAE_fec!W$16)</f>
        <v>0.58323812851122425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0.46319282091137681</v>
      </c>
      <c r="C79" s="351">
        <f>IF(C$24=0,0,C$24/MAE_fec!C$24)</f>
        <v>0.46403908601635424</v>
      </c>
      <c r="D79" s="351">
        <f>IF(D$24=0,0,D$24/MAE_fec!D$24)</f>
        <v>0.46570240300002907</v>
      </c>
      <c r="E79" s="351">
        <f>IF(E$24=0,0,E$24/MAE_fec!E$24)</f>
        <v>0.46632348040454213</v>
      </c>
      <c r="F79" s="351">
        <f>IF(F$24=0,0,F$24/MAE_fec!F$24)</f>
        <v>0.46615993670144779</v>
      </c>
      <c r="G79" s="351">
        <f>IF(G$24=0,0,G$24/MAE_fec!G$24)</f>
        <v>0.46582342718704617</v>
      </c>
      <c r="H79" s="351">
        <f>IF(H$24=0,0,H$24/MAE_fec!H$24)</f>
        <v>0.46529007214380474</v>
      </c>
      <c r="I79" s="351">
        <f>IF(I$24=0,0,I$24/MAE_fec!I$24)</f>
        <v>0.46644314455541952</v>
      </c>
      <c r="J79" s="351">
        <f>IF(J$24=0,0,J$24/MAE_fec!J$24)</f>
        <v>0.46633244065905527</v>
      </c>
      <c r="K79" s="351">
        <f>IF(K$24=0,0,K$24/MAE_fec!K$24)</f>
        <v>0.46779431710893377</v>
      </c>
      <c r="L79" s="351">
        <f>IF(L$24=0,0,L$24/MAE_fec!L$24)</f>
        <v>0.46866240050585195</v>
      </c>
      <c r="M79" s="351">
        <f>IF(M$24=0,0,M$24/MAE_fec!M$24)</f>
        <v>0.46704735020692534</v>
      </c>
      <c r="N79" s="351">
        <f>IF(N$24=0,0,N$24/MAE_fec!N$24)</f>
        <v>0.46760336944590403</v>
      </c>
      <c r="O79" s="351">
        <f>IF(O$24=0,0,O$24/MAE_fec!O$24)</f>
        <v>0.46812631055227216</v>
      </c>
      <c r="P79" s="351">
        <f>IF(P$24=0,0,P$24/MAE_fec!P$24)</f>
        <v>0.468285465634459</v>
      </c>
      <c r="Q79" s="351">
        <f>IF(Q$24=0,0,Q$24/MAE_fec!Q$24)</f>
        <v>0.46742562690833689</v>
      </c>
      <c r="R79" s="351">
        <f>IF(R$24=0,0,R$24/MAE_fec!R$24)</f>
        <v>0.46732825911941134</v>
      </c>
      <c r="S79" s="351">
        <f>IF(S$24=0,0,S$24/MAE_fec!S$24)</f>
        <v>0.46743189097462223</v>
      </c>
      <c r="T79" s="351">
        <f>IF(T$24=0,0,T$24/MAE_fec!T$24)</f>
        <v>0.46804249928677039</v>
      </c>
      <c r="U79" s="351">
        <f>IF(U$24=0,0,U$24/MAE_fec!U$24)</f>
        <v>0.46811989526637704</v>
      </c>
      <c r="V79" s="351">
        <f>IF(V$24=0,0,V$24/MAE_fec!V$24)</f>
        <v>0.46762563328819789</v>
      </c>
      <c r="W79" s="351">
        <f>IF(W$24=0,0,W$24/MAE_fec!W$24)</f>
        <v>0.46719460579795824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0.44525503189614341</v>
      </c>
      <c r="C80" s="351">
        <f>IF(C$27=0,0,C$27/MAE_fec!C$27)</f>
        <v>0.46267150713685201</v>
      </c>
      <c r="D80" s="351">
        <f>IF(D$27=0,0,D$27/MAE_fec!D$27)</f>
        <v>0.46772367849561541</v>
      </c>
      <c r="E80" s="351">
        <f>IF(E$27=0,0,E$27/MAE_fec!E$27)</f>
        <v>0.47600811775307617</v>
      </c>
      <c r="F80" s="351">
        <f>IF(F$27=0,0,F$27/MAE_fec!F$27)</f>
        <v>0.4790992915296986</v>
      </c>
      <c r="G80" s="351">
        <f>IF(G$27=0,0,G$27/MAE_fec!G$27)</f>
        <v>0.47921522619584878</v>
      </c>
      <c r="H80" s="351">
        <f>IF(H$27=0,0,H$27/MAE_fec!H$27)</f>
        <v>0.47884936926204913</v>
      </c>
      <c r="I80" s="351">
        <f>IF(I$27=0,0,I$27/MAE_fec!I$27)</f>
        <v>0.4866867551477454</v>
      </c>
      <c r="J80" s="351">
        <f>IF(J$27=0,0,J$27/MAE_fec!J$27)</f>
        <v>0.48510207761624546</v>
      </c>
      <c r="K80" s="351">
        <f>IF(K$27=0,0,K$27/MAE_fec!K$27)</f>
        <v>0.49780532681905737</v>
      </c>
      <c r="L80" s="351">
        <f>IF(L$27=0,0,L$27/MAE_fec!L$27)</f>
        <v>0.50295199505984056</v>
      </c>
      <c r="M80" s="351">
        <f>IF(M$27=0,0,M$27/MAE_fec!M$27)</f>
        <v>0.49648651052104026</v>
      </c>
      <c r="N80" s="351">
        <f>IF(N$27=0,0,N$27/MAE_fec!N$27)</f>
        <v>0.50149139567738432</v>
      </c>
      <c r="O80" s="351">
        <f>IF(O$27=0,0,O$27/MAE_fec!O$27)</f>
        <v>0.5058679149531925</v>
      </c>
      <c r="P80" s="351">
        <f>IF(P$27=0,0,P$27/MAE_fec!P$27)</f>
        <v>0.50576590992407067</v>
      </c>
      <c r="Q80" s="351">
        <f>IF(Q$27=0,0,Q$27/MAE_fec!Q$27)</f>
        <v>0.50188406281236975</v>
      </c>
      <c r="R80" s="351">
        <f>IF(R$27=0,0,R$27/MAE_fec!R$27)</f>
        <v>0.50078461164662591</v>
      </c>
      <c r="S80" s="351">
        <f>IF(S$27=0,0,S$27/MAE_fec!S$27)</f>
        <v>0.50047424002084573</v>
      </c>
      <c r="T80" s="351">
        <f>IF(T$27=0,0,T$27/MAE_fec!T$27)</f>
        <v>0.50413804584250577</v>
      </c>
      <c r="U80" s="351">
        <f>IF(U$27=0,0,U$27/MAE_fec!U$27)</f>
        <v>0.50465780952028527</v>
      </c>
      <c r="V80" s="351">
        <f>IF(V$27=0,0,V$27/MAE_fec!V$27)</f>
        <v>0.50220735523769189</v>
      </c>
      <c r="W80" s="351">
        <f>IF(W$27=0,0,W$27/MAE_fec!W$27)</f>
        <v>0.49991839586676368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0.63862080418743683</v>
      </c>
      <c r="C81" s="351">
        <f>IF(C$35=0,0,C$35/MAE_fec!C$35)</f>
        <v>0.65218106781486995</v>
      </c>
      <c r="D81" s="351">
        <f>IF(D$35=0,0,D$35/MAE_fec!D$35)</f>
        <v>0.64724583945291969</v>
      </c>
      <c r="E81" s="351">
        <f>IF(E$35=0,0,E$35/MAE_fec!E$35)</f>
        <v>0.64919997616713154</v>
      </c>
      <c r="F81" s="351">
        <f>IF(F$35=0,0,F$35/MAE_fec!F$35)</f>
        <v>0.6528648734580571</v>
      </c>
      <c r="G81" s="351">
        <f>IF(G$35=0,0,G$35/MAE_fec!G$35)</f>
        <v>0.65578410162951373</v>
      </c>
      <c r="H81" s="351">
        <f>IF(H$35=0,0,H$35/MAE_fec!H$35)</f>
        <v>0.65891570644622321</v>
      </c>
      <c r="I81" s="351">
        <f>IF(I$35=0,0,I$35/MAE_fec!I$35)</f>
        <v>0.6576556879429879</v>
      </c>
      <c r="J81" s="351">
        <f>IF(J$35=0,0,J$35/MAE_fec!J$35)</f>
        <v>0.65311112246464664</v>
      </c>
      <c r="K81" s="351">
        <f>IF(K$35=0,0,K$35/MAE_fec!K$35)</f>
        <v>0.65989926490278727</v>
      </c>
      <c r="L81" s="351">
        <f>IF(L$35=0,0,L$35/MAE_fec!L$35)</f>
        <v>0.65878391373151024</v>
      </c>
      <c r="M81" s="351">
        <f>IF(M$35=0,0,M$35/MAE_fec!M$35)</f>
        <v>0.66434899342553866</v>
      </c>
      <c r="N81" s="351">
        <f>IF(N$35=0,0,N$35/MAE_fec!N$35)</f>
        <v>0.67136197110530527</v>
      </c>
      <c r="O81" s="351">
        <f>IF(O$35=0,0,O$35/MAE_fec!O$35)</f>
        <v>0.67573397131378932</v>
      </c>
      <c r="P81" s="351">
        <f>IF(P$35=0,0,P$35/MAE_fec!P$35)</f>
        <v>0.67336657511589115</v>
      </c>
      <c r="Q81" s="351">
        <f>IF(Q$35=0,0,Q$35/MAE_fec!Q$35)</f>
        <v>0.67244229494230789</v>
      </c>
      <c r="R81" s="351">
        <f>IF(R$35=0,0,R$35/MAE_fec!R$35)</f>
        <v>0.6753746546767776</v>
      </c>
      <c r="S81" s="351">
        <f>IF(S$35=0,0,S$35/MAE_fec!S$35)</f>
        <v>0.67428593758771838</v>
      </c>
      <c r="T81" s="351">
        <f>IF(T$35=0,0,T$35/MAE_fec!T$35)</f>
        <v>0.67615751459681717</v>
      </c>
      <c r="U81" s="351">
        <f>IF(U$35=0,0,U$35/MAE_fec!U$35)</f>
        <v>0.67738358540441845</v>
      </c>
      <c r="V81" s="351">
        <f>IF(V$35=0,0,V$35/MAE_fec!V$35)</f>
        <v>0.6770340148603784</v>
      </c>
      <c r="W81" s="351">
        <f>IF(W$35=0,0,W$35/MAE_fec!W$35)</f>
        <v>0.67712957293791687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0.62575078435812947</v>
      </c>
      <c r="C82" s="351">
        <f>IF(C$46=0,0,C$46/MAE_fec!C$46)</f>
        <v>0.62575078435812981</v>
      </c>
      <c r="D82" s="351">
        <f>IF(D$46=0,0,D$46/MAE_fec!D$46)</f>
        <v>0.62575078435812936</v>
      </c>
      <c r="E82" s="351">
        <f>IF(E$46=0,0,E$46/MAE_fec!E$46)</f>
        <v>0.6257507843581297</v>
      </c>
      <c r="F82" s="351">
        <f>IF(F$46=0,0,F$46/MAE_fec!F$46)</f>
        <v>0.6257507843581297</v>
      </c>
      <c r="G82" s="351">
        <f>IF(G$46=0,0,G$46/MAE_fec!G$46)</f>
        <v>0.62575078435812936</v>
      </c>
      <c r="H82" s="351">
        <f>IF(H$46=0,0,H$46/MAE_fec!H$46)</f>
        <v>0.62575078435812936</v>
      </c>
      <c r="I82" s="351">
        <f>IF(I$46=0,0,I$46/MAE_fec!I$46)</f>
        <v>0.6257507843581297</v>
      </c>
      <c r="J82" s="351">
        <f>IF(J$46=0,0,J$46/MAE_fec!J$46)</f>
        <v>0.62575078435812981</v>
      </c>
      <c r="K82" s="351">
        <f>IF(K$46=0,0,K$46/MAE_fec!K$46)</f>
        <v>0.6257507843581297</v>
      </c>
      <c r="L82" s="351">
        <f>IF(L$46=0,0,L$46/MAE_fec!L$46)</f>
        <v>0.62575078435812936</v>
      </c>
      <c r="M82" s="351">
        <f>IF(M$46=0,0,M$46/MAE_fec!M$46)</f>
        <v>0.62575078435812925</v>
      </c>
      <c r="N82" s="351">
        <f>IF(N$46=0,0,N$46/MAE_fec!N$46)</f>
        <v>0.6257507843581297</v>
      </c>
      <c r="O82" s="351">
        <f>IF(O$46=0,0,O$46/MAE_fec!O$46)</f>
        <v>0.62575078435812947</v>
      </c>
      <c r="P82" s="351">
        <f>IF(P$46=0,0,P$46/MAE_fec!P$46)</f>
        <v>0.6257507843581297</v>
      </c>
      <c r="Q82" s="351">
        <f>IF(Q$46=0,0,Q$46/MAE_fec!Q$46)</f>
        <v>0.6257507843581297</v>
      </c>
      <c r="R82" s="351">
        <f>IF(R$46=0,0,R$46/MAE_fec!R$46)</f>
        <v>0.62575078435812981</v>
      </c>
      <c r="S82" s="351">
        <f>IF(S$46=0,0,S$46/MAE_fec!S$46)</f>
        <v>0.62575078435812992</v>
      </c>
      <c r="T82" s="351">
        <f>IF(T$46=0,0,T$46/MAE_fec!T$46)</f>
        <v>0.62575078435812936</v>
      </c>
      <c r="U82" s="351">
        <f>IF(U$46=0,0,U$46/MAE_fec!U$46)</f>
        <v>0.62575078435812947</v>
      </c>
      <c r="V82" s="351">
        <f>IF(V$46=0,0,V$46/MAE_fec!V$46)</f>
        <v>0.62575078435812959</v>
      </c>
      <c r="W82" s="351">
        <f>IF(W$46=0,0,W$46/MAE_fec!W$46)</f>
        <v>0.62575078435812959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0.57877477875724126</v>
      </c>
      <c r="C83" s="339">
        <f>IF(C$47=0,0,C$47/MAE_fec!C$47)</f>
        <v>0.57877477875724126</v>
      </c>
      <c r="D83" s="339">
        <f>IF(D$47=0,0,D$47/MAE_fec!D$47)</f>
        <v>0.57877477875724126</v>
      </c>
      <c r="E83" s="339">
        <f>IF(E$47=0,0,E$47/MAE_fec!E$47)</f>
        <v>0.57877477875724126</v>
      </c>
      <c r="F83" s="339">
        <f>IF(F$47=0,0,F$47/MAE_fec!F$47)</f>
        <v>0.57877477875724126</v>
      </c>
      <c r="G83" s="339">
        <f>IF(G$47=0,0,G$47/MAE_fec!G$47)</f>
        <v>0.57877477875724126</v>
      </c>
      <c r="H83" s="339">
        <f>IF(H$47=0,0,H$47/MAE_fec!H$47)</f>
        <v>0.57877477875724126</v>
      </c>
      <c r="I83" s="339">
        <f>IF(I$47=0,0,I$47/MAE_fec!I$47)</f>
        <v>0.57877477875724126</v>
      </c>
      <c r="J83" s="339">
        <f>IF(J$47=0,0,J$47/MAE_fec!J$47)</f>
        <v>0.57877477875724137</v>
      </c>
      <c r="K83" s="339">
        <f>IF(K$47=0,0,K$47/MAE_fec!K$47)</f>
        <v>0.57877477875724115</v>
      </c>
      <c r="L83" s="339">
        <f>IF(L$47=0,0,L$47/MAE_fec!L$47)</f>
        <v>0.57877477875724137</v>
      </c>
      <c r="M83" s="339">
        <f>IF(M$47=0,0,M$47/MAE_fec!M$47)</f>
        <v>0.57877477875724137</v>
      </c>
      <c r="N83" s="339">
        <f>IF(N$47=0,0,N$47/MAE_fec!N$47)</f>
        <v>0.57877477875724115</v>
      </c>
      <c r="O83" s="339">
        <f>IF(O$47=0,0,O$47/MAE_fec!O$47)</f>
        <v>0.57877477875724126</v>
      </c>
      <c r="P83" s="339">
        <f>IF(P$47=0,0,P$47/MAE_fec!P$47)</f>
        <v>0.57877477875724126</v>
      </c>
      <c r="Q83" s="339">
        <f>IF(Q$47=0,0,Q$47/MAE_fec!Q$47)</f>
        <v>0.57877477875724093</v>
      </c>
      <c r="R83" s="339">
        <f>IF(R$47=0,0,R$47/MAE_fec!R$47)</f>
        <v>0.57877477875724115</v>
      </c>
      <c r="S83" s="339">
        <f>IF(S$47=0,0,S$47/MAE_fec!S$47)</f>
        <v>0.57877477875724137</v>
      </c>
      <c r="T83" s="339">
        <f>IF(T$47=0,0,T$47/MAE_fec!T$47)</f>
        <v>0.57877477875724115</v>
      </c>
      <c r="U83" s="339">
        <f>IF(U$47=0,0,U$47/MAE_fec!U$47)</f>
        <v>0.57877477875724115</v>
      </c>
      <c r="V83" s="339">
        <f>IF(V$47=0,0,V$47/MAE_fec!V$47)</f>
        <v>0.57877477875724137</v>
      </c>
      <c r="W83" s="339">
        <f>IF(W$47=0,0,W$47/MAE_fec!W$47)</f>
        <v>0.57877477875724137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BG: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196.38277337667139</v>
      </c>
      <c r="C5" s="225">
        <v>158.66334292698889</v>
      </c>
      <c r="D5" s="225">
        <v>144.6720205718394</v>
      </c>
      <c r="E5" s="225">
        <v>135.7200404717841</v>
      </c>
      <c r="F5" s="225">
        <v>124.3196107693075</v>
      </c>
      <c r="G5" s="225">
        <v>136.46888881104061</v>
      </c>
      <c r="H5" s="225">
        <v>134.21238781739319</v>
      </c>
      <c r="I5" s="225">
        <v>123.5647100801047</v>
      </c>
      <c r="J5" s="225">
        <v>135.5756600562506</v>
      </c>
      <c r="K5" s="225">
        <v>81.88354833080632</v>
      </c>
      <c r="L5" s="225">
        <v>79.117351776247801</v>
      </c>
      <c r="M5" s="225">
        <v>113.2261479124798</v>
      </c>
      <c r="N5" s="225">
        <v>101.5765822203866</v>
      </c>
      <c r="O5" s="225">
        <v>93.256333055369282</v>
      </c>
      <c r="P5" s="225">
        <v>93.425532438147414</v>
      </c>
      <c r="Q5" s="225">
        <v>105.3142323580385</v>
      </c>
      <c r="R5" s="225">
        <v>114.80853851792941</v>
      </c>
      <c r="S5" s="225">
        <v>121.4846643918366</v>
      </c>
      <c r="T5" s="225">
        <v>115.5168863205471</v>
      </c>
      <c r="U5" s="225">
        <v>110.5961365307645</v>
      </c>
      <c r="V5" s="225">
        <v>105.8925724949835</v>
      </c>
      <c r="W5" s="225">
        <v>117.2891844153892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4.2612746718138714</v>
      </c>
      <c r="C10" s="262">
        <v>3.6953417263327362</v>
      </c>
      <c r="D10" s="262">
        <v>3.0442509137627729</v>
      </c>
      <c r="E10" s="262">
        <v>2.822938331959997</v>
      </c>
      <c r="F10" s="262">
        <v>2.7135349318583528</v>
      </c>
      <c r="G10" s="262">
        <v>3.0767504764311422</v>
      </c>
      <c r="H10" s="262">
        <v>3.2205764916651018</v>
      </c>
      <c r="I10" s="262">
        <v>2.748152457639593</v>
      </c>
      <c r="J10" s="262">
        <v>2.875783833272568</v>
      </c>
      <c r="K10" s="262">
        <v>1.709592136074467</v>
      </c>
      <c r="L10" s="262">
        <v>1.5967587061041399</v>
      </c>
      <c r="M10" s="262">
        <v>2.6956785720481191</v>
      </c>
      <c r="N10" s="262">
        <v>2.5150486478257492</v>
      </c>
      <c r="O10" s="262">
        <v>2.3469876642767682</v>
      </c>
      <c r="P10" s="262">
        <v>2.3452666459313272</v>
      </c>
      <c r="Q10" s="262">
        <v>2.7886168785124981</v>
      </c>
      <c r="R10" s="262">
        <v>3.1454649022470131</v>
      </c>
      <c r="S10" s="262">
        <v>3.2352735113607278</v>
      </c>
      <c r="T10" s="262">
        <v>2.9390231966188738</v>
      </c>
      <c r="U10" s="262">
        <v>2.8179927329104029</v>
      </c>
      <c r="V10" s="262">
        <v>2.7805452244853601</v>
      </c>
      <c r="W10" s="262">
        <v>3.1286927122361532</v>
      </c>
      <c r="DA10" s="68" t="s">
        <v>2643</v>
      </c>
    </row>
    <row r="11" spans="1:105" ht="12" customHeight="1" x14ac:dyDescent="0.25">
      <c r="A11" s="37" t="s">
        <v>160</v>
      </c>
      <c r="B11" s="228">
        <v>1.30052063016117</v>
      </c>
      <c r="C11" s="228">
        <v>0.78996340905715035</v>
      </c>
      <c r="D11" s="228">
        <v>1.0909418483844651</v>
      </c>
      <c r="E11" s="228">
        <v>0.86600533396518165</v>
      </c>
      <c r="F11" s="228">
        <v>0.6997069639568434</v>
      </c>
      <c r="G11" s="228">
        <v>0.69655336470870577</v>
      </c>
      <c r="H11" s="228">
        <v>0.53750005357082176</v>
      </c>
      <c r="I11" s="228">
        <v>0.38072150044041148</v>
      </c>
      <c r="J11" s="228">
        <v>0.25657552570813741</v>
      </c>
      <c r="K11" s="228">
        <v>0.11443394432894261</v>
      </c>
      <c r="L11" s="228">
        <v>0.1072509209009584</v>
      </c>
      <c r="M11" s="228">
        <v>0.1132179676423548</v>
      </c>
      <c r="N11" s="228">
        <v>0.21479704119019249</v>
      </c>
      <c r="O11" s="228">
        <v>0.2046453296266636</v>
      </c>
      <c r="P11" s="228">
        <v>0.30468081285775073</v>
      </c>
      <c r="Q11" s="228">
        <v>0.31782134042130572</v>
      </c>
      <c r="R11" s="228">
        <v>0.52748667210177536</v>
      </c>
      <c r="S11" s="228">
        <v>0.56039861143471037</v>
      </c>
      <c r="T11" s="228">
        <v>0.42113985571755919</v>
      </c>
      <c r="U11" s="228">
        <v>0.4033232558973277</v>
      </c>
      <c r="V11" s="228">
        <v>0.40721421341271058</v>
      </c>
      <c r="W11" s="228">
        <v>0.41337783860890348</v>
      </c>
      <c r="DA11" s="69" t="s">
        <v>2644</v>
      </c>
    </row>
    <row r="12" spans="1:105" ht="12" customHeight="1" x14ac:dyDescent="0.25">
      <c r="A12" s="37" t="s">
        <v>162</v>
      </c>
      <c r="B12" s="228">
        <v>2.960754041652701</v>
      </c>
      <c r="C12" s="228">
        <v>2.905378317275586</v>
      </c>
      <c r="D12" s="228">
        <v>1.953309065378309</v>
      </c>
      <c r="E12" s="228">
        <v>1.956932997994816</v>
      </c>
      <c r="F12" s="228">
        <v>2.0138279679015101</v>
      </c>
      <c r="G12" s="228">
        <v>2.3801971117224361</v>
      </c>
      <c r="H12" s="228">
        <v>2.6830764380942811</v>
      </c>
      <c r="I12" s="228">
        <v>2.3674309571991818</v>
      </c>
      <c r="J12" s="228">
        <v>2.6192083075644308</v>
      </c>
      <c r="K12" s="228">
        <v>1.595158191745524</v>
      </c>
      <c r="L12" s="228">
        <v>1.4895077852031819</v>
      </c>
      <c r="M12" s="228">
        <v>2.5824606044057639</v>
      </c>
      <c r="N12" s="228">
        <v>2.3002516066355558</v>
      </c>
      <c r="O12" s="228">
        <v>2.1423423346501052</v>
      </c>
      <c r="P12" s="228">
        <v>2.040585833073576</v>
      </c>
      <c r="Q12" s="228">
        <v>2.4707955380911919</v>
      </c>
      <c r="R12" s="228">
        <v>2.617978230145237</v>
      </c>
      <c r="S12" s="228">
        <v>2.6748748999260181</v>
      </c>
      <c r="T12" s="228">
        <v>2.517883340901315</v>
      </c>
      <c r="U12" s="228">
        <v>2.4146694770130761</v>
      </c>
      <c r="V12" s="228">
        <v>2.3733310110726489</v>
      </c>
      <c r="W12" s="228">
        <v>2.715314873627249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48.343755046407843</v>
      </c>
      <c r="C16" s="263">
        <f t="shared" si="0"/>
        <v>36.924635395379248</v>
      </c>
      <c r="D16" s="263">
        <f t="shared" si="0"/>
        <v>32.934172849979021</v>
      </c>
      <c r="E16" s="263">
        <f t="shared" si="0"/>
        <v>29.605642205960539</v>
      </c>
      <c r="F16" s="263">
        <f t="shared" si="0"/>
        <v>26.632927455695711</v>
      </c>
      <c r="G16" s="263">
        <f t="shared" si="0"/>
        <v>29.32088039962613</v>
      </c>
      <c r="H16" s="263">
        <f t="shared" si="0"/>
        <v>28.974282644908261</v>
      </c>
      <c r="I16" s="263">
        <f t="shared" si="0"/>
        <v>25.194359220422029</v>
      </c>
      <c r="J16" s="263">
        <f t="shared" si="0"/>
        <v>27.633202556554501</v>
      </c>
      <c r="K16" s="263">
        <f t="shared" si="0"/>
        <v>15.159152763336561</v>
      </c>
      <c r="L16" s="263">
        <f t="shared" si="0"/>
        <v>13.85017666090935</v>
      </c>
      <c r="M16" s="263">
        <f t="shared" si="0"/>
        <v>21.230982683039301</v>
      </c>
      <c r="N16" s="263">
        <f t="shared" si="0"/>
        <v>18.324635892435619</v>
      </c>
      <c r="O16" s="263">
        <f t="shared" si="0"/>
        <v>16.124586704868559</v>
      </c>
      <c r="P16" s="263">
        <f t="shared" si="0"/>
        <v>16.078902656205649</v>
      </c>
      <c r="Q16" s="263">
        <f t="shared" si="0"/>
        <v>19.016647236030931</v>
      </c>
      <c r="R16" s="263">
        <f t="shared" si="0"/>
        <v>20.84336656711384</v>
      </c>
      <c r="S16" s="263">
        <f t="shared" si="0"/>
        <v>22.055347897405611</v>
      </c>
      <c r="T16" s="263">
        <f t="shared" si="0"/>
        <v>20.192283562304858</v>
      </c>
      <c r="U16" s="263">
        <f t="shared" si="0"/>
        <v>19.20175257726213</v>
      </c>
      <c r="V16" s="263">
        <f t="shared" si="0"/>
        <v>18.888699954367041</v>
      </c>
      <c r="W16" s="263">
        <f t="shared" si="0"/>
        <v>21.406853171366269</v>
      </c>
      <c r="DA16" s="70"/>
    </row>
    <row r="17" spans="1:105" ht="12" customHeight="1" x14ac:dyDescent="0.25">
      <c r="A17" s="60" t="s">
        <v>2558</v>
      </c>
      <c r="B17" s="331">
        <v>48.343755046407843</v>
      </c>
      <c r="C17" s="331">
        <v>36.924635395379248</v>
      </c>
      <c r="D17" s="331">
        <v>32.934172849979021</v>
      </c>
      <c r="E17" s="331">
        <v>29.605642205960539</v>
      </c>
      <c r="F17" s="331">
        <v>26.632927455695711</v>
      </c>
      <c r="G17" s="331">
        <v>29.32088039962613</v>
      </c>
      <c r="H17" s="331">
        <v>28.974282644908261</v>
      </c>
      <c r="I17" s="331">
        <v>25.194359220422029</v>
      </c>
      <c r="J17" s="331">
        <v>27.633202556554501</v>
      </c>
      <c r="K17" s="331">
        <v>15.159152763336561</v>
      </c>
      <c r="L17" s="331">
        <v>13.85017666090935</v>
      </c>
      <c r="M17" s="331">
        <v>21.230982683039301</v>
      </c>
      <c r="N17" s="331">
        <v>18.324635892435619</v>
      </c>
      <c r="O17" s="331">
        <v>16.124586704868559</v>
      </c>
      <c r="P17" s="331">
        <v>16.078902656205649</v>
      </c>
      <c r="Q17" s="331">
        <v>19.016647236030931</v>
      </c>
      <c r="R17" s="331">
        <v>20.84336656711384</v>
      </c>
      <c r="S17" s="331">
        <v>22.055347897405611</v>
      </c>
      <c r="T17" s="331">
        <v>20.192283562304858</v>
      </c>
      <c r="U17" s="331">
        <v>19.20175257726213</v>
      </c>
      <c r="V17" s="331">
        <v>18.888699954367041</v>
      </c>
      <c r="W17" s="331">
        <v>21.406853171366269</v>
      </c>
      <c r="DA17" s="72" t="s">
        <v>2649</v>
      </c>
    </row>
    <row r="18" spans="1:105" ht="12" customHeight="1" x14ac:dyDescent="0.25">
      <c r="A18" s="59" t="s">
        <v>30</v>
      </c>
      <c r="B18" s="232">
        <v>3.673225309062945</v>
      </c>
      <c r="C18" s="232">
        <v>3.488015158076986</v>
      </c>
      <c r="D18" s="232">
        <v>3.4222464016870942</v>
      </c>
      <c r="E18" s="232">
        <v>3.3334069772367809</v>
      </c>
      <c r="F18" s="232">
        <v>2.2108187991550059</v>
      </c>
      <c r="G18" s="232">
        <v>3.461944656397089</v>
      </c>
      <c r="H18" s="232">
        <v>2.8263617694984089</v>
      </c>
      <c r="I18" s="232">
        <v>2.649642781991945</v>
      </c>
      <c r="J18" s="232">
        <v>3.9906505778775192</v>
      </c>
      <c r="K18" s="232">
        <v>0.97780126490456942</v>
      </c>
      <c r="L18" s="232">
        <v>0.96108005266232177</v>
      </c>
      <c r="M18" s="232">
        <v>0.5911299671558724</v>
      </c>
      <c r="N18" s="232">
        <v>0.56639834320902371</v>
      </c>
      <c r="O18" s="232">
        <v>0.53617186840878983</v>
      </c>
      <c r="P18" s="232">
        <v>0.50269665635672356</v>
      </c>
      <c r="Q18" s="232">
        <v>0.58666728002957347</v>
      </c>
      <c r="R18" s="232">
        <v>0</v>
      </c>
      <c r="S18" s="232">
        <v>0.26198637167905459</v>
      </c>
      <c r="T18" s="232">
        <v>0.33472809565033063</v>
      </c>
      <c r="U18" s="232">
        <v>0.17934320736660761</v>
      </c>
      <c r="V18" s="232">
        <v>0.1266403248828456</v>
      </c>
      <c r="W18" s="232">
        <v>0.1239375005122135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0.80581408041577851</v>
      </c>
      <c r="D19" s="232">
        <v>1.571949115470554</v>
      </c>
      <c r="E19" s="232">
        <v>0.76032774348853238</v>
      </c>
      <c r="F19" s="232">
        <v>1.661334554147686</v>
      </c>
      <c r="G19" s="232">
        <v>2.5026280705747368</v>
      </c>
      <c r="H19" s="232">
        <v>1.684555851316986</v>
      </c>
      <c r="I19" s="232">
        <v>0.70518102473980282</v>
      </c>
      <c r="J19" s="232">
        <v>1.401089282009661</v>
      </c>
      <c r="K19" s="232">
        <v>1.300449704600924</v>
      </c>
      <c r="L19" s="232">
        <v>0.61987102053009246</v>
      </c>
      <c r="M19" s="232">
        <v>0.66220146070831476</v>
      </c>
      <c r="N19" s="232">
        <v>0.64447484348613848</v>
      </c>
      <c r="O19" s="232">
        <v>0.62453311972340231</v>
      </c>
      <c r="P19" s="232">
        <v>0.61986617092908114</v>
      </c>
      <c r="Q19" s="232">
        <v>0.64749160986673016</v>
      </c>
      <c r="R19" s="232">
        <v>0.64906849585554538</v>
      </c>
      <c r="S19" s="232">
        <v>1.1122178382676331</v>
      </c>
      <c r="T19" s="232">
        <v>1.097200054211912</v>
      </c>
      <c r="U19" s="232">
        <v>0.98697550144127888</v>
      </c>
      <c r="V19" s="232">
        <v>0.96340313571256564</v>
      </c>
      <c r="W19" s="232">
        <v>1.395024119487468</v>
      </c>
      <c r="DA19" s="71" t="s">
        <v>2651</v>
      </c>
    </row>
    <row r="20" spans="1:105" ht="12" customHeight="1" x14ac:dyDescent="0.25">
      <c r="A20" s="59" t="s">
        <v>160</v>
      </c>
      <c r="B20" s="232">
        <v>5.8823153924553218</v>
      </c>
      <c r="C20" s="232">
        <v>4.0879815705127136</v>
      </c>
      <c r="D20" s="232">
        <v>5.5862329010911003</v>
      </c>
      <c r="E20" s="232">
        <v>4.6495867513954954</v>
      </c>
      <c r="F20" s="232">
        <v>3.8375801890288028</v>
      </c>
      <c r="G20" s="232">
        <v>3.8547420859351429</v>
      </c>
      <c r="H20" s="232">
        <v>3.0329603662355789</v>
      </c>
      <c r="I20" s="232">
        <v>2.1919773476497908</v>
      </c>
      <c r="J20" s="232">
        <v>1.4510440363671311</v>
      </c>
      <c r="K20" s="232">
        <v>0.67651152034226569</v>
      </c>
      <c r="L20" s="232">
        <v>0.64646453233604684</v>
      </c>
      <c r="M20" s="232">
        <v>0.68924971667165114</v>
      </c>
      <c r="N20" s="232">
        <v>1.344182258497215</v>
      </c>
      <c r="O20" s="232">
        <v>1.3047740101180181</v>
      </c>
      <c r="P20" s="232">
        <v>1.9430241692805299</v>
      </c>
      <c r="Q20" s="232">
        <v>2.0266872533631992</v>
      </c>
      <c r="R20" s="232">
        <v>3.3865337608535242</v>
      </c>
      <c r="S20" s="232">
        <v>3.562804994753729</v>
      </c>
      <c r="T20" s="232">
        <v>2.6768159520834218</v>
      </c>
      <c r="U20" s="232">
        <v>2.569504425405555</v>
      </c>
      <c r="V20" s="232">
        <v>2.592937786730348</v>
      </c>
      <c r="W20" s="232">
        <v>2.620241852160067</v>
      </c>
      <c r="DA20" s="71" t="s">
        <v>2652</v>
      </c>
    </row>
    <row r="21" spans="1:105" ht="12" customHeight="1" x14ac:dyDescent="0.25">
      <c r="A21" s="59" t="s">
        <v>70</v>
      </c>
      <c r="B21" s="232">
        <v>25.39658589349802</v>
      </c>
      <c r="C21" s="232">
        <v>13.507782608207201</v>
      </c>
      <c r="D21" s="232">
        <v>12.351708683285519</v>
      </c>
      <c r="E21" s="232">
        <v>10.35553817260068</v>
      </c>
      <c r="F21" s="232">
        <v>7.8782469400943818</v>
      </c>
      <c r="G21" s="232">
        <v>6.3295008975841194</v>
      </c>
      <c r="H21" s="232">
        <v>6.2905652434073502</v>
      </c>
      <c r="I21" s="232">
        <v>6.0172403027869814</v>
      </c>
      <c r="J21" s="232">
        <v>5.9776784965407623</v>
      </c>
      <c r="K21" s="232">
        <v>2.7741211360188331</v>
      </c>
      <c r="L21" s="232">
        <v>2.6446194629046369</v>
      </c>
      <c r="M21" s="232">
        <v>3.5668665474753078</v>
      </c>
      <c r="N21" s="232">
        <v>1.3747946411322181</v>
      </c>
      <c r="O21" s="232">
        <v>0</v>
      </c>
      <c r="P21" s="232">
        <v>0</v>
      </c>
      <c r="Q21" s="232">
        <v>0</v>
      </c>
      <c r="R21" s="232">
        <v>0</v>
      </c>
      <c r="S21" s="232">
        <v>0.1124834686900661</v>
      </c>
      <c r="T21" s="232">
        <v>7.9567855900285603E-2</v>
      </c>
      <c r="U21" s="232">
        <v>8.2477543472962836E-2</v>
      </c>
      <c r="V21" s="232">
        <v>9.3526017459857849E-2</v>
      </c>
      <c r="W21" s="232">
        <v>5.6321444132522672E-2</v>
      </c>
      <c r="DA21" s="71" t="s">
        <v>2653</v>
      </c>
    </row>
    <row r="22" spans="1:105" ht="12" customHeight="1" x14ac:dyDescent="0.25">
      <c r="A22" s="59" t="s">
        <v>162</v>
      </c>
      <c r="B22" s="232">
        <v>13.391628451391551</v>
      </c>
      <c r="C22" s="232">
        <v>15.035041978166589</v>
      </c>
      <c r="D22" s="232">
        <v>10.002035748444751</v>
      </c>
      <c r="E22" s="232">
        <v>10.506782561239049</v>
      </c>
      <c r="F22" s="232">
        <v>11.04494697326983</v>
      </c>
      <c r="G22" s="232">
        <v>13.172064689135039</v>
      </c>
      <c r="H22" s="232">
        <v>15.13983941444994</v>
      </c>
      <c r="I22" s="232">
        <v>13.63031776325351</v>
      </c>
      <c r="J22" s="232">
        <v>14.812740163759431</v>
      </c>
      <c r="K22" s="232">
        <v>9.4302691374699688</v>
      </c>
      <c r="L22" s="232">
        <v>8.9781415924762555</v>
      </c>
      <c r="M22" s="232">
        <v>15.721534991028159</v>
      </c>
      <c r="N22" s="232">
        <v>14.39478580611102</v>
      </c>
      <c r="O22" s="232">
        <v>13.65910770661835</v>
      </c>
      <c r="P22" s="232">
        <v>13.01331565963932</v>
      </c>
      <c r="Q22" s="232">
        <v>15.755801092771421</v>
      </c>
      <c r="R22" s="232">
        <v>16.807764310404771</v>
      </c>
      <c r="S22" s="232">
        <v>17.005855224015129</v>
      </c>
      <c r="T22" s="232">
        <v>16.003971604458911</v>
      </c>
      <c r="U22" s="232">
        <v>15.38345189957573</v>
      </c>
      <c r="V22" s="232">
        <v>15.11219268958142</v>
      </c>
      <c r="W22" s="232">
        <v>17.21132825507399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19.504018087771009</v>
      </c>
      <c r="C24" s="263">
        <f t="shared" si="1"/>
        <v>18.202822736006951</v>
      </c>
      <c r="D24" s="263">
        <f t="shared" si="1"/>
        <v>16.563732148000131</v>
      </c>
      <c r="E24" s="263">
        <f t="shared" si="1"/>
        <v>16.680594325242041</v>
      </c>
      <c r="F24" s="263">
        <f t="shared" si="1"/>
        <v>15.89736353328952</v>
      </c>
      <c r="G24" s="263">
        <f t="shared" si="1"/>
        <v>17.508818495160209</v>
      </c>
      <c r="H24" s="263">
        <f t="shared" si="1"/>
        <v>17.575308383854349</v>
      </c>
      <c r="I24" s="263">
        <f t="shared" si="1"/>
        <v>17.112095479514689</v>
      </c>
      <c r="J24" s="263">
        <f t="shared" si="1"/>
        <v>18.20391983602752</v>
      </c>
      <c r="K24" s="263">
        <f t="shared" si="1"/>
        <v>12.50240859337188</v>
      </c>
      <c r="L24" s="263">
        <f t="shared" si="1"/>
        <v>12.66480758882587</v>
      </c>
      <c r="M24" s="263">
        <f t="shared" si="1"/>
        <v>17.467971396930629</v>
      </c>
      <c r="N24" s="263">
        <f t="shared" si="1"/>
        <v>16.529199369348689</v>
      </c>
      <c r="O24" s="263">
        <f t="shared" si="1"/>
        <v>15.966899809114659</v>
      </c>
      <c r="P24" s="263">
        <f t="shared" si="1"/>
        <v>15.78750631858237</v>
      </c>
      <c r="Q24" s="263">
        <f t="shared" si="1"/>
        <v>17.275583841257831</v>
      </c>
      <c r="R24" s="263">
        <f t="shared" si="1"/>
        <v>18.451019177330831</v>
      </c>
      <c r="S24" s="263">
        <f t="shared" si="1"/>
        <v>19.30592388373752</v>
      </c>
      <c r="T24" s="263">
        <f t="shared" si="1"/>
        <v>19.097003437059371</v>
      </c>
      <c r="U24" s="263">
        <f t="shared" si="1"/>
        <v>18.386313203047781</v>
      </c>
      <c r="V24" s="263">
        <f t="shared" si="1"/>
        <v>17.201829236224999</v>
      </c>
      <c r="W24" s="263">
        <f t="shared" si="1"/>
        <v>18.63310592079457</v>
      </c>
      <c r="DA24" s="70"/>
    </row>
    <row r="25" spans="1:105" ht="12" customHeight="1" x14ac:dyDescent="0.25">
      <c r="A25" s="60" t="s">
        <v>2568</v>
      </c>
      <c r="B25" s="264">
        <v>19.504018087771009</v>
      </c>
      <c r="C25" s="264">
        <v>18.202822736006951</v>
      </c>
      <c r="D25" s="264">
        <v>16.563732148000131</v>
      </c>
      <c r="E25" s="264">
        <v>16.680594325242041</v>
      </c>
      <c r="F25" s="264">
        <v>15.89736353328952</v>
      </c>
      <c r="G25" s="264">
        <v>17.508818495160209</v>
      </c>
      <c r="H25" s="264">
        <v>17.575308383854349</v>
      </c>
      <c r="I25" s="264">
        <v>17.112095479514689</v>
      </c>
      <c r="J25" s="264">
        <v>18.20391983602752</v>
      </c>
      <c r="K25" s="264">
        <v>12.50240859337188</v>
      </c>
      <c r="L25" s="264">
        <v>12.66480758882587</v>
      </c>
      <c r="M25" s="264">
        <v>17.467971396930629</v>
      </c>
      <c r="N25" s="264">
        <v>16.529199369348689</v>
      </c>
      <c r="O25" s="264">
        <v>15.966899809114659</v>
      </c>
      <c r="P25" s="264">
        <v>15.78750631858237</v>
      </c>
      <c r="Q25" s="264">
        <v>17.275583841257831</v>
      </c>
      <c r="R25" s="264">
        <v>18.451019177330831</v>
      </c>
      <c r="S25" s="264">
        <v>19.30592388373752</v>
      </c>
      <c r="T25" s="264">
        <v>19.097003437059371</v>
      </c>
      <c r="U25" s="264">
        <v>18.386313203047781</v>
      </c>
      <c r="V25" s="264">
        <v>17.201829236224999</v>
      </c>
      <c r="W25" s="264">
        <v>18.63310592079457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69.062507209154063</v>
      </c>
      <c r="C27" s="263">
        <f t="shared" si="2"/>
        <v>52.749479136256113</v>
      </c>
      <c r="D27" s="263">
        <f t="shared" si="2"/>
        <v>47.048818357112893</v>
      </c>
      <c r="E27" s="263">
        <f t="shared" si="2"/>
        <v>42.29377457994363</v>
      </c>
      <c r="F27" s="263">
        <f t="shared" si="2"/>
        <v>38.047039222422463</v>
      </c>
      <c r="G27" s="263">
        <f t="shared" si="2"/>
        <v>41.886971999465899</v>
      </c>
      <c r="H27" s="263">
        <f t="shared" si="2"/>
        <v>41.391832349868963</v>
      </c>
      <c r="I27" s="263">
        <f t="shared" si="2"/>
        <v>35.991941743460032</v>
      </c>
      <c r="J27" s="263">
        <f t="shared" si="2"/>
        <v>39.476003652220733</v>
      </c>
      <c r="K27" s="263">
        <f t="shared" si="2"/>
        <v>21.655932519052239</v>
      </c>
      <c r="L27" s="263">
        <f t="shared" si="2"/>
        <v>19.785966658441939</v>
      </c>
      <c r="M27" s="263">
        <f t="shared" si="2"/>
        <v>30.329975261484719</v>
      </c>
      <c r="N27" s="263">
        <f t="shared" si="2"/>
        <v>26.178051274908039</v>
      </c>
      <c r="O27" s="263">
        <f t="shared" si="2"/>
        <v>23.03512386409794</v>
      </c>
      <c r="P27" s="263">
        <f t="shared" si="2"/>
        <v>22.969860937436639</v>
      </c>
      <c r="Q27" s="263">
        <f t="shared" si="2"/>
        <v>27.166638908615621</v>
      </c>
      <c r="R27" s="263">
        <f t="shared" si="2"/>
        <v>29.77623795301978</v>
      </c>
      <c r="S27" s="263">
        <f t="shared" si="2"/>
        <v>31.507639853436611</v>
      </c>
      <c r="T27" s="263">
        <f t="shared" si="2"/>
        <v>28.846119374721219</v>
      </c>
      <c r="U27" s="263">
        <f t="shared" si="2"/>
        <v>27.431075110374479</v>
      </c>
      <c r="V27" s="263">
        <f t="shared" si="2"/>
        <v>26.983857077667199</v>
      </c>
      <c r="W27" s="263">
        <f t="shared" si="2"/>
        <v>30.58121881623752</v>
      </c>
      <c r="DA27" s="70"/>
    </row>
    <row r="28" spans="1:105" ht="12" customHeight="1" x14ac:dyDescent="0.25">
      <c r="A28" s="60" t="s">
        <v>2573</v>
      </c>
      <c r="B28" s="331">
        <v>69.062507209154063</v>
      </c>
      <c r="C28" s="331">
        <v>52.749479136256113</v>
      </c>
      <c r="D28" s="331">
        <v>47.048818357112893</v>
      </c>
      <c r="E28" s="331">
        <v>42.29377457994363</v>
      </c>
      <c r="F28" s="331">
        <v>38.047039222422463</v>
      </c>
      <c r="G28" s="331">
        <v>41.886971999465899</v>
      </c>
      <c r="H28" s="331">
        <v>41.391832349868963</v>
      </c>
      <c r="I28" s="331">
        <v>35.991941743460032</v>
      </c>
      <c r="J28" s="331">
        <v>39.476003652220733</v>
      </c>
      <c r="K28" s="331">
        <v>21.655932519052239</v>
      </c>
      <c r="L28" s="331">
        <v>19.785966658441939</v>
      </c>
      <c r="M28" s="331">
        <v>30.329975261484719</v>
      </c>
      <c r="N28" s="331">
        <v>26.178051274908039</v>
      </c>
      <c r="O28" s="331">
        <v>23.03512386409794</v>
      </c>
      <c r="P28" s="331">
        <v>22.969860937436639</v>
      </c>
      <c r="Q28" s="331">
        <v>27.166638908615621</v>
      </c>
      <c r="R28" s="331">
        <v>29.77623795301978</v>
      </c>
      <c r="S28" s="331">
        <v>31.507639853436611</v>
      </c>
      <c r="T28" s="331">
        <v>28.846119374721219</v>
      </c>
      <c r="U28" s="331">
        <v>27.431075110374479</v>
      </c>
      <c r="V28" s="331">
        <v>26.983857077667199</v>
      </c>
      <c r="W28" s="331">
        <v>30.58121881623752</v>
      </c>
      <c r="DA28" s="72" t="s">
        <v>2658</v>
      </c>
    </row>
    <row r="29" spans="1:105" ht="12" customHeight="1" x14ac:dyDescent="0.25">
      <c r="A29" s="59" t="s">
        <v>30</v>
      </c>
      <c r="B29" s="232">
        <v>5.2474647272327779</v>
      </c>
      <c r="C29" s="232">
        <v>4.9828787972528383</v>
      </c>
      <c r="D29" s="232">
        <v>4.8889234309815617</v>
      </c>
      <c r="E29" s="232">
        <v>4.7620099674811156</v>
      </c>
      <c r="F29" s="232">
        <v>3.1583125702214381</v>
      </c>
      <c r="G29" s="232">
        <v>4.9456352234244134</v>
      </c>
      <c r="H29" s="232">
        <v>4.0376596707120154</v>
      </c>
      <c r="I29" s="232">
        <v>3.7852039742742081</v>
      </c>
      <c r="J29" s="232">
        <v>5.7009293969678847</v>
      </c>
      <c r="K29" s="232">
        <v>1.396858949863671</v>
      </c>
      <c r="L29" s="232">
        <v>1.372971503803317</v>
      </c>
      <c r="M29" s="232">
        <v>0.84447138165124647</v>
      </c>
      <c r="N29" s="232">
        <v>0.80914049029860569</v>
      </c>
      <c r="O29" s="232">
        <v>0.76595981201255681</v>
      </c>
      <c r="P29" s="232">
        <v>0.71813808050960515</v>
      </c>
      <c r="Q29" s="232">
        <v>0.83809611432796216</v>
      </c>
      <c r="R29" s="232">
        <v>0</v>
      </c>
      <c r="S29" s="232">
        <v>0.37426624525579238</v>
      </c>
      <c r="T29" s="232">
        <v>0.47818299378618628</v>
      </c>
      <c r="U29" s="232">
        <v>0.25620458195229662</v>
      </c>
      <c r="V29" s="232">
        <v>0.18091474983263661</v>
      </c>
      <c r="W29" s="232">
        <v>0.17705357216030501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1.1511629720225409</v>
      </c>
      <c r="D30" s="232">
        <v>2.2456415935293639</v>
      </c>
      <c r="E30" s="232">
        <v>1.0861824906979041</v>
      </c>
      <c r="F30" s="232">
        <v>2.373335077353838</v>
      </c>
      <c r="G30" s="232">
        <v>3.5751829579639089</v>
      </c>
      <c r="H30" s="232">
        <v>2.406508359024266</v>
      </c>
      <c r="I30" s="232">
        <v>1.0074014639140041</v>
      </c>
      <c r="J30" s="232">
        <v>2.001556117156658</v>
      </c>
      <c r="K30" s="232">
        <v>1.8577852922870339</v>
      </c>
      <c r="L30" s="232">
        <v>0.88553002932870362</v>
      </c>
      <c r="M30" s="232">
        <v>0.94600208672616426</v>
      </c>
      <c r="N30" s="232">
        <v>0.92067834783734093</v>
      </c>
      <c r="O30" s="232">
        <v>0.8921901710334319</v>
      </c>
      <c r="P30" s="232">
        <v>0.88552310132725898</v>
      </c>
      <c r="Q30" s="232">
        <v>0.92498801409532916</v>
      </c>
      <c r="R30" s="232">
        <v>0.927240708365065</v>
      </c>
      <c r="S30" s="232">
        <v>1.5888826260966189</v>
      </c>
      <c r="T30" s="232">
        <v>1.56742864887416</v>
      </c>
      <c r="U30" s="232">
        <v>1.40996500205897</v>
      </c>
      <c r="V30" s="232">
        <v>1.376290193875094</v>
      </c>
      <c r="W30" s="232">
        <v>1.9928915992678129</v>
      </c>
      <c r="DA30" s="71" t="s">
        <v>2660</v>
      </c>
    </row>
    <row r="31" spans="1:105" ht="12" customHeight="1" x14ac:dyDescent="0.25">
      <c r="A31" s="59" t="s">
        <v>160</v>
      </c>
      <c r="B31" s="232">
        <v>8.4033077035076023</v>
      </c>
      <c r="C31" s="232">
        <v>5.8399736721610216</v>
      </c>
      <c r="D31" s="232">
        <v>7.9803327158444279</v>
      </c>
      <c r="E31" s="232">
        <v>6.6422667877078529</v>
      </c>
      <c r="F31" s="232">
        <v>5.4822574128982913</v>
      </c>
      <c r="G31" s="232">
        <v>5.5067744084787762</v>
      </c>
      <c r="H31" s="232">
        <v>4.3328005231936846</v>
      </c>
      <c r="I31" s="232">
        <v>3.1313962109282731</v>
      </c>
      <c r="J31" s="232">
        <v>2.0729200519530449</v>
      </c>
      <c r="K31" s="232">
        <v>0.96644502906037966</v>
      </c>
      <c r="L31" s="232">
        <v>0.9235207604800667</v>
      </c>
      <c r="M31" s="232">
        <v>0.98464245238807313</v>
      </c>
      <c r="N31" s="232">
        <v>1.920260369281735</v>
      </c>
      <c r="O31" s="232">
        <v>1.8639628715971679</v>
      </c>
      <c r="P31" s="232">
        <v>2.7757488132578989</v>
      </c>
      <c r="Q31" s="232">
        <v>2.895267504804572</v>
      </c>
      <c r="R31" s="232">
        <v>4.8379053726478922</v>
      </c>
      <c r="S31" s="232">
        <v>5.0897214210767574</v>
      </c>
      <c r="T31" s="232">
        <v>3.824022788690602</v>
      </c>
      <c r="U31" s="232">
        <v>3.6707206077222221</v>
      </c>
      <c r="V31" s="232">
        <v>3.704196838186212</v>
      </c>
      <c r="W31" s="232">
        <v>3.743202645942953</v>
      </c>
      <c r="DA31" s="71" t="s">
        <v>2661</v>
      </c>
    </row>
    <row r="32" spans="1:105" ht="12" customHeight="1" x14ac:dyDescent="0.25">
      <c r="A32" s="59" t="s">
        <v>70</v>
      </c>
      <c r="B32" s="232">
        <v>36.280836990711457</v>
      </c>
      <c r="C32" s="232">
        <v>19.296832297438861</v>
      </c>
      <c r="D32" s="232">
        <v>17.645298118979309</v>
      </c>
      <c r="E32" s="232">
        <v>14.793625960858121</v>
      </c>
      <c r="F32" s="232">
        <v>11.254638485849121</v>
      </c>
      <c r="G32" s="232">
        <v>9.0421441394058846</v>
      </c>
      <c r="H32" s="232">
        <v>8.9865217762962164</v>
      </c>
      <c r="I32" s="232">
        <v>8.5960575754099722</v>
      </c>
      <c r="J32" s="232">
        <v>8.5395407093439459</v>
      </c>
      <c r="K32" s="232">
        <v>3.9630301943126178</v>
      </c>
      <c r="L32" s="232">
        <v>3.778027804149481</v>
      </c>
      <c r="M32" s="232">
        <v>5.0955236392504393</v>
      </c>
      <c r="N32" s="232">
        <v>1.963992344474599</v>
      </c>
      <c r="O32" s="232">
        <v>0</v>
      </c>
      <c r="P32" s="232">
        <v>0</v>
      </c>
      <c r="Q32" s="232">
        <v>0</v>
      </c>
      <c r="R32" s="232">
        <v>0</v>
      </c>
      <c r="S32" s="232">
        <v>0.16069066955723729</v>
      </c>
      <c r="T32" s="232">
        <v>0.1136683655718365</v>
      </c>
      <c r="U32" s="232">
        <v>0.1178250621042326</v>
      </c>
      <c r="V32" s="232">
        <v>0.13360859637122549</v>
      </c>
      <c r="W32" s="232">
        <v>8.0459205903603837E-2</v>
      </c>
      <c r="DA32" s="71" t="s">
        <v>2662</v>
      </c>
    </row>
    <row r="33" spans="1:105" ht="12" customHeight="1" x14ac:dyDescent="0.25">
      <c r="A33" s="59" t="s">
        <v>162</v>
      </c>
      <c r="B33" s="232">
        <v>19.13089778770221</v>
      </c>
      <c r="C33" s="232">
        <v>21.478631397380848</v>
      </c>
      <c r="D33" s="232">
        <v>14.288622497778221</v>
      </c>
      <c r="E33" s="232">
        <v>15.00968937319864</v>
      </c>
      <c r="F33" s="232">
        <v>15.778495676099769</v>
      </c>
      <c r="G33" s="232">
        <v>18.817235270192921</v>
      </c>
      <c r="H33" s="232">
        <v>21.62834202064278</v>
      </c>
      <c r="I33" s="232">
        <v>19.47188251893358</v>
      </c>
      <c r="J33" s="232">
        <v>21.161057376799189</v>
      </c>
      <c r="K33" s="232">
        <v>13.47181305352853</v>
      </c>
      <c r="L33" s="232">
        <v>12.825916560680369</v>
      </c>
      <c r="M33" s="232">
        <v>22.459335701468799</v>
      </c>
      <c r="N33" s="232">
        <v>20.563979723015759</v>
      </c>
      <c r="O33" s="232">
        <v>19.513011009454779</v>
      </c>
      <c r="P33" s="232">
        <v>18.590450942341882</v>
      </c>
      <c r="Q33" s="232">
        <v>22.508287275387751</v>
      </c>
      <c r="R33" s="232">
        <v>24.011091872006819</v>
      </c>
      <c r="S33" s="232">
        <v>24.294078891450201</v>
      </c>
      <c r="T33" s="232">
        <v>22.862816577798441</v>
      </c>
      <c r="U33" s="232">
        <v>21.97635985653676</v>
      </c>
      <c r="V33" s="232">
        <v>21.58884669940203</v>
      </c>
      <c r="W33" s="232">
        <v>24.58761179296285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55.211218361524601</v>
      </c>
      <c r="C35" s="263">
        <v>47.091063933013807</v>
      </c>
      <c r="D35" s="263">
        <v>45.081046302984618</v>
      </c>
      <c r="E35" s="263">
        <v>44.317091028677893</v>
      </c>
      <c r="F35" s="263">
        <v>41.028745626041498</v>
      </c>
      <c r="G35" s="263">
        <v>44.675467440357238</v>
      </c>
      <c r="H35" s="263">
        <v>43.050387947096482</v>
      </c>
      <c r="I35" s="263">
        <v>42.518161179068393</v>
      </c>
      <c r="J35" s="263">
        <v>47.386750178175333</v>
      </c>
      <c r="K35" s="263">
        <v>30.85646231897119</v>
      </c>
      <c r="L35" s="263">
        <v>31.21964216196649</v>
      </c>
      <c r="M35" s="263">
        <v>41.501539998977023</v>
      </c>
      <c r="N35" s="263">
        <v>38.029647035868543</v>
      </c>
      <c r="O35" s="263">
        <v>35.782735013011347</v>
      </c>
      <c r="P35" s="263">
        <v>36.243995879991417</v>
      </c>
      <c r="Q35" s="263">
        <v>39.066745493621603</v>
      </c>
      <c r="R35" s="263">
        <v>42.592449918217937</v>
      </c>
      <c r="S35" s="263">
        <v>45.380479245896097</v>
      </c>
      <c r="T35" s="263">
        <v>44.442456749842812</v>
      </c>
      <c r="U35" s="263">
        <v>42.759002907169751</v>
      </c>
      <c r="V35" s="263">
        <v>40.037641002238857</v>
      </c>
      <c r="W35" s="263">
        <v>43.539313794754698</v>
      </c>
      <c r="DA35" s="70" t="s">
        <v>2665</v>
      </c>
    </row>
    <row r="36" spans="1:105" ht="12" customHeight="1" x14ac:dyDescent="0.25">
      <c r="A36" s="46" t="s">
        <v>30</v>
      </c>
      <c r="B36" s="231">
        <v>4.1950246610978157</v>
      </c>
      <c r="C36" s="231">
        <v>4.4483674124207964</v>
      </c>
      <c r="D36" s="231">
        <v>4.684448860988371</v>
      </c>
      <c r="E36" s="231">
        <v>4.9898225283588147</v>
      </c>
      <c r="F36" s="231">
        <v>3.4058262009196678</v>
      </c>
      <c r="G36" s="231">
        <v>5.2748755722614309</v>
      </c>
      <c r="H36" s="231">
        <v>4.1994472183121001</v>
      </c>
      <c r="I36" s="231">
        <v>4.4715540445406736</v>
      </c>
      <c r="J36" s="231">
        <v>6.8433603233374836</v>
      </c>
      <c r="K36" s="231">
        <v>1.9903149177928989</v>
      </c>
      <c r="L36" s="231">
        <v>2.1663676982407249</v>
      </c>
      <c r="M36" s="231">
        <v>1.1555190045966079</v>
      </c>
      <c r="N36" s="231">
        <v>1.175462868696429</v>
      </c>
      <c r="O36" s="231">
        <v>1.189841094216084</v>
      </c>
      <c r="P36" s="231">
        <v>1.1331454597025401</v>
      </c>
      <c r="Q36" s="231">
        <v>1.2052167258445809</v>
      </c>
      <c r="R36" s="231">
        <v>0</v>
      </c>
      <c r="S36" s="231">
        <v>0.5390559767178954</v>
      </c>
      <c r="T36" s="231">
        <v>0.736723950413809</v>
      </c>
      <c r="U36" s="231">
        <v>0.39936650023553921</v>
      </c>
      <c r="V36" s="231">
        <v>0.26669054130668479</v>
      </c>
      <c r="W36" s="231">
        <v>0.25085114491719002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0.26012447999517918</v>
      </c>
      <c r="W37" s="231">
        <v>0.21155903999248621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1.027678187547677</v>
      </c>
      <c r="D38" s="231">
        <v>2.1517197709281142</v>
      </c>
      <c r="E38" s="231">
        <v>1.1381450057863161</v>
      </c>
      <c r="F38" s="231">
        <v>2.5593308484494539</v>
      </c>
      <c r="G38" s="231">
        <v>3.8131896913883718</v>
      </c>
      <c r="H38" s="231">
        <v>2.5029362696056912</v>
      </c>
      <c r="I38" s="231">
        <v>1.1900679913305341</v>
      </c>
      <c r="J38" s="231">
        <v>2.4026555607526801</v>
      </c>
      <c r="K38" s="231">
        <v>2.6470659629993412</v>
      </c>
      <c r="L38" s="231">
        <v>1.3972494301926019</v>
      </c>
      <c r="M38" s="231">
        <v>1.2944469325445711</v>
      </c>
      <c r="N38" s="231">
        <v>1.3374972886305381</v>
      </c>
      <c r="O38" s="231">
        <v>1.3859271892633589</v>
      </c>
      <c r="P38" s="231">
        <v>1.397261207787011</v>
      </c>
      <c r="Q38" s="231">
        <v>1.3301708559851491</v>
      </c>
      <c r="R38" s="231">
        <v>1.3263412757341531</v>
      </c>
      <c r="S38" s="231">
        <v>2.288468935570811</v>
      </c>
      <c r="T38" s="231">
        <v>2.414896056940679</v>
      </c>
      <c r="U38" s="231">
        <v>2.1978248165434029</v>
      </c>
      <c r="V38" s="231">
        <v>2.0288206303752538</v>
      </c>
      <c r="W38" s="231">
        <v>2.82354732114386</v>
      </c>
      <c r="DA38" s="73" t="s">
        <v>2668</v>
      </c>
    </row>
    <row r="39" spans="1:105" ht="12" customHeight="1" x14ac:dyDescent="0.25">
      <c r="A39" s="46" t="s">
        <v>160</v>
      </c>
      <c r="B39" s="231">
        <v>6.7179266338008619</v>
      </c>
      <c r="C39" s="231">
        <v>5.2135220681985874</v>
      </c>
      <c r="D39" s="231">
        <v>7.6465628944284916</v>
      </c>
      <c r="E39" s="231">
        <v>6.9600300467673488</v>
      </c>
      <c r="F39" s="231">
        <v>5.9118961540041486</v>
      </c>
      <c r="G39" s="231">
        <v>5.8733708607660402</v>
      </c>
      <c r="H39" s="231">
        <v>4.5064142569049928</v>
      </c>
      <c r="I39" s="231">
        <v>3.6991949409332712</v>
      </c>
      <c r="J39" s="231">
        <v>2.4883203858884859</v>
      </c>
      <c r="K39" s="231">
        <v>1.37703950621027</v>
      </c>
      <c r="L39" s="231">
        <v>1.4571937863361011</v>
      </c>
      <c r="M39" s="231">
        <v>1.34731986327621</v>
      </c>
      <c r="N39" s="231">
        <v>2.78962033093533</v>
      </c>
      <c r="O39" s="231">
        <v>2.8954777887001861</v>
      </c>
      <c r="P39" s="231">
        <v>4.3798362047392301</v>
      </c>
      <c r="Q39" s="231">
        <v>4.1635139012460538</v>
      </c>
      <c r="R39" s="231">
        <v>6.9202241941610154</v>
      </c>
      <c r="S39" s="231">
        <v>7.3307298925271187</v>
      </c>
      <c r="T39" s="231">
        <v>5.8915712435734786</v>
      </c>
      <c r="U39" s="231">
        <v>5.7218447510882022</v>
      </c>
      <c r="V39" s="231">
        <v>5.4604406815711233</v>
      </c>
      <c r="W39" s="231">
        <v>5.3034042630988658</v>
      </c>
      <c r="DA39" s="73" t="s">
        <v>2669</v>
      </c>
    </row>
    <row r="40" spans="1:105" ht="12" customHeight="1" x14ac:dyDescent="0.25">
      <c r="A40" s="46" t="s">
        <v>70</v>
      </c>
      <c r="B40" s="231">
        <v>29.00429327546254</v>
      </c>
      <c r="C40" s="231">
        <v>17.22686893411921</v>
      </c>
      <c r="D40" s="231">
        <v>16.9073003171697</v>
      </c>
      <c r="E40" s="231">
        <v>15.501346826170071</v>
      </c>
      <c r="F40" s="231">
        <v>12.136652653824029</v>
      </c>
      <c r="G40" s="231">
        <v>9.6440968828254174</v>
      </c>
      <c r="H40" s="231">
        <v>9.3466084200983044</v>
      </c>
      <c r="I40" s="231">
        <v>10.154733081669439</v>
      </c>
      <c r="J40" s="231">
        <v>10.2508117537697</v>
      </c>
      <c r="K40" s="231">
        <v>5.6467248294281358</v>
      </c>
      <c r="L40" s="231">
        <v>5.9612288931651722</v>
      </c>
      <c r="M40" s="231">
        <v>6.9723788531614161</v>
      </c>
      <c r="N40" s="231">
        <v>2.8531510942950939</v>
      </c>
      <c r="O40" s="231">
        <v>0</v>
      </c>
      <c r="P40" s="231">
        <v>0</v>
      </c>
      <c r="Q40" s="231">
        <v>0</v>
      </c>
      <c r="R40" s="231">
        <v>0</v>
      </c>
      <c r="S40" s="231">
        <v>0.23144290174612939</v>
      </c>
      <c r="T40" s="231">
        <v>0.1751258585298178</v>
      </c>
      <c r="U40" s="231">
        <v>0.1836633144264524</v>
      </c>
      <c r="V40" s="231">
        <v>0.19695546616531631</v>
      </c>
      <c r="W40" s="231">
        <v>0.1139953499598015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15.29397379116339</v>
      </c>
      <c r="C42" s="231">
        <v>19.174627330727549</v>
      </c>
      <c r="D42" s="231">
        <v>13.691014459469949</v>
      </c>
      <c r="E42" s="231">
        <v>15.72774662159534</v>
      </c>
      <c r="F42" s="231">
        <v>17.015039768844201</v>
      </c>
      <c r="G42" s="231">
        <v>20.069934433115979</v>
      </c>
      <c r="H42" s="231">
        <v>22.49498178217539</v>
      </c>
      <c r="I42" s="231">
        <v>23.002611120594469</v>
      </c>
      <c r="J42" s="231">
        <v>25.401602154426989</v>
      </c>
      <c r="K42" s="231">
        <v>19.195317102540539</v>
      </c>
      <c r="L42" s="231">
        <v>20.237602354031889</v>
      </c>
      <c r="M42" s="231">
        <v>30.731875345398208</v>
      </c>
      <c r="N42" s="231">
        <v>29.873915453311149</v>
      </c>
      <c r="O42" s="231">
        <v>30.31148894083173</v>
      </c>
      <c r="P42" s="231">
        <v>29.333753007762638</v>
      </c>
      <c r="Q42" s="231">
        <v>32.367844010545817</v>
      </c>
      <c r="R42" s="231">
        <v>34.345884448322778</v>
      </c>
      <c r="S42" s="231">
        <v>34.990781539334151</v>
      </c>
      <c r="T42" s="231">
        <v>35.224139640385033</v>
      </c>
      <c r="U42" s="231">
        <v>34.256303524876152</v>
      </c>
      <c r="V42" s="231">
        <v>31.824609202825311</v>
      </c>
      <c r="W42" s="231">
        <v>34.8359566756425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1.0000000000000004</v>
      </c>
      <c r="E51" s="234">
        <f t="shared" si="3"/>
        <v>1</v>
      </c>
      <c r="F51" s="234">
        <f t="shared" si="3"/>
        <v>1.0000000000000004</v>
      </c>
      <c r="G51" s="234">
        <f t="shared" si="3"/>
        <v>1</v>
      </c>
      <c r="H51" s="234">
        <f t="shared" si="3"/>
        <v>0.99999999999999978</v>
      </c>
      <c r="I51" s="234">
        <f t="shared" si="3"/>
        <v>1.0000000000000002</v>
      </c>
      <c r="J51" s="234">
        <f t="shared" si="3"/>
        <v>1.0000000000000004</v>
      </c>
      <c r="K51" s="234">
        <f t="shared" si="3"/>
        <v>1.0000000000000002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1.0000000000000004</v>
      </c>
      <c r="O51" s="234">
        <f t="shared" si="3"/>
        <v>1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1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1.0000000000000004</v>
      </c>
      <c r="V51" s="234">
        <f t="shared" si="3"/>
        <v>0.99999999999999956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2.1698821126436309E-2</v>
      </c>
      <c r="C56" s="302">
        <f t="shared" si="8"/>
        <v>2.3290456750512299E-2</v>
      </c>
      <c r="D56" s="302">
        <f t="shared" si="8"/>
        <v>2.1042430331240845E-2</v>
      </c>
      <c r="E56" s="302">
        <f t="shared" si="8"/>
        <v>2.0799716255219359E-2</v>
      </c>
      <c r="F56" s="302">
        <f t="shared" si="8"/>
        <v>2.1827086773089227E-2</v>
      </c>
      <c r="G56" s="302">
        <f t="shared" si="8"/>
        <v>2.2545435104196633E-2</v>
      </c>
      <c r="H56" s="302">
        <f t="shared" si="8"/>
        <v>2.3996119464374306E-2</v>
      </c>
      <c r="I56" s="302">
        <f t="shared" si="8"/>
        <v>2.2240593255614949E-2</v>
      </c>
      <c r="J56" s="302">
        <f t="shared" si="8"/>
        <v>2.121165282971442E-2</v>
      </c>
      <c r="K56" s="302">
        <f t="shared" si="8"/>
        <v>2.087833479281799E-2</v>
      </c>
      <c r="L56" s="302">
        <f t="shared" si="8"/>
        <v>2.0182155623964027E-2</v>
      </c>
      <c r="M56" s="302">
        <f t="shared" si="8"/>
        <v>2.3807915589708066E-2</v>
      </c>
      <c r="N56" s="302">
        <f t="shared" si="8"/>
        <v>2.4760122784688206E-2</v>
      </c>
      <c r="O56" s="302">
        <f t="shared" si="8"/>
        <v>2.5167059301841582E-2</v>
      </c>
      <c r="P56" s="302">
        <f t="shared" si="8"/>
        <v>2.5103058925396184E-2</v>
      </c>
      <c r="Q56" s="302">
        <f t="shared" si="8"/>
        <v>2.6479012533006861E-2</v>
      </c>
      <c r="R56" s="302">
        <f t="shared" si="8"/>
        <v>2.7397482302727795E-2</v>
      </c>
      <c r="S56" s="302">
        <f t="shared" si="8"/>
        <v>2.6631126879732552E-2</v>
      </c>
      <c r="T56" s="302">
        <f t="shared" si="8"/>
        <v>2.5442368559548914E-2</v>
      </c>
      <c r="U56" s="302">
        <f t="shared" si="8"/>
        <v>2.5480028699976537E-2</v>
      </c>
      <c r="V56" s="302">
        <f t="shared" si="8"/>
        <v>2.6258170511601127E-2</v>
      </c>
      <c r="W56" s="302">
        <f t="shared" si="8"/>
        <v>2.6675031699049362E-2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0.24617105775200682</v>
      </c>
      <c r="C57" s="303">
        <f t="shared" si="9"/>
        <v>0.23272316537771817</v>
      </c>
      <c r="D57" s="303">
        <f t="shared" si="9"/>
        <v>0.22764714780232842</v>
      </c>
      <c r="E57" s="303">
        <f t="shared" si="9"/>
        <v>0.21813758751505447</v>
      </c>
      <c r="F57" s="303">
        <f t="shared" si="9"/>
        <v>0.21422949517688603</v>
      </c>
      <c r="G57" s="303">
        <f t="shared" si="9"/>
        <v>0.21485395429741355</v>
      </c>
      <c r="H57" s="303">
        <f t="shared" si="9"/>
        <v>0.21588381755289321</v>
      </c>
      <c r="I57" s="303">
        <f t="shared" si="9"/>
        <v>0.20389607359649042</v>
      </c>
      <c r="J57" s="303">
        <f t="shared" si="9"/>
        <v>0.20382126515253132</v>
      </c>
      <c r="K57" s="303">
        <f t="shared" si="9"/>
        <v>0.18513062846390313</v>
      </c>
      <c r="L57" s="303">
        <f t="shared" si="9"/>
        <v>0.17505864832381027</v>
      </c>
      <c r="M57" s="303">
        <f t="shared" si="9"/>
        <v>0.18750953798631542</v>
      </c>
      <c r="N57" s="303">
        <f t="shared" si="9"/>
        <v>0.18040217038093878</v>
      </c>
      <c r="O57" s="303">
        <f t="shared" si="9"/>
        <v>0.17290607700921368</v>
      </c>
      <c r="P57" s="303">
        <f t="shared" si="9"/>
        <v>0.17210394457051367</v>
      </c>
      <c r="Q57" s="303">
        <f t="shared" si="9"/>
        <v>0.18057053458244587</v>
      </c>
      <c r="R57" s="303">
        <f t="shared" si="9"/>
        <v>0.1815489234179109</v>
      </c>
      <c r="S57" s="303">
        <f t="shared" si="9"/>
        <v>0.18154841195649435</v>
      </c>
      <c r="T57" s="303">
        <f t="shared" si="9"/>
        <v>0.17479940989989476</v>
      </c>
      <c r="U57" s="303">
        <f t="shared" si="9"/>
        <v>0.17362046432716738</v>
      </c>
      <c r="V57" s="303">
        <f t="shared" si="9"/>
        <v>0.17837606084470056</v>
      </c>
      <c r="W57" s="303">
        <f t="shared" si="9"/>
        <v>0.18251344553264309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0.24617105775200682</v>
      </c>
      <c r="C58" s="304">
        <f t="shared" si="10"/>
        <v>0.23272316537771817</v>
      </c>
      <c r="D58" s="304">
        <f t="shared" si="10"/>
        <v>0.22764714780232842</v>
      </c>
      <c r="E58" s="304">
        <f t="shared" si="10"/>
        <v>0.21813758751505447</v>
      </c>
      <c r="F58" s="304">
        <f t="shared" si="10"/>
        <v>0.21422949517688603</v>
      </c>
      <c r="G58" s="304">
        <f t="shared" si="10"/>
        <v>0.21485395429741355</v>
      </c>
      <c r="H58" s="304">
        <f t="shared" si="10"/>
        <v>0.21588381755289321</v>
      </c>
      <c r="I58" s="304">
        <f t="shared" si="10"/>
        <v>0.20389607359649042</v>
      </c>
      <c r="J58" s="304">
        <f t="shared" si="10"/>
        <v>0.20382126515253132</v>
      </c>
      <c r="K58" s="304">
        <f t="shared" si="10"/>
        <v>0.18513062846390313</v>
      </c>
      <c r="L58" s="304">
        <f t="shared" si="10"/>
        <v>0.17505864832381027</v>
      </c>
      <c r="M58" s="304">
        <f t="shared" si="10"/>
        <v>0.18750953798631542</v>
      </c>
      <c r="N58" s="304">
        <f t="shared" si="10"/>
        <v>0.18040217038093878</v>
      </c>
      <c r="O58" s="304">
        <f t="shared" si="10"/>
        <v>0.17290607700921368</v>
      </c>
      <c r="P58" s="304">
        <f t="shared" si="10"/>
        <v>0.17210394457051367</v>
      </c>
      <c r="Q58" s="304">
        <f t="shared" si="10"/>
        <v>0.18057053458244587</v>
      </c>
      <c r="R58" s="304">
        <f t="shared" si="10"/>
        <v>0.1815489234179109</v>
      </c>
      <c r="S58" s="304">
        <f t="shared" si="10"/>
        <v>0.18154841195649435</v>
      </c>
      <c r="T58" s="304">
        <f t="shared" si="10"/>
        <v>0.17479940989989476</v>
      </c>
      <c r="U58" s="304">
        <f t="shared" si="10"/>
        <v>0.17362046432716738</v>
      </c>
      <c r="V58" s="304">
        <f t="shared" si="10"/>
        <v>0.17837606084470056</v>
      </c>
      <c r="W58" s="304">
        <f t="shared" si="10"/>
        <v>0.18251344553264309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9.9316338966052714E-2</v>
      </c>
      <c r="C60" s="303">
        <f t="shared" si="12"/>
        <v>0.11472607598078423</v>
      </c>
      <c r="D60" s="303">
        <f t="shared" si="12"/>
        <v>0.11449160717137509</v>
      </c>
      <c r="E60" s="303">
        <f t="shared" si="12"/>
        <v>0.12290443082140032</v>
      </c>
      <c r="F60" s="303">
        <f t="shared" si="12"/>
        <v>0.12787494615623685</v>
      </c>
      <c r="G60" s="303">
        <f t="shared" si="12"/>
        <v>0.12829897456997327</v>
      </c>
      <c r="H60" s="303">
        <f t="shared" si="12"/>
        <v>0.13095146185586815</v>
      </c>
      <c r="I60" s="303">
        <f t="shared" si="12"/>
        <v>0.13848691481913594</v>
      </c>
      <c r="J60" s="303">
        <f t="shared" si="12"/>
        <v>0.13427129787511033</v>
      </c>
      <c r="K60" s="303">
        <f t="shared" si="12"/>
        <v>0.15268523223813701</v>
      </c>
      <c r="L60" s="303">
        <f t="shared" si="12"/>
        <v>0.16007623238759658</v>
      </c>
      <c r="M60" s="303">
        <f t="shared" si="12"/>
        <v>0.15427506560086116</v>
      </c>
      <c r="N60" s="303">
        <f t="shared" si="12"/>
        <v>0.16272647698941037</v>
      </c>
      <c r="O60" s="303">
        <f t="shared" si="12"/>
        <v>0.17121517955927559</v>
      </c>
      <c r="P60" s="303">
        <f t="shared" si="12"/>
        <v>0.16898492207186</v>
      </c>
      <c r="Q60" s="303">
        <f t="shared" si="12"/>
        <v>0.16403845382004731</v>
      </c>
      <c r="R60" s="303">
        <f t="shared" si="12"/>
        <v>0.16071121029425328</v>
      </c>
      <c r="S60" s="303">
        <f t="shared" si="12"/>
        <v>0.15891655115799802</v>
      </c>
      <c r="T60" s="303">
        <f t="shared" si="12"/>
        <v>0.16531785131454471</v>
      </c>
      <c r="U60" s="303">
        <f t="shared" si="12"/>
        <v>0.16624733720181323</v>
      </c>
      <c r="V60" s="303">
        <f t="shared" si="12"/>
        <v>0.16244604159597606</v>
      </c>
      <c r="W60" s="303">
        <f t="shared" si="12"/>
        <v>0.15886465588168733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9.9316338966052714E-2</v>
      </c>
      <c r="C61" s="304">
        <f t="shared" si="13"/>
        <v>0.11472607598078423</v>
      </c>
      <c r="D61" s="304">
        <f t="shared" si="13"/>
        <v>0.11449160717137509</v>
      </c>
      <c r="E61" s="304">
        <f t="shared" si="13"/>
        <v>0.12290443082140032</v>
      </c>
      <c r="F61" s="304">
        <f t="shared" si="13"/>
        <v>0.12787494615623685</v>
      </c>
      <c r="G61" s="304">
        <f t="shared" si="13"/>
        <v>0.12829897456997327</v>
      </c>
      <c r="H61" s="304">
        <f t="shared" si="13"/>
        <v>0.13095146185586815</v>
      </c>
      <c r="I61" s="304">
        <f t="shared" si="13"/>
        <v>0.13848691481913594</v>
      </c>
      <c r="J61" s="304">
        <f t="shared" si="13"/>
        <v>0.13427129787511033</v>
      </c>
      <c r="K61" s="304">
        <f t="shared" si="13"/>
        <v>0.15268523223813701</v>
      </c>
      <c r="L61" s="304">
        <f t="shared" si="13"/>
        <v>0.16007623238759658</v>
      </c>
      <c r="M61" s="304">
        <f t="shared" si="13"/>
        <v>0.15427506560086116</v>
      </c>
      <c r="N61" s="304">
        <f t="shared" si="13"/>
        <v>0.16272647698941037</v>
      </c>
      <c r="O61" s="304">
        <f t="shared" si="13"/>
        <v>0.17121517955927559</v>
      </c>
      <c r="P61" s="304">
        <f t="shared" si="13"/>
        <v>0.16898492207186</v>
      </c>
      <c r="Q61" s="304">
        <f t="shared" si="13"/>
        <v>0.16403845382004731</v>
      </c>
      <c r="R61" s="304">
        <f t="shared" si="13"/>
        <v>0.16071121029425328</v>
      </c>
      <c r="S61" s="304">
        <f t="shared" si="13"/>
        <v>0.15891655115799802</v>
      </c>
      <c r="T61" s="304">
        <f t="shared" si="13"/>
        <v>0.16531785131454471</v>
      </c>
      <c r="U61" s="304">
        <f t="shared" si="13"/>
        <v>0.16624733720181323</v>
      </c>
      <c r="V61" s="304">
        <f t="shared" si="13"/>
        <v>0.16244604159597606</v>
      </c>
      <c r="W61" s="304">
        <f t="shared" si="13"/>
        <v>0.15886465588168733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0.35167293964572405</v>
      </c>
      <c r="C63" s="303">
        <f t="shared" si="15"/>
        <v>0.33246166482531198</v>
      </c>
      <c r="D63" s="303">
        <f t="shared" si="15"/>
        <v>0.32521021114618348</v>
      </c>
      <c r="E63" s="303">
        <f t="shared" si="15"/>
        <v>0.31162512502150641</v>
      </c>
      <c r="F63" s="303">
        <f t="shared" si="15"/>
        <v>0.30604213596698021</v>
      </c>
      <c r="G63" s="303">
        <f t="shared" si="15"/>
        <v>0.3069342204248765</v>
      </c>
      <c r="H63" s="303">
        <f t="shared" si="15"/>
        <v>0.30840545364699046</v>
      </c>
      <c r="I63" s="303">
        <f t="shared" si="15"/>
        <v>0.29128010513784336</v>
      </c>
      <c r="J63" s="303">
        <f t="shared" si="15"/>
        <v>0.29117323593218769</v>
      </c>
      <c r="K63" s="303">
        <f t="shared" si="15"/>
        <v>0.26447232637700457</v>
      </c>
      <c r="L63" s="303">
        <f t="shared" si="15"/>
        <v>0.25008378331972908</v>
      </c>
      <c r="M63" s="303">
        <f t="shared" si="15"/>
        <v>0.26787076855187919</v>
      </c>
      <c r="N63" s="303">
        <f t="shared" si="15"/>
        <v>0.25771738625848406</v>
      </c>
      <c r="O63" s="303">
        <f t="shared" si="15"/>
        <v>0.2470086814417338</v>
      </c>
      <c r="P63" s="303">
        <f t="shared" si="15"/>
        <v>0.24586277795787664</v>
      </c>
      <c r="Q63" s="303">
        <f t="shared" si="15"/>
        <v>0.25795790654635131</v>
      </c>
      <c r="R63" s="303">
        <f t="shared" si="15"/>
        <v>0.25935560488272996</v>
      </c>
      <c r="S63" s="303">
        <f t="shared" si="15"/>
        <v>0.25935487422356357</v>
      </c>
      <c r="T63" s="303">
        <f t="shared" si="15"/>
        <v>0.24971344271413531</v>
      </c>
      <c r="U63" s="303">
        <f t="shared" si="15"/>
        <v>0.24802923475309632</v>
      </c>
      <c r="V63" s="303">
        <f t="shared" si="15"/>
        <v>0.25482294406385791</v>
      </c>
      <c r="W63" s="303">
        <f t="shared" si="15"/>
        <v>0.26073349361806153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0.35167293964572405</v>
      </c>
      <c r="C64" s="304">
        <f t="shared" si="16"/>
        <v>0.33246166482531198</v>
      </c>
      <c r="D64" s="304">
        <f t="shared" si="16"/>
        <v>0.32521021114618348</v>
      </c>
      <c r="E64" s="304">
        <f t="shared" si="16"/>
        <v>0.31162512502150641</v>
      </c>
      <c r="F64" s="304">
        <f t="shared" si="16"/>
        <v>0.30604213596698021</v>
      </c>
      <c r="G64" s="304">
        <f t="shared" si="16"/>
        <v>0.3069342204248765</v>
      </c>
      <c r="H64" s="304">
        <f t="shared" si="16"/>
        <v>0.30840545364699046</v>
      </c>
      <c r="I64" s="304">
        <f t="shared" si="16"/>
        <v>0.29128010513784336</v>
      </c>
      <c r="J64" s="304">
        <f t="shared" si="16"/>
        <v>0.29117323593218769</v>
      </c>
      <c r="K64" s="304">
        <f t="shared" si="16"/>
        <v>0.26447232637700457</v>
      </c>
      <c r="L64" s="304">
        <f t="shared" si="16"/>
        <v>0.25008378331972908</v>
      </c>
      <c r="M64" s="304">
        <f t="shared" si="16"/>
        <v>0.26787076855187919</v>
      </c>
      <c r="N64" s="304">
        <f t="shared" si="16"/>
        <v>0.25771738625848406</v>
      </c>
      <c r="O64" s="304">
        <f t="shared" si="16"/>
        <v>0.2470086814417338</v>
      </c>
      <c r="P64" s="304">
        <f t="shared" si="16"/>
        <v>0.24586277795787664</v>
      </c>
      <c r="Q64" s="304">
        <f t="shared" si="16"/>
        <v>0.25795790654635131</v>
      </c>
      <c r="R64" s="304">
        <f t="shared" si="16"/>
        <v>0.25935560488272996</v>
      </c>
      <c r="S64" s="304">
        <f t="shared" si="16"/>
        <v>0.25935487422356357</v>
      </c>
      <c r="T64" s="304">
        <f t="shared" si="16"/>
        <v>0.24971344271413531</v>
      </c>
      <c r="U64" s="304">
        <f t="shared" si="16"/>
        <v>0.24802923475309632</v>
      </c>
      <c r="V64" s="304">
        <f t="shared" si="16"/>
        <v>0.25482294406385791</v>
      </c>
      <c r="W64" s="304">
        <f t="shared" si="16"/>
        <v>0.26073349361806153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0.28114084250978005</v>
      </c>
      <c r="C66" s="303">
        <f t="shared" si="18"/>
        <v>0.29679863706567311</v>
      </c>
      <c r="D66" s="303">
        <f t="shared" si="18"/>
        <v>0.31160860354887243</v>
      </c>
      <c r="E66" s="303">
        <f t="shared" si="18"/>
        <v>0.32653314038681941</v>
      </c>
      <c r="F66" s="303">
        <f t="shared" si="18"/>
        <v>0.33002633592680802</v>
      </c>
      <c r="G66" s="303">
        <f t="shared" si="18"/>
        <v>0.3273674156035401</v>
      </c>
      <c r="H66" s="303">
        <f t="shared" si="18"/>
        <v>0.32076314747987361</v>
      </c>
      <c r="I66" s="303">
        <f t="shared" si="18"/>
        <v>0.3440963131909156</v>
      </c>
      <c r="J66" s="303">
        <f t="shared" si="18"/>
        <v>0.34952254821045664</v>
      </c>
      <c r="K66" s="303">
        <f t="shared" si="18"/>
        <v>0.37683347812813744</v>
      </c>
      <c r="L66" s="303">
        <f t="shared" si="18"/>
        <v>0.39459918034489988</v>
      </c>
      <c r="M66" s="303">
        <f t="shared" si="18"/>
        <v>0.36653671227123602</v>
      </c>
      <c r="N66" s="303">
        <f t="shared" si="18"/>
        <v>0.37439384358647898</v>
      </c>
      <c r="O66" s="303">
        <f t="shared" si="18"/>
        <v>0.38370300268793528</v>
      </c>
      <c r="P66" s="303">
        <f t="shared" si="18"/>
        <v>0.38794529647435338</v>
      </c>
      <c r="Q66" s="303">
        <f t="shared" si="18"/>
        <v>0.37095409251814854</v>
      </c>
      <c r="R66" s="303">
        <f t="shared" si="18"/>
        <v>0.37098677910237804</v>
      </c>
      <c r="S66" s="303">
        <f t="shared" si="18"/>
        <v>0.37354903578221127</v>
      </c>
      <c r="T66" s="303">
        <f t="shared" si="18"/>
        <v>0.38472692751187659</v>
      </c>
      <c r="U66" s="303">
        <f t="shared" si="18"/>
        <v>0.38662293501794698</v>
      </c>
      <c r="V66" s="303">
        <f t="shared" si="18"/>
        <v>0.37809678298386395</v>
      </c>
      <c r="W66" s="303">
        <f t="shared" si="18"/>
        <v>0.37121337326855874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1.4712935559219018</v>
      </c>
      <c r="C72" s="322">
        <f>IF(C$5=0,0,C$5/MAE_fec!C$5)</f>
        <v>1.2783038924633305</v>
      </c>
      <c r="D72" s="322">
        <f>IF(D$5=0,0,D$5/MAE_fec!D$5)</f>
        <v>1.212914508277555</v>
      </c>
      <c r="E72" s="322">
        <f>IF(E$5=0,0,E$5/MAE_fec!E$5)</f>
        <v>1.1222792719849328</v>
      </c>
      <c r="F72" s="322">
        <f>IF(F$5=0,0,F$5/MAE_fec!F$5)</f>
        <v>1.0917366558641368</v>
      </c>
      <c r="G72" s="322">
        <f>IF(G$5=0,0,G$5/MAE_fec!G$5)</f>
        <v>1.101775658474319</v>
      </c>
      <c r="H72" s="322">
        <f>IF(H$5=0,0,H$5/MAE_fec!H$5)</f>
        <v>1.100237241048071</v>
      </c>
      <c r="I72" s="322">
        <f>IF(I$5=0,0,I$5/MAE_fec!I$5)</f>
        <v>1.0127020148450518</v>
      </c>
      <c r="J72" s="322">
        <f>IF(J$5=0,0,J$5/MAE_fec!J$5)</f>
        <v>1.0503978943704317</v>
      </c>
      <c r="K72" s="322">
        <f>IF(K$5=0,0,K$5/MAE_fec!K$5)</f>
        <v>0.89072953437587321</v>
      </c>
      <c r="L72" s="322">
        <f>IF(L$5=0,0,L$5/MAE_fec!L$5)</f>
        <v>0.82950252569752492</v>
      </c>
      <c r="M72" s="322">
        <f>IF(M$5=0,0,M$5/MAE_fec!M$5)</f>
        <v>0.90556562274369545</v>
      </c>
      <c r="N72" s="322">
        <f>IF(N$5=0,0,N$5/MAE_fec!N$5)</f>
        <v>0.84558933301392059</v>
      </c>
      <c r="O72" s="322">
        <f>IF(O$5=0,0,O$5/MAE_fec!O$5)</f>
        <v>0.79268769162411368</v>
      </c>
      <c r="P72" s="322">
        <f>IF(P$5=0,0,P$5/MAE_fec!P$5)</f>
        <v>0.7991442823004925</v>
      </c>
      <c r="Q72" s="322">
        <f>IF(Q$5=0,0,Q$5/MAE_fec!Q$5)</f>
        <v>0.84434048022996488</v>
      </c>
      <c r="R72" s="322">
        <f>IF(R$5=0,0,R$5/MAE_fec!R$5)</f>
        <v>0.86464193165842262</v>
      </c>
      <c r="S72" s="322">
        <f>IF(S$5=0,0,S$5/MAE_fec!S$5)</f>
        <v>0.87111876071016769</v>
      </c>
      <c r="T72" s="322">
        <f>IF(T$5=0,0,T$5/MAE_fec!T$5)</f>
        <v>0.82292507148840288</v>
      </c>
      <c r="U72" s="322">
        <f>IF(U$5=0,0,U$5/MAE_fec!U$5)</f>
        <v>0.8168052747758261</v>
      </c>
      <c r="V72" s="322">
        <f>IF(V$5=0,0,V$5/MAE_fec!V$5)</f>
        <v>0.84784159843024709</v>
      </c>
      <c r="W72" s="322">
        <f>IF(W$5=0,0,W$5/MAE_fec!W$5)</f>
        <v>0.87832741358113342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1.2453934117867953</v>
      </c>
      <c r="C77" s="334">
        <f>IF(C$10=0,0,C$10/MAE_fec!C$10)</f>
        <v>1.1410776005836998</v>
      </c>
      <c r="D77" s="334">
        <f>IF(D$10=0,0,D$10/MAE_fec!D$10)</f>
        <v>0.98389799864189653</v>
      </c>
      <c r="E77" s="334">
        <f>IF(E$10=0,0,E$10/MAE_fec!E$10)</f>
        <v>0.89376975553294391</v>
      </c>
      <c r="F77" s="334">
        <f>IF(F$10=0,0,F$10/MAE_fec!F$10)</f>
        <v>0.90787323644400442</v>
      </c>
      <c r="G77" s="334">
        <f>IF(G$10=0,0,G$10/MAE_fec!G$10)</f>
        <v>0.94459411846884689</v>
      </c>
      <c r="H77" s="334">
        <f>IF(H$10=0,0,H$10/MAE_fec!H$10)</f>
        <v>1.0010466451191264</v>
      </c>
      <c r="I77" s="334">
        <f>IF(I$10=0,0,I$10/MAE_fec!I$10)</f>
        <v>0.85154216854767362</v>
      </c>
      <c r="J77" s="334">
        <f>IF(J$10=0,0,J$10/MAE_fec!J$10)</f>
        <v>0.84181708025807678</v>
      </c>
      <c r="K77" s="334">
        <f>IF(K$10=0,0,K$10/MAE_fec!K$10)</f>
        <v>0.69731988070184381</v>
      </c>
      <c r="L77" s="334">
        <f>IF(L$10=0,0,L$10/MAE_fec!L$10)</f>
        <v>0.62487174076072571</v>
      </c>
      <c r="M77" s="334">
        <f>IF(M$10=0,0,M$10/MAE_fec!M$10)</f>
        <v>0.80596663680721703</v>
      </c>
      <c r="N77" s="334">
        <f>IF(N$10=0,0,N$10/MAE_fec!N$10)</f>
        <v>0.78055915036757828</v>
      </c>
      <c r="O77" s="334">
        <f>IF(O$10=0,0,O$10/MAE_fec!O$10)</f>
        <v>0.74197976892485107</v>
      </c>
      <c r="P77" s="334">
        <f>IF(P$10=0,0,P$10/MAE_fec!P$10)</f>
        <v>0.74534082254405909</v>
      </c>
      <c r="Q77" s="334">
        <f>IF(Q$10=0,0,Q$10/MAE_fec!Q$10)</f>
        <v>0.8319309304633542</v>
      </c>
      <c r="R77" s="334">
        <f>IF(R$10=0,0,R$10/MAE_fec!R$10)</f>
        <v>0.87968786174553748</v>
      </c>
      <c r="S77" s="334">
        <f>IF(S$10=0,0,S$10/MAE_fec!S$10)</f>
        <v>0.86195578198210043</v>
      </c>
      <c r="T77" s="334">
        <f>IF(T$10=0,0,T$10/MAE_fec!T$10)</f>
        <v>0.77782361337739547</v>
      </c>
      <c r="U77" s="334">
        <f>IF(U$10=0,0,U$10/MAE_fec!U$10)</f>
        <v>0.7727989505220928</v>
      </c>
      <c r="V77" s="334">
        <f>IF(V$10=0,0,V$10/MAE_fec!V$10)</f>
        <v>0.82735799084556849</v>
      </c>
      <c r="W77" s="334">
        <f>IF(W$10=0,0,W$10/MAE_fec!W$10)</f>
        <v>0.87076229421923557</v>
      </c>
      <c r="DA77" s="68"/>
    </row>
    <row r="78" spans="1:105" ht="12" customHeight="1" x14ac:dyDescent="0.25">
      <c r="A78" s="203" t="s">
        <v>2557</v>
      </c>
      <c r="B78" s="350">
        <f>IF(B$16=0,0,B$16/MAE_fec!B$16)</f>
        <v>2.0004234800089797</v>
      </c>
      <c r="C78" s="350">
        <f>IF(C$16=0,0,C$16/MAE_fec!C$16)</f>
        <v>1.6761540526062098</v>
      </c>
      <c r="D78" s="350">
        <f>IF(D$16=0,0,D$16/MAE_fec!D$16)</f>
        <v>1.5650563749796684</v>
      </c>
      <c r="E78" s="350">
        <f>IF(E$16=0,0,E$16/MAE_fec!E$16)</f>
        <v>1.3963422119942266</v>
      </c>
      <c r="F78" s="350">
        <f>IF(F$16=0,0,F$16/MAE_fec!F$16)</f>
        <v>1.3338576139630995</v>
      </c>
      <c r="G78" s="350">
        <f>IF(G$16=0,0,G$16/MAE_fec!G$16)</f>
        <v>1.3493281339887231</v>
      </c>
      <c r="H78" s="350">
        <f>IF(H$16=0,0,H$16/MAE_fec!H$16)</f>
        <v>1.3542136969322214</v>
      </c>
      <c r="I78" s="350">
        <f>IF(I$16=0,0,I$16/MAE_fec!I$16)</f>
        <v>1.1815850949738789</v>
      </c>
      <c r="J78" s="350">
        <f>IF(J$16=0,0,J$16/MAE_fec!J$16)</f>
        <v>1.2206877188433554</v>
      </c>
      <c r="K78" s="350">
        <f>IF(K$16=0,0,K$16/MAE_fec!K$16)</f>
        <v>0.94323451815994419</v>
      </c>
      <c r="L78" s="350">
        <f>IF(L$16=0,0,L$16/MAE_fec!L$16)</f>
        <v>0.83032736414556252</v>
      </c>
      <c r="M78" s="350">
        <f>IF(M$16=0,0,M$16/MAE_fec!M$16)</f>
        <v>0.97131565778288387</v>
      </c>
      <c r="N78" s="350">
        <f>IF(N$16=0,0,N$16/MAE_fec!N$16)</f>
        <v>0.87388171494983768</v>
      </c>
      <c r="O78" s="350">
        <f>IF(O$16=0,0,O$16/MAE_fec!O$16)</f>
        <v>0.78521191204653407</v>
      </c>
      <c r="P78" s="350">
        <f>IF(P$16=0,0,P$16/MAE_fec!P$16)</f>
        <v>0.78716930109707084</v>
      </c>
      <c r="Q78" s="350">
        <f>IF(Q$16=0,0,Q$16/MAE_fec!Q$16)</f>
        <v>0.87363009036607242</v>
      </c>
      <c r="R78" s="350">
        <f>IF(R$16=0,0,R$16/MAE_fec!R$16)</f>
        <v>0.8983476414792616</v>
      </c>
      <c r="S78" s="350">
        <f>IF(S$16=0,0,S$16/MAE_fec!S$16)</f>
        <v>0.90452364990889722</v>
      </c>
      <c r="T78" s="350">
        <f>IF(T$16=0,0,T$16/MAE_fec!T$16)</f>
        <v>0.82284395068593574</v>
      </c>
      <c r="U78" s="350">
        <f>IF(U$16=0,0,U$16/MAE_fec!U$16)</f>
        <v>0.81104449778427568</v>
      </c>
      <c r="V78" s="350">
        <f>IF(V$16=0,0,V$16/MAE_fec!V$16)</f>
        <v>0.86540807026638977</v>
      </c>
      <c r="W78" s="350">
        <f>IF(W$16=0,0,W$16/MAE_fec!W$16)</f>
        <v>0.91669907867992362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1.7376381462430024</v>
      </c>
      <c r="C79" s="350">
        <f>IF(C$24=0,0,C$24/MAE_fec!C$24)</f>
        <v>1.7187432712596948</v>
      </c>
      <c r="D79" s="350">
        <f>IF(D$24=0,0,D$24/MAE_fec!D$24)</f>
        <v>1.6816057758350189</v>
      </c>
      <c r="E79" s="350">
        <f>IF(E$24=0,0,E$24/MAE_fec!E$24)</f>
        <v>1.6677387501899654</v>
      </c>
      <c r="F79" s="350">
        <f>IF(F$24=0,0,F$24/MAE_fec!F$24)</f>
        <v>1.6713902511275596</v>
      </c>
      <c r="G79" s="350">
        <f>IF(G$24=0,0,G$24/MAE_fec!G$24)</f>
        <v>1.6789036239086383</v>
      </c>
      <c r="H79" s="350">
        <f>IF(H$24=0,0,H$24/MAE_fec!H$24)</f>
        <v>1.6908120398464943</v>
      </c>
      <c r="I79" s="350">
        <f>IF(I$24=0,0,I$24/MAE_fec!I$24)</f>
        <v>1.6650669642950806</v>
      </c>
      <c r="J79" s="350">
        <f>IF(J$24=0,0,J$24/MAE_fec!J$24)</f>
        <v>1.6675386912629859</v>
      </c>
      <c r="K79" s="350">
        <f>IF(K$24=0,0,K$24/MAE_fec!K$24)</f>
        <v>1.6348988333756127</v>
      </c>
      <c r="L79" s="350">
        <f>IF(L$24=0,0,L$24/MAE_fec!L$24)</f>
        <v>1.6155168132930275</v>
      </c>
      <c r="M79" s="350">
        <f>IF(M$24=0,0,M$24/MAE_fec!M$24)</f>
        <v>1.6515766405392422</v>
      </c>
      <c r="N79" s="350">
        <f>IF(N$24=0,0,N$24/MAE_fec!N$24)</f>
        <v>1.6391621926941997</v>
      </c>
      <c r="O79" s="350">
        <f>IF(O$24=0,0,O$24/MAE_fec!O$24)</f>
        <v>1.6274862925887255</v>
      </c>
      <c r="P79" s="350">
        <f>IF(P$24=0,0,P$24/MAE_fec!P$24)</f>
        <v>1.6239327780184176</v>
      </c>
      <c r="Q79" s="350">
        <f>IF(Q$24=0,0,Q$24/MAE_fec!Q$24)</f>
        <v>1.6431307162771716</v>
      </c>
      <c r="R79" s="350">
        <f>IF(R$24=0,0,R$24/MAE_fec!R$24)</f>
        <v>1.6453046830262763</v>
      </c>
      <c r="S79" s="350">
        <f>IF(S$24=0,0,S$24/MAE_fec!S$24)</f>
        <v>1.6429908561450997</v>
      </c>
      <c r="T79" s="350">
        <f>IF(T$24=0,0,T$24/MAE_fec!T$24)</f>
        <v>1.6293575778095593</v>
      </c>
      <c r="U79" s="350">
        <f>IF(U$24=0,0,U$24/MAE_fec!U$24)</f>
        <v>1.6276295290571334</v>
      </c>
      <c r="V79" s="350">
        <f>IF(V$24=0,0,V$24/MAE_fec!V$24)</f>
        <v>1.6386650996268886</v>
      </c>
      <c r="W79" s="350">
        <f>IF(W$24=0,0,W$24/MAE_fec!W$24)</f>
        <v>1.6482888103229227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2.0004234800089797</v>
      </c>
      <c r="C80" s="350">
        <f>IF(C$27=0,0,C$27/MAE_fec!C$27)</f>
        <v>1.6761540526062104</v>
      </c>
      <c r="D80" s="350">
        <f>IF(D$27=0,0,D$27/MAE_fec!D$27)</f>
        <v>1.5650563749796687</v>
      </c>
      <c r="E80" s="350">
        <f>IF(E$27=0,0,E$27/MAE_fec!E$27)</f>
        <v>1.3963422119942261</v>
      </c>
      <c r="F80" s="350">
        <f>IF(F$27=0,0,F$27/MAE_fec!F$27)</f>
        <v>1.3338576139630998</v>
      </c>
      <c r="G80" s="350">
        <f>IF(G$27=0,0,G$27/MAE_fec!G$27)</f>
        <v>1.3493281339887231</v>
      </c>
      <c r="H80" s="350">
        <f>IF(H$27=0,0,H$27/MAE_fec!H$27)</f>
        <v>1.3542136969322216</v>
      </c>
      <c r="I80" s="350">
        <f>IF(I$27=0,0,I$27/MAE_fec!I$27)</f>
        <v>1.1815850949738784</v>
      </c>
      <c r="J80" s="350">
        <f>IF(J$27=0,0,J$27/MAE_fec!J$27)</f>
        <v>1.2206877188433554</v>
      </c>
      <c r="K80" s="350">
        <f>IF(K$27=0,0,K$27/MAE_fec!K$27)</f>
        <v>0.94323451815994497</v>
      </c>
      <c r="L80" s="350">
        <f>IF(L$27=0,0,L$27/MAE_fec!L$27)</f>
        <v>0.83032736414556307</v>
      </c>
      <c r="M80" s="350">
        <f>IF(M$27=0,0,M$27/MAE_fec!M$27)</f>
        <v>0.97131565778288387</v>
      </c>
      <c r="N80" s="350">
        <f>IF(N$27=0,0,N$27/MAE_fec!N$27)</f>
        <v>0.87388171494983802</v>
      </c>
      <c r="O80" s="350">
        <f>IF(O$27=0,0,O$27/MAE_fec!O$27)</f>
        <v>0.78521191204653407</v>
      </c>
      <c r="P80" s="350">
        <f>IF(P$27=0,0,P$27/MAE_fec!P$27)</f>
        <v>0.78716930109707084</v>
      </c>
      <c r="Q80" s="350">
        <f>IF(Q$27=0,0,Q$27/MAE_fec!Q$27)</f>
        <v>0.87363009036607198</v>
      </c>
      <c r="R80" s="350">
        <f>IF(R$27=0,0,R$27/MAE_fec!R$27)</f>
        <v>0.89834764147926172</v>
      </c>
      <c r="S80" s="350">
        <f>IF(S$27=0,0,S$27/MAE_fec!S$27)</f>
        <v>0.90452364990889755</v>
      </c>
      <c r="T80" s="350">
        <f>IF(T$27=0,0,T$27/MAE_fec!T$27)</f>
        <v>0.82284395068593574</v>
      </c>
      <c r="U80" s="350">
        <f>IF(U$27=0,0,U$27/MAE_fec!U$27)</f>
        <v>0.81104449778427601</v>
      </c>
      <c r="V80" s="350">
        <f>IF(V$27=0,0,V$27/MAE_fec!V$27)</f>
        <v>0.86540807026638933</v>
      </c>
      <c r="W80" s="350">
        <f>IF(W$27=0,0,W$27/MAE_fec!W$27)</f>
        <v>0.91669907867992362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2.4491599660220569</v>
      </c>
      <c r="C81" s="350">
        <f>IF(C$35=0,0,C$35/MAE_fec!C$35)</f>
        <v>2.3289100806573484</v>
      </c>
      <c r="D81" s="350">
        <f>IF(D$35=0,0,D$35/MAE_fec!D$35)</f>
        <v>2.3468336349640464</v>
      </c>
      <c r="E81" s="350">
        <f>IF(E$35=0,0,E$35/MAE_fec!E$35)</f>
        <v>2.3389440324025412</v>
      </c>
      <c r="F81" s="350">
        <f>IF(F$35=0,0,F$35/MAE_fec!F$35)</f>
        <v>2.335202597163335</v>
      </c>
      <c r="G81" s="350">
        <f>IF(G$35=0,0,G$35/MAE_fec!G$35)</f>
        <v>2.3371206511299416</v>
      </c>
      <c r="H81" s="350">
        <f>IF(H$35=0,0,H$35/MAE_fec!H$35)</f>
        <v>2.2744692303485481</v>
      </c>
      <c r="I81" s="350">
        <f>IF(I$35=0,0,I$35/MAE_fec!I$35)</f>
        <v>2.3340889436438546</v>
      </c>
      <c r="J81" s="350">
        <f>IF(J$35=0,0,J$35/MAE_fec!J$35)</f>
        <v>2.493807890146905</v>
      </c>
      <c r="K81" s="350">
        <f>IF(K$35=0,0,K$35/MAE_fec!K$35)</f>
        <v>2.3959494234423713</v>
      </c>
      <c r="L81" s="350">
        <f>IF(L$35=0,0,L$35/MAE_fec!L$35)</f>
        <v>2.4071695729239337</v>
      </c>
      <c r="M81" s="350">
        <f>IF(M$35=0,0,M$35/MAE_fec!M$35)</f>
        <v>2.3562050385278126</v>
      </c>
      <c r="N81" s="350">
        <f>IF(N$35=0,0,N$35/MAE_fec!N$35)</f>
        <v>2.2806328272209644</v>
      </c>
      <c r="O81" s="350">
        <f>IF(O$35=0,0,O$35/MAE_fec!O$35)</f>
        <v>2.2341770578269351</v>
      </c>
      <c r="P81" s="350">
        <f>IF(P$35=0,0,P$35/MAE_fec!P$35)</f>
        <v>2.2924261430846129</v>
      </c>
      <c r="Q81" s="350">
        <f>IF(Q$35=0,0,Q$35/MAE_fec!Q$35)</f>
        <v>2.2532398376500518</v>
      </c>
      <c r="R81" s="350">
        <f>IF(R$35=0,0,R$35/MAE_fec!R$35)</f>
        <v>2.3140029092527059</v>
      </c>
      <c r="S81" s="350">
        <f>IF(S$35=0,0,S$35/MAE_fec!S$35)</f>
        <v>2.3533071096937555</v>
      </c>
      <c r="T81" s="350">
        <f>IF(T$35=0,0,T$35/MAE_fec!T$35)</f>
        <v>2.3311900288687206</v>
      </c>
      <c r="U81" s="350">
        <f>IF(U$35=0,0,U$35/MAE_fec!U$35)</f>
        <v>2.3349668686472502</v>
      </c>
      <c r="V81" s="350">
        <f>IF(V$35=0,0,V$35/MAE_fec!V$35)</f>
        <v>2.3310442305256651</v>
      </c>
      <c r="W81" s="350">
        <f>IF(W$35=0,0,W$35/MAE_fec!W$35)</f>
        <v>2.3500910032942697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BG: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479.32083693324819</v>
      </c>
      <c r="C3" s="205">
        <v>615.57211997032539</v>
      </c>
      <c r="D3" s="205">
        <v>698.16812189693553</v>
      </c>
      <c r="E3" s="205">
        <v>787.22720895244856</v>
      </c>
      <c r="F3" s="205">
        <v>745.26661514683155</v>
      </c>
      <c r="G3" s="205">
        <v>799.58809098343272</v>
      </c>
      <c r="H3" s="205">
        <v>793.32989217710474</v>
      </c>
      <c r="I3" s="205">
        <v>862.27252893919569</v>
      </c>
      <c r="J3" s="205">
        <v>699.20686267462202</v>
      </c>
      <c r="K3" s="205">
        <v>808.8134352262847</v>
      </c>
      <c r="L3" s="205">
        <v>628.08119043031843</v>
      </c>
      <c r="M3" s="205">
        <v>889.44562899786786</v>
      </c>
      <c r="N3" s="205">
        <v>873.79867156496391</v>
      </c>
      <c r="O3" s="205">
        <v>717.84698386707396</v>
      </c>
      <c r="P3" s="205">
        <v>721.70680725310706</v>
      </c>
      <c r="Q3" s="205">
        <v>662.3</v>
      </c>
      <c r="R3" s="205">
        <v>692.02145653119408</v>
      </c>
      <c r="S3" s="205">
        <v>663.37469949970762</v>
      </c>
      <c r="T3" s="205">
        <v>654.73751714555465</v>
      </c>
      <c r="U3" s="205">
        <v>678.15410668924642</v>
      </c>
      <c r="V3" s="205">
        <v>581.78527275224837</v>
      </c>
      <c r="W3" s="205">
        <v>415.65984781401488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1119.913208102997</v>
      </c>
      <c r="C5" s="205">
        <v>1134.5422104211159</v>
      </c>
      <c r="D5" s="205">
        <v>1092.7015583682851</v>
      </c>
      <c r="E5" s="205">
        <v>1155.806027111669</v>
      </c>
      <c r="F5" s="205">
        <v>1149.8738110840411</v>
      </c>
      <c r="G5" s="205">
        <v>1285.6724466856031</v>
      </c>
      <c r="H5" s="205">
        <v>1428.6142873753511</v>
      </c>
      <c r="I5" s="205">
        <v>1434.663045642116</v>
      </c>
      <c r="J5" s="205">
        <v>1391.4392582963769</v>
      </c>
      <c r="K5" s="205">
        <v>1130.4023469878839</v>
      </c>
      <c r="L5" s="205">
        <v>996.82053148138505</v>
      </c>
      <c r="M5" s="205">
        <v>1126.5723062063721</v>
      </c>
      <c r="N5" s="205">
        <v>1031.4632536223151</v>
      </c>
      <c r="O5" s="205">
        <v>1093.3547447220139</v>
      </c>
      <c r="P5" s="205">
        <v>1080.8448088581599</v>
      </c>
      <c r="Q5" s="205">
        <v>1162.915891242825</v>
      </c>
      <c r="R5" s="205">
        <v>1181.6470061682651</v>
      </c>
      <c r="S5" s="205">
        <v>1183.927025041819</v>
      </c>
      <c r="T5" s="205">
        <v>1181.853203388187</v>
      </c>
      <c r="U5" s="205">
        <v>1106.2259125356229</v>
      </c>
      <c r="V5" s="205">
        <v>891.82892126364845</v>
      </c>
      <c r="W5" s="205">
        <v>954.36239024644942</v>
      </c>
      <c r="DA5" s="112" t="s">
        <v>2679</v>
      </c>
    </row>
    <row r="6" spans="1:105" ht="12" customHeight="1" x14ac:dyDescent="0.25">
      <c r="A6" s="154" t="s">
        <v>2114</v>
      </c>
      <c r="B6" s="340">
        <v>1399.8915101287459</v>
      </c>
      <c r="C6" s="340">
        <v>1329.8969346223089</v>
      </c>
      <c r="D6" s="340">
        <v>1259.9023591158721</v>
      </c>
      <c r="E6" s="340">
        <v>1259.9023591158721</v>
      </c>
      <c r="F6" s="340">
        <v>1259.9023591158721</v>
      </c>
      <c r="G6" s="340">
        <v>1399.8915101287459</v>
      </c>
      <c r="H6" s="340">
        <v>1539.880661141621</v>
      </c>
      <c r="I6" s="340">
        <v>1539.880661141621</v>
      </c>
      <c r="J6" s="340">
        <v>1469.886085635183</v>
      </c>
      <c r="K6" s="340">
        <v>1469.886085635183</v>
      </c>
      <c r="L6" s="340">
        <v>1399.8915101287459</v>
      </c>
      <c r="M6" s="340">
        <v>1329.8969346223089</v>
      </c>
      <c r="N6" s="340">
        <v>1329.8969346223089</v>
      </c>
      <c r="O6" s="340">
        <v>1259.9023591158721</v>
      </c>
      <c r="P6" s="340">
        <v>1189.9077836094341</v>
      </c>
      <c r="Q6" s="340">
        <v>1259.9023591158721</v>
      </c>
      <c r="R6" s="340">
        <v>1259.9023591158721</v>
      </c>
      <c r="S6" s="340">
        <v>1259.9023591158721</v>
      </c>
      <c r="T6" s="340">
        <v>1259.9023591158721</v>
      </c>
      <c r="U6" s="340">
        <v>1189.9077836094341</v>
      </c>
      <c r="V6" s="340">
        <v>1119.913208102997</v>
      </c>
      <c r="W6" s="340">
        <v>1119.913208102997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69.994575506437315</v>
      </c>
      <c r="G7" s="342">
        <v>139.9891510128746</v>
      </c>
      <c r="H7" s="342">
        <v>209.98372651931189</v>
      </c>
      <c r="I7" s="342">
        <v>69.994575506437315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69.994575506437315</v>
      </c>
      <c r="R7" s="342">
        <v>69.994575506437315</v>
      </c>
      <c r="S7" s="342">
        <v>69.994575506437315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69.994575506437059</v>
      </c>
      <c r="D8" s="344">
        <f t="shared" si="0"/>
        <v>69.994575506436831</v>
      </c>
      <c r="E8" s="344">
        <f t="shared" si="0"/>
        <v>0</v>
      </c>
      <c r="F8" s="344">
        <f t="shared" si="0"/>
        <v>69.994575506437286</v>
      </c>
      <c r="G8" s="344">
        <f t="shared" si="0"/>
        <v>0</v>
      </c>
      <c r="H8" s="344">
        <f t="shared" si="0"/>
        <v>69.994575506436831</v>
      </c>
      <c r="I8" s="344">
        <f t="shared" si="0"/>
        <v>69.994575506437286</v>
      </c>
      <c r="J8" s="344">
        <f t="shared" si="0"/>
        <v>69.994575506437968</v>
      </c>
      <c r="K8" s="344">
        <f t="shared" si="0"/>
        <v>0</v>
      </c>
      <c r="L8" s="344">
        <f t="shared" si="0"/>
        <v>69.994575506437059</v>
      </c>
      <c r="M8" s="344">
        <f t="shared" si="0"/>
        <v>69.994575506437059</v>
      </c>
      <c r="N8" s="344">
        <f t="shared" si="0"/>
        <v>0</v>
      </c>
      <c r="O8" s="344">
        <f t="shared" si="0"/>
        <v>69.994575506436831</v>
      </c>
      <c r="P8" s="344">
        <f t="shared" si="0"/>
        <v>69.994575506437968</v>
      </c>
      <c r="Q8" s="344">
        <f t="shared" si="0"/>
        <v>0</v>
      </c>
      <c r="R8" s="344">
        <f t="shared" si="0"/>
        <v>69.994575506437286</v>
      </c>
      <c r="S8" s="344">
        <f t="shared" si="0"/>
        <v>69.994575506437286</v>
      </c>
      <c r="T8" s="344">
        <f t="shared" si="0"/>
        <v>0</v>
      </c>
      <c r="U8" s="344">
        <f t="shared" si="0"/>
        <v>69.994575506437968</v>
      </c>
      <c r="V8" s="344">
        <f t="shared" si="0"/>
        <v>69.994575506437059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279.97830202574892</v>
      </c>
      <c r="C9" s="345">
        <f t="shared" si="1"/>
        <v>195.35472420119299</v>
      </c>
      <c r="D9" s="345">
        <f t="shared" si="1"/>
        <v>167.20080074758698</v>
      </c>
      <c r="E9" s="345">
        <f t="shared" si="1"/>
        <v>104.09633200420308</v>
      </c>
      <c r="F9" s="345">
        <f t="shared" si="1"/>
        <v>110.02854803183095</v>
      </c>
      <c r="G9" s="345">
        <f t="shared" si="1"/>
        <v>114.21906344314289</v>
      </c>
      <c r="H9" s="345">
        <f t="shared" si="1"/>
        <v>111.26637376626991</v>
      </c>
      <c r="I9" s="345">
        <f t="shared" si="1"/>
        <v>105.21761549950497</v>
      </c>
      <c r="J9" s="345">
        <f t="shared" si="1"/>
        <v>78.446827338806088</v>
      </c>
      <c r="K9" s="345">
        <f t="shared" si="1"/>
        <v>339.48373864729911</v>
      </c>
      <c r="L9" s="345">
        <f t="shared" si="1"/>
        <v>403.0709786473609</v>
      </c>
      <c r="M9" s="345">
        <f t="shared" si="1"/>
        <v>203.32462841593679</v>
      </c>
      <c r="N9" s="345">
        <f t="shared" si="1"/>
        <v>298.43368099999384</v>
      </c>
      <c r="O9" s="345">
        <f t="shared" si="1"/>
        <v>166.54761439385811</v>
      </c>
      <c r="P9" s="345">
        <f t="shared" si="1"/>
        <v>109.06297475127417</v>
      </c>
      <c r="Q9" s="345">
        <f t="shared" si="1"/>
        <v>96.986467873047104</v>
      </c>
      <c r="R9" s="345">
        <f t="shared" si="1"/>
        <v>78.25535294760698</v>
      </c>
      <c r="S9" s="345">
        <f t="shared" si="1"/>
        <v>75.97533407405308</v>
      </c>
      <c r="T9" s="345">
        <f t="shared" si="1"/>
        <v>78.049155727685047</v>
      </c>
      <c r="U9" s="345">
        <f t="shared" si="1"/>
        <v>83.68187107381118</v>
      </c>
      <c r="V9" s="345">
        <f t="shared" si="1"/>
        <v>228.08428683934858</v>
      </c>
      <c r="W9" s="345">
        <f t="shared" si="1"/>
        <v>165.55081785654761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115.6085124677558</v>
      </c>
      <c r="C12" s="212">
        <v>115.67815993121241</v>
      </c>
      <c r="D12" s="212">
        <v>115.7343078245916</v>
      </c>
      <c r="E12" s="212">
        <v>127.73447979363711</v>
      </c>
      <c r="F12" s="212">
        <v>124.4611349957007</v>
      </c>
      <c r="G12" s="212">
        <v>120.58598452278591</v>
      </c>
      <c r="H12" s="212">
        <v>124.39286328460879</v>
      </c>
      <c r="I12" s="212">
        <v>112.9960447119518</v>
      </c>
      <c r="J12" s="212">
        <v>102.65520206362849</v>
      </c>
      <c r="K12" s="212">
        <v>83.166895958727423</v>
      </c>
      <c r="L12" s="212">
        <v>69.04496990541702</v>
      </c>
      <c r="M12" s="212">
        <v>69.626139294926901</v>
      </c>
      <c r="N12" s="212">
        <v>64.665176268271708</v>
      </c>
      <c r="O12" s="212">
        <v>66.800171969045579</v>
      </c>
      <c r="P12" s="212">
        <v>62.395786758383487</v>
      </c>
      <c r="Q12" s="212">
        <v>66.599570077386062</v>
      </c>
      <c r="R12" s="212">
        <v>66.826397248495269</v>
      </c>
      <c r="S12" s="212">
        <v>66.601719690455724</v>
      </c>
      <c r="T12" s="212">
        <v>66.256233877901977</v>
      </c>
      <c r="U12" s="212">
        <v>61.517798796216667</v>
      </c>
      <c r="V12" s="212">
        <v>52.059157351676689</v>
      </c>
      <c r="W12" s="212">
        <v>53.173774720550313</v>
      </c>
      <c r="DA12" s="109" t="s">
        <v>2682</v>
      </c>
    </row>
    <row r="13" spans="1:105" ht="12" customHeight="1" x14ac:dyDescent="0.25">
      <c r="A13" s="24" t="s">
        <v>30</v>
      </c>
      <c r="B13" s="215">
        <v>2.42201203783319</v>
      </c>
      <c r="C13" s="215">
        <v>2.311263972484952</v>
      </c>
      <c r="D13" s="215">
        <v>1.8546001719690459</v>
      </c>
      <c r="E13" s="215">
        <v>2.5645743766122089</v>
      </c>
      <c r="F13" s="215">
        <v>1.531126397248495</v>
      </c>
      <c r="G13" s="215">
        <v>1.8748065348237311</v>
      </c>
      <c r="H13" s="215">
        <v>2.011006018916595</v>
      </c>
      <c r="I13" s="215">
        <v>1.1249355116079101</v>
      </c>
      <c r="J13" s="215">
        <v>3.287790197764402</v>
      </c>
      <c r="K13" s="215">
        <v>0.65296646603611352</v>
      </c>
      <c r="L13" s="215">
        <v>0.65588993981083399</v>
      </c>
      <c r="M13" s="215">
        <v>0.635597592433362</v>
      </c>
      <c r="N13" s="215">
        <v>0.618572656921754</v>
      </c>
      <c r="O13" s="215">
        <v>1.3108340498710229</v>
      </c>
      <c r="P13" s="215">
        <v>1.8839208942390371</v>
      </c>
      <c r="Q13" s="215">
        <v>2.6840928632846079</v>
      </c>
      <c r="R13" s="215">
        <v>3.286328460877042</v>
      </c>
      <c r="S13" s="215">
        <v>1.354858125537403</v>
      </c>
      <c r="T13" s="215">
        <v>1.703955288048151</v>
      </c>
      <c r="U13" s="215">
        <v>1.472484952708512</v>
      </c>
      <c r="V13" s="215">
        <v>0.88091143594153043</v>
      </c>
      <c r="W13" s="215">
        <v>0.87102321582115227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51.046087704213242</v>
      </c>
      <c r="C14" s="206">
        <f t="shared" si="2"/>
        <v>45.505760963026653</v>
      </c>
      <c r="D14" s="206">
        <f t="shared" si="2"/>
        <v>41.478159931212375</v>
      </c>
      <c r="E14" s="206">
        <f t="shared" si="2"/>
        <v>36.600773860705068</v>
      </c>
      <c r="F14" s="206">
        <f t="shared" si="2"/>
        <v>36.895184866723987</v>
      </c>
      <c r="G14" s="206">
        <f t="shared" si="2"/>
        <v>28.66629406706792</v>
      </c>
      <c r="H14" s="206">
        <f t="shared" si="2"/>
        <v>27.096732588134131</v>
      </c>
      <c r="I14" s="206">
        <f t="shared" si="2"/>
        <v>17.669819432502148</v>
      </c>
      <c r="J14" s="206">
        <f t="shared" si="2"/>
        <v>12.783061049011177</v>
      </c>
      <c r="K14" s="206">
        <f t="shared" si="2"/>
        <v>9.7186586414445379</v>
      </c>
      <c r="L14" s="206">
        <f t="shared" si="2"/>
        <v>7.7529664660361135</v>
      </c>
      <c r="M14" s="206">
        <f t="shared" si="2"/>
        <v>6.8453138435081691</v>
      </c>
      <c r="N14" s="206">
        <f t="shared" si="2"/>
        <v>4.8867583834909718</v>
      </c>
      <c r="O14" s="206">
        <f t="shared" si="2"/>
        <v>3.9313843508168529</v>
      </c>
      <c r="P14" s="206">
        <f t="shared" si="2"/>
        <v>2.9760103181427349</v>
      </c>
      <c r="Q14" s="206">
        <f t="shared" si="2"/>
        <v>2.9760103181427349</v>
      </c>
      <c r="R14" s="206">
        <f t="shared" si="2"/>
        <v>1.010318142734308</v>
      </c>
      <c r="S14" s="206">
        <f t="shared" si="2"/>
        <v>1.7384350816852965</v>
      </c>
      <c r="T14" s="206">
        <f t="shared" si="2"/>
        <v>1.402493551160791</v>
      </c>
      <c r="U14" s="206">
        <f t="shared" si="2"/>
        <v>1.4882201203783314</v>
      </c>
      <c r="V14" s="206">
        <f t="shared" si="2"/>
        <v>1.1092863284608769</v>
      </c>
      <c r="W14" s="206">
        <f t="shared" si="2"/>
        <v>1.0260533104041272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1.2479793637145311</v>
      </c>
      <c r="G16" s="206">
        <v>0</v>
      </c>
      <c r="H16" s="206">
        <v>0</v>
      </c>
      <c r="I16" s="206">
        <v>1.098710232158211</v>
      </c>
      <c r="J16" s="206">
        <v>1.098710232158211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0.30326741186586409</v>
      </c>
      <c r="T16" s="206">
        <v>0.18460877042132409</v>
      </c>
      <c r="U16" s="206">
        <v>0.32080825451418737</v>
      </c>
      <c r="V16" s="206">
        <v>0.29002579535683581</v>
      </c>
      <c r="W16" s="206">
        <v>0.1878761822871883</v>
      </c>
      <c r="DA16" s="71" t="s">
        <v>2685</v>
      </c>
    </row>
    <row r="17" spans="1:105" ht="12" customHeight="1" x14ac:dyDescent="0.25">
      <c r="A17" s="18" t="s">
        <v>69</v>
      </c>
      <c r="B17" s="206">
        <v>14.378503869303531</v>
      </c>
      <c r="C17" s="206">
        <v>14.378503869303531</v>
      </c>
      <c r="D17" s="206">
        <v>12.32441960447119</v>
      </c>
      <c r="E17" s="206">
        <v>13.351504729148751</v>
      </c>
      <c r="F17" s="206">
        <v>13.351504729148751</v>
      </c>
      <c r="G17" s="206">
        <v>11.297420464316421</v>
      </c>
      <c r="H17" s="206">
        <v>9.9999999999999982</v>
      </c>
      <c r="I17" s="206">
        <v>6.0619088564058474</v>
      </c>
      <c r="J17" s="206">
        <v>4.041272570937231</v>
      </c>
      <c r="K17" s="206">
        <v>3.0309544282029228</v>
      </c>
      <c r="L17" s="206">
        <v>2.020636285468616</v>
      </c>
      <c r="M17" s="206">
        <v>2.020636285468616</v>
      </c>
      <c r="N17" s="206">
        <v>2.020636285468616</v>
      </c>
      <c r="O17" s="206">
        <v>2.020636285468616</v>
      </c>
      <c r="P17" s="206">
        <v>2.020636285468616</v>
      </c>
      <c r="Q17" s="206">
        <v>2.020636285468616</v>
      </c>
      <c r="R17" s="206">
        <v>1.010318142734308</v>
      </c>
      <c r="S17" s="206">
        <v>1.266981943250215</v>
      </c>
      <c r="T17" s="206">
        <v>1.0143594153052451</v>
      </c>
      <c r="U17" s="206">
        <v>0.98202923473774706</v>
      </c>
      <c r="V17" s="206">
        <v>0.74565778159931217</v>
      </c>
      <c r="W17" s="206">
        <v>0.76079105760963028</v>
      </c>
      <c r="DA17" s="71" t="s">
        <v>2686</v>
      </c>
    </row>
    <row r="18" spans="1:105" ht="12" customHeight="1" x14ac:dyDescent="0.25">
      <c r="A18" s="18" t="s">
        <v>70</v>
      </c>
      <c r="B18" s="206">
        <v>36.667583834909713</v>
      </c>
      <c r="C18" s="206">
        <v>27.98314703353396</v>
      </c>
      <c r="D18" s="206">
        <v>26.053310404127259</v>
      </c>
      <c r="E18" s="206">
        <v>21.228632846087699</v>
      </c>
      <c r="F18" s="206">
        <v>20.263714531384348</v>
      </c>
      <c r="G18" s="206">
        <v>17.368873602751499</v>
      </c>
      <c r="H18" s="206">
        <v>17.096732588134131</v>
      </c>
      <c r="I18" s="206">
        <v>10.50920034393809</v>
      </c>
      <c r="J18" s="206">
        <v>7.643078245915734</v>
      </c>
      <c r="K18" s="206">
        <v>6.6877042132416156</v>
      </c>
      <c r="L18" s="206">
        <v>5.732330180567498</v>
      </c>
      <c r="M18" s="206">
        <v>4.8246775580395527</v>
      </c>
      <c r="N18" s="206">
        <v>2.8661220980223558</v>
      </c>
      <c r="O18" s="206">
        <v>1.9107480653482369</v>
      </c>
      <c r="P18" s="206">
        <v>0.95537403267411869</v>
      </c>
      <c r="Q18" s="206">
        <v>0.95537403267411869</v>
      </c>
      <c r="R18" s="206">
        <v>0</v>
      </c>
      <c r="S18" s="206">
        <v>0.16818572656921749</v>
      </c>
      <c r="T18" s="206">
        <v>0.20352536543422181</v>
      </c>
      <c r="U18" s="206">
        <v>0.18538263112639719</v>
      </c>
      <c r="V18" s="206">
        <v>7.3602751504729141E-2</v>
      </c>
      <c r="W18" s="206">
        <v>7.7386070507308682E-2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3.1441100601891661</v>
      </c>
      <c r="D19" s="206">
        <v>3.1004299226139289</v>
      </c>
      <c r="E19" s="206">
        <v>2.020636285468616</v>
      </c>
      <c r="F19" s="206">
        <v>2.031986242476354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15.971453138435081</v>
      </c>
      <c r="C20" s="206">
        <f t="shared" si="3"/>
        <v>17.54110060189166</v>
      </c>
      <c r="D20" s="206">
        <f t="shared" si="3"/>
        <v>24.097334479793641</v>
      </c>
      <c r="E20" s="206">
        <f t="shared" si="3"/>
        <v>31.642562338779019</v>
      </c>
      <c r="F20" s="206">
        <f t="shared" si="3"/>
        <v>27.88065348237317</v>
      </c>
      <c r="G20" s="206">
        <f t="shared" si="3"/>
        <v>30.352536543422179</v>
      </c>
      <c r="H20" s="206">
        <f t="shared" si="3"/>
        <v>34.565692175408429</v>
      </c>
      <c r="I20" s="206">
        <f t="shared" si="3"/>
        <v>33.663370593293202</v>
      </c>
      <c r="J20" s="206">
        <f t="shared" si="3"/>
        <v>30.073344797936372</v>
      </c>
      <c r="K20" s="206">
        <f t="shared" si="3"/>
        <v>23.301633705932929</v>
      </c>
      <c r="L20" s="206">
        <f t="shared" si="3"/>
        <v>19.755202063628541</v>
      </c>
      <c r="M20" s="206">
        <f t="shared" si="3"/>
        <v>19.5828890799656</v>
      </c>
      <c r="N20" s="206">
        <f t="shared" si="3"/>
        <v>17.734393809114358</v>
      </c>
      <c r="O20" s="206">
        <f t="shared" si="3"/>
        <v>18.29337919174549</v>
      </c>
      <c r="P20" s="206">
        <f t="shared" si="3"/>
        <v>16.186844368013759</v>
      </c>
      <c r="Q20" s="206">
        <f t="shared" si="3"/>
        <v>17.971023215821148</v>
      </c>
      <c r="R20" s="206">
        <f t="shared" si="3"/>
        <v>18.09965606190886</v>
      </c>
      <c r="S20" s="206">
        <f t="shared" si="3"/>
        <v>19.62648323301806</v>
      </c>
      <c r="T20" s="206">
        <f t="shared" si="3"/>
        <v>17.46027515047291</v>
      </c>
      <c r="U20" s="206">
        <f t="shared" si="3"/>
        <v>15.77644024075666</v>
      </c>
      <c r="V20" s="206">
        <f t="shared" si="3"/>
        <v>14.362596732588131</v>
      </c>
      <c r="W20" s="206">
        <f t="shared" si="3"/>
        <v>16.1128116938951</v>
      </c>
      <c r="DA20" s="71"/>
    </row>
    <row r="21" spans="1:105" ht="12" customHeight="1" x14ac:dyDescent="0.25">
      <c r="A21" s="18" t="s">
        <v>72</v>
      </c>
      <c r="B21" s="206">
        <v>15.971453138435081</v>
      </c>
      <c r="C21" s="206">
        <v>17.54110060189166</v>
      </c>
      <c r="D21" s="206">
        <v>24.097334479793641</v>
      </c>
      <c r="E21" s="206">
        <v>31.642562338779019</v>
      </c>
      <c r="F21" s="206">
        <v>27.88065348237317</v>
      </c>
      <c r="G21" s="206">
        <v>30.352536543422179</v>
      </c>
      <c r="H21" s="206">
        <v>34.565692175408429</v>
      </c>
      <c r="I21" s="206">
        <v>33.663370593293202</v>
      </c>
      <c r="J21" s="206">
        <v>30.073344797936372</v>
      </c>
      <c r="K21" s="206">
        <v>23.301633705932929</v>
      </c>
      <c r="L21" s="206">
        <v>19.755202063628541</v>
      </c>
      <c r="M21" s="206">
        <v>19.5828890799656</v>
      </c>
      <c r="N21" s="206">
        <v>17.734393809114358</v>
      </c>
      <c r="O21" s="206">
        <v>18.29337919174549</v>
      </c>
      <c r="P21" s="206">
        <v>16.186844368013759</v>
      </c>
      <c r="Q21" s="206">
        <v>17.971023215821148</v>
      </c>
      <c r="R21" s="206">
        <v>18.09965606190886</v>
      </c>
      <c r="S21" s="206">
        <v>19.62648323301806</v>
      </c>
      <c r="T21" s="206">
        <v>17.46027515047291</v>
      </c>
      <c r="U21" s="206">
        <v>15.77644024075666</v>
      </c>
      <c r="V21" s="206">
        <v>14.362596732588131</v>
      </c>
      <c r="W21" s="206">
        <v>16.1128116938951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0.23886500429922611</v>
      </c>
      <c r="C23" s="206">
        <f t="shared" si="4"/>
        <v>0.28658641444539978</v>
      </c>
      <c r="D23" s="206">
        <f t="shared" si="4"/>
        <v>0.3343938091143594</v>
      </c>
      <c r="E23" s="206">
        <f t="shared" si="4"/>
        <v>0.35829750644883918</v>
      </c>
      <c r="F23" s="206">
        <f t="shared" si="4"/>
        <v>0.31049011177987962</v>
      </c>
      <c r="G23" s="206">
        <f t="shared" si="4"/>
        <v>0.28658641444539978</v>
      </c>
      <c r="H23" s="206">
        <f t="shared" si="4"/>
        <v>0.3343938091143594</v>
      </c>
      <c r="I23" s="206">
        <f t="shared" si="4"/>
        <v>0.2149613069647463</v>
      </c>
      <c r="J23" s="206">
        <f t="shared" si="4"/>
        <v>0.14333619948409279</v>
      </c>
      <c r="K23" s="206">
        <f t="shared" si="4"/>
        <v>0.19105760963026661</v>
      </c>
      <c r="L23" s="206">
        <f t="shared" si="4"/>
        <v>0.26276870163370591</v>
      </c>
      <c r="M23" s="206">
        <f t="shared" si="4"/>
        <v>0.28658641444539978</v>
      </c>
      <c r="N23" s="206">
        <f t="shared" si="4"/>
        <v>0.9792777300085983</v>
      </c>
      <c r="O23" s="206">
        <f t="shared" si="4"/>
        <v>2.8900257953568351</v>
      </c>
      <c r="P23" s="206">
        <f t="shared" si="4"/>
        <v>3.0333619948409281</v>
      </c>
      <c r="Q23" s="206">
        <f t="shared" si="4"/>
        <v>3.272226999140154</v>
      </c>
      <c r="R23" s="206">
        <f t="shared" si="4"/>
        <v>1.7435941530524499</v>
      </c>
      <c r="S23" s="206">
        <f t="shared" si="4"/>
        <v>1.7609630266552021</v>
      </c>
      <c r="T23" s="206">
        <f t="shared" si="4"/>
        <v>1.942648323301805</v>
      </c>
      <c r="U23" s="206">
        <f t="shared" si="4"/>
        <v>1.326655202063628</v>
      </c>
      <c r="V23" s="206">
        <f t="shared" si="4"/>
        <v>0.95563198624247636</v>
      </c>
      <c r="W23" s="206">
        <f t="shared" si="4"/>
        <v>0.64754944110060186</v>
      </c>
      <c r="DA23" s="71"/>
    </row>
    <row r="24" spans="1:105" ht="12" customHeight="1" x14ac:dyDescent="0.25">
      <c r="A24" s="18" t="s">
        <v>73</v>
      </c>
      <c r="B24" s="206">
        <v>0.23886500429922611</v>
      </c>
      <c r="C24" s="206">
        <v>0.28658641444539978</v>
      </c>
      <c r="D24" s="206">
        <v>0.3343938091143594</v>
      </c>
      <c r="E24" s="206">
        <v>0.35829750644883918</v>
      </c>
      <c r="F24" s="206">
        <v>0.31049011177987962</v>
      </c>
      <c r="G24" s="206">
        <v>0.28658641444539978</v>
      </c>
      <c r="H24" s="206">
        <v>0.3343938091143594</v>
      </c>
      <c r="I24" s="206">
        <v>0.2149613069647463</v>
      </c>
      <c r="J24" s="206">
        <v>0.14333619948409279</v>
      </c>
      <c r="K24" s="206">
        <v>0.19105760963026661</v>
      </c>
      <c r="L24" s="206">
        <v>0.26276870163370591</v>
      </c>
      <c r="M24" s="206">
        <v>0.28658641444539978</v>
      </c>
      <c r="N24" s="206">
        <v>0.9792777300085983</v>
      </c>
      <c r="O24" s="206">
        <v>2.8900257953568351</v>
      </c>
      <c r="P24" s="206">
        <v>3.0333619948409281</v>
      </c>
      <c r="Q24" s="206">
        <v>3.272226999140154</v>
      </c>
      <c r="R24" s="206">
        <v>1.7435941530524499</v>
      </c>
      <c r="S24" s="206">
        <v>1.7609630266552021</v>
      </c>
      <c r="T24" s="206">
        <v>1.942648323301805</v>
      </c>
      <c r="U24" s="206">
        <v>1.326655202063628</v>
      </c>
      <c r="V24" s="206">
        <v>0.95563198624247636</v>
      </c>
      <c r="W24" s="206">
        <v>0.64754944110060186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11.96620808254514</v>
      </c>
      <c r="C30" s="206">
        <v>10.22261392949269</v>
      </c>
      <c r="D30" s="206">
        <v>9.7926913155631983</v>
      </c>
      <c r="E30" s="206">
        <v>12.80214961306965</v>
      </c>
      <c r="F30" s="206">
        <v>10.294239036973339</v>
      </c>
      <c r="G30" s="206">
        <v>11.08245915735168</v>
      </c>
      <c r="H30" s="206">
        <v>9.0522785898538256</v>
      </c>
      <c r="I30" s="206">
        <v>6.926569217540842</v>
      </c>
      <c r="J30" s="206">
        <v>9.9360275150472912</v>
      </c>
      <c r="K30" s="206">
        <v>6.9981943250214949</v>
      </c>
      <c r="L30" s="206">
        <v>7.4281169389509882</v>
      </c>
      <c r="M30" s="206">
        <v>8.3118658641444529</v>
      </c>
      <c r="N30" s="206">
        <v>7.8580395528804807</v>
      </c>
      <c r="O30" s="206">
        <v>7.3564918314703336</v>
      </c>
      <c r="P30" s="206">
        <v>6.7593293207222702</v>
      </c>
      <c r="Q30" s="206">
        <v>7.0220980223559746</v>
      </c>
      <c r="R30" s="206">
        <v>10.700257953568361</v>
      </c>
      <c r="S30" s="206">
        <v>10.67007738607051</v>
      </c>
      <c r="T30" s="206">
        <v>12.51306964746346</v>
      </c>
      <c r="U30" s="206">
        <v>11.86534823731728</v>
      </c>
      <c r="V30" s="206">
        <v>10.17936371453138</v>
      </c>
      <c r="W30" s="206">
        <v>9.5115219260533106</v>
      </c>
      <c r="DA30" s="71" t="s">
        <v>2697</v>
      </c>
    </row>
    <row r="31" spans="1:105" ht="12" customHeight="1" x14ac:dyDescent="0.25">
      <c r="A31" s="21" t="s">
        <v>38</v>
      </c>
      <c r="B31" s="209">
        <v>33.963886500429922</v>
      </c>
      <c r="C31" s="209">
        <v>39.810834049871019</v>
      </c>
      <c r="D31" s="209">
        <v>38.177128116938952</v>
      </c>
      <c r="E31" s="209">
        <v>43.76612209802235</v>
      </c>
      <c r="F31" s="209">
        <v>47.549441100601889</v>
      </c>
      <c r="G31" s="209">
        <v>48.323301805674973</v>
      </c>
      <c r="H31" s="209">
        <v>51.332760103181421</v>
      </c>
      <c r="I31" s="209">
        <v>53.396388650042987</v>
      </c>
      <c r="J31" s="209">
        <v>46.431642304385207</v>
      </c>
      <c r="K31" s="209">
        <v>42.304385210662083</v>
      </c>
      <c r="L31" s="209">
        <v>33.190025795356831</v>
      </c>
      <c r="M31" s="209">
        <v>33.963886500429922</v>
      </c>
      <c r="N31" s="209">
        <v>32.58813413585554</v>
      </c>
      <c r="O31" s="209">
        <v>33.018056749785039</v>
      </c>
      <c r="P31" s="209">
        <v>31.556319862424761</v>
      </c>
      <c r="Q31" s="209">
        <v>32.67411865864144</v>
      </c>
      <c r="R31" s="209">
        <v>31.986242476354249</v>
      </c>
      <c r="S31" s="209">
        <v>31.450902837489249</v>
      </c>
      <c r="T31" s="209">
        <v>31.233791917454859</v>
      </c>
      <c r="U31" s="209">
        <v>29.58865004299226</v>
      </c>
      <c r="V31" s="209">
        <v>24.571367153912291</v>
      </c>
      <c r="W31" s="209">
        <v>25.004815133276011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211.20304952729239</v>
      </c>
      <c r="C33" s="205">
        <f>TEL_emi!C5</f>
        <v>195.91227052969589</v>
      </c>
      <c r="D33" s="205">
        <f>TEL_emi!D5</f>
        <v>196.65798088348421</v>
      </c>
      <c r="E33" s="205">
        <f>TEL_emi!E5</f>
        <v>201.41842009282101</v>
      </c>
      <c r="F33" s="205">
        <f>TEL_emi!F5</f>
        <v>188.5563711465052</v>
      </c>
      <c r="G33" s="205">
        <f>TEL_emi!G5</f>
        <v>170.47316509074031</v>
      </c>
      <c r="H33" s="205">
        <f>TEL_emi!H5</f>
        <v>176.02537986303449</v>
      </c>
      <c r="I33" s="205">
        <f>TEL_emi!I5</f>
        <v>139.55008278424529</v>
      </c>
      <c r="J33" s="205">
        <f>TEL_emi!J5</f>
        <v>125.2330807752052</v>
      </c>
      <c r="K33" s="205">
        <f>TEL_emi!K5</f>
        <v>88.490315529713783</v>
      </c>
      <c r="L33" s="205">
        <f>TEL_emi!L5</f>
        <v>73.898795925832289</v>
      </c>
      <c r="M33" s="205">
        <f>TEL_emi!M5</f>
        <v>70.490937432183728</v>
      </c>
      <c r="N33" s="205">
        <f>TEL_emi!N5</f>
        <v>59.762220781326057</v>
      </c>
      <c r="O33" s="205">
        <f>TEL_emi!O5</f>
        <v>60.849071945712787</v>
      </c>
      <c r="P33" s="205">
        <f>TEL_emi!P5</f>
        <v>55.094879162940799</v>
      </c>
      <c r="Q33" s="205">
        <f>TEL_emi!Q5</f>
        <v>62.434759133388098</v>
      </c>
      <c r="R33" s="205">
        <f>TEL_emi!R5</f>
        <v>59.167637747003972</v>
      </c>
      <c r="S33" s="205">
        <f>TEL_emi!S5</f>
        <v>56.958383264552253</v>
      </c>
      <c r="T33" s="205">
        <f>TEL_emi!T5</f>
        <v>52.106983285018472</v>
      </c>
      <c r="U33" s="205">
        <f>TEL_emi!U5</f>
        <v>47.495232358697237</v>
      </c>
      <c r="V33" s="205">
        <f>TEL_emi!V5</f>
        <v>40.284895256502573</v>
      </c>
      <c r="W33" s="205">
        <f>TEL_emi!W5</f>
        <v>44.259226313640369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241.19233623856795</v>
      </c>
      <c r="C35" s="286">
        <f t="shared" si="5"/>
        <v>187.91975168854114</v>
      </c>
      <c r="D35" s="286">
        <f t="shared" si="5"/>
        <v>165.76853653836179</v>
      </c>
      <c r="E35" s="286">
        <f t="shared" si="5"/>
        <v>162.25872066034336</v>
      </c>
      <c r="F35" s="286">
        <f t="shared" si="5"/>
        <v>167.00216065787345</v>
      </c>
      <c r="G35" s="286">
        <f t="shared" si="5"/>
        <v>150.81013071927356</v>
      </c>
      <c r="H35" s="286">
        <f t="shared" si="5"/>
        <v>156.7984069568364</v>
      </c>
      <c r="I35" s="286">
        <f t="shared" si="5"/>
        <v>131.04446786790751</v>
      </c>
      <c r="J35" s="286">
        <f t="shared" si="5"/>
        <v>146.81663974370829</v>
      </c>
      <c r="K35" s="286">
        <f t="shared" si="5"/>
        <v>102.82580918733071</v>
      </c>
      <c r="L35" s="286">
        <f t="shared" si="5"/>
        <v>109.93000738982823</v>
      </c>
      <c r="M35" s="286">
        <f t="shared" si="5"/>
        <v>78.280377152872376</v>
      </c>
      <c r="N35" s="286">
        <f t="shared" si="5"/>
        <v>74.004663056373246</v>
      </c>
      <c r="O35" s="286">
        <f t="shared" si="5"/>
        <v>93.056282843441167</v>
      </c>
      <c r="P35" s="286">
        <f t="shared" si="5"/>
        <v>86.455865638663553</v>
      </c>
      <c r="Q35" s="286">
        <f t="shared" si="5"/>
        <v>100.55801008211697</v>
      </c>
      <c r="R35" s="286">
        <f t="shared" si="5"/>
        <v>96.566944012787204</v>
      </c>
      <c r="S35" s="286">
        <f t="shared" si="5"/>
        <v>100.39834160193966</v>
      </c>
      <c r="T35" s="286">
        <f t="shared" si="5"/>
        <v>101.19510818130277</v>
      </c>
      <c r="U35" s="286">
        <f t="shared" si="5"/>
        <v>90.713597675529869</v>
      </c>
      <c r="V35" s="286">
        <f t="shared" si="5"/>
        <v>89.481738005159059</v>
      </c>
      <c r="W35" s="286">
        <f t="shared" si="5"/>
        <v>127.92617569436892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103.22988570121714</v>
      </c>
      <c r="C36" s="346">
        <f t="shared" si="6"/>
        <v>101.96020815151104</v>
      </c>
      <c r="D36" s="346">
        <f t="shared" si="6"/>
        <v>105.91575251106616</v>
      </c>
      <c r="E36" s="346">
        <f t="shared" si="6"/>
        <v>110.51549896555086</v>
      </c>
      <c r="F36" s="346">
        <f t="shared" si="6"/>
        <v>108.23895091441837</v>
      </c>
      <c r="G36" s="346">
        <f t="shared" si="6"/>
        <v>93.792151207448157</v>
      </c>
      <c r="H36" s="346">
        <f t="shared" si="6"/>
        <v>87.072392026222317</v>
      </c>
      <c r="I36" s="346">
        <f t="shared" si="6"/>
        <v>78.761382371411017</v>
      </c>
      <c r="J36" s="346">
        <f t="shared" si="6"/>
        <v>73.776272626744387</v>
      </c>
      <c r="K36" s="346">
        <f t="shared" si="6"/>
        <v>73.572826684531677</v>
      </c>
      <c r="L36" s="346">
        <f t="shared" si="6"/>
        <v>69.265196416860107</v>
      </c>
      <c r="M36" s="346">
        <f t="shared" si="6"/>
        <v>61.803524648485698</v>
      </c>
      <c r="N36" s="346">
        <f t="shared" si="6"/>
        <v>62.692661169633666</v>
      </c>
      <c r="O36" s="346">
        <f t="shared" si="6"/>
        <v>61.096521775308673</v>
      </c>
      <c r="P36" s="346">
        <f t="shared" si="6"/>
        <v>57.728719467414066</v>
      </c>
      <c r="Q36" s="346">
        <f t="shared" si="6"/>
        <v>57.269464265562789</v>
      </c>
      <c r="R36" s="346">
        <f t="shared" si="6"/>
        <v>56.553604333322596</v>
      </c>
      <c r="S36" s="346">
        <f t="shared" si="6"/>
        <v>56.254919671339707</v>
      </c>
      <c r="T36" s="346">
        <f t="shared" si="6"/>
        <v>56.06130582711608</v>
      </c>
      <c r="U36" s="346">
        <f t="shared" si="6"/>
        <v>55.61052050860873</v>
      </c>
      <c r="V36" s="346">
        <f t="shared" si="6"/>
        <v>58.373479610767873</v>
      </c>
      <c r="W36" s="346">
        <f t="shared" si="6"/>
        <v>55.716544641725669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47.668946413806687</v>
      </c>
      <c r="C37" s="346">
        <f>IF(TEL_ued!C$5=0,"",TEL_ued!C$5/C$5*1000)</f>
        <v>47.45750351039036</v>
      </c>
      <c r="D37" s="346">
        <f>IF(TEL_ued!D$5=0,"",TEL_ued!D$5/D$5*1000)</f>
        <v>49.552375474301357</v>
      </c>
      <c r="E37" s="346">
        <f>IF(TEL_ued!E$5=0,"",TEL_ued!E$5/E$5*1000)</f>
        <v>52.285038820759333</v>
      </c>
      <c r="F37" s="346">
        <f>IF(TEL_ued!F$5=0,"",TEL_ued!F$5/F$5*1000)</f>
        <v>51.24007105779468</v>
      </c>
      <c r="G37" s="346">
        <f>IF(TEL_ued!G$5=0,"",TEL_ued!G$5/G$5*1000)</f>
        <v>44.700355815820124</v>
      </c>
      <c r="H37" s="346">
        <f>IF(TEL_ued!H$5=0,"",TEL_ued!H$5/H$5*1000)</f>
        <v>41.551164477312625</v>
      </c>
      <c r="I37" s="346">
        <f>IF(TEL_ued!I$5=0,"",TEL_ued!I$5/I$5*1000)</f>
        <v>37.986442324978078</v>
      </c>
      <c r="J37" s="346">
        <f>IF(TEL_ued!J$5=0,"",TEL_ued!J$5/J$5*1000)</f>
        <v>35.608879819044787</v>
      </c>
      <c r="K37" s="346">
        <f>IF(TEL_ued!K$5=0,"",TEL_ued!K$5/K$5*1000)</f>
        <v>35.714938921320503</v>
      </c>
      <c r="L37" s="346">
        <f>IF(TEL_ued!L$5=0,"",TEL_ued!L$5/L$5*1000)</f>
        <v>33.598125696583338</v>
      </c>
      <c r="M37" s="346">
        <f>IF(TEL_ued!M$5=0,"",TEL_ued!M$5/M$5*1000)</f>
        <v>30.065065326284902</v>
      </c>
      <c r="N37" s="346">
        <f>IF(TEL_ued!N$5=0,"",TEL_ued!N$5/N$5*1000)</f>
        <v>30.575912154148803</v>
      </c>
      <c r="O37" s="346">
        <f>IF(TEL_ued!O$5=0,"",TEL_ued!O$5/O$5*1000)</f>
        <v>29.655583714195714</v>
      </c>
      <c r="P37" s="346">
        <f>IF(TEL_ued!P$5=0,"",TEL_ued!P$5/P$5*1000)</f>
        <v>28.014238047379337</v>
      </c>
      <c r="Q37" s="346">
        <f>IF(TEL_ued!Q$5=0,"",TEL_ued!Q$5/Q$5*1000)</f>
        <v>27.721839285983052</v>
      </c>
      <c r="R37" s="346">
        <f>IF(TEL_ued!R$5=0,"",TEL_ued!R$5/R$5*1000)</f>
        <v>27.569792028775922</v>
      </c>
      <c r="S37" s="346">
        <f>IF(TEL_ued!S$5=0,"",TEL_ued!S$5/S$5*1000)</f>
        <v>27.521888435166861</v>
      </c>
      <c r="T37" s="346">
        <f>IF(TEL_ued!T$5=0,"",TEL_ued!T$5/T$5*1000)</f>
        <v>27.433777543809352</v>
      </c>
      <c r="U37" s="346">
        <f>IF(TEL_ued!U$5=0,"",TEL_ued!U$5/U$5*1000)</f>
        <v>27.269509960942077</v>
      </c>
      <c r="V37" s="346">
        <f>IF(TEL_ued!V$5=0,"",TEL_ued!V$5/V$5*1000)</f>
        <v>28.669205123314494</v>
      </c>
      <c r="W37" s="346">
        <f>IF(TEL_ued!W$5=0,"",TEL_ued!W$5/W$5*1000)</f>
        <v>27.370073398669319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1.8268814728171399</v>
      </c>
      <c r="C38" s="347">
        <f t="shared" si="7"/>
        <v>1.6935977426179185</v>
      </c>
      <c r="D38" s="347">
        <f t="shared" si="7"/>
        <v>1.6992193981195409</v>
      </c>
      <c r="E38" s="347">
        <f t="shared" si="7"/>
        <v>1.5768523926994875</v>
      </c>
      <c r="F38" s="347">
        <f t="shared" si="7"/>
        <v>1.5149819351480167</v>
      </c>
      <c r="G38" s="347">
        <f t="shared" si="7"/>
        <v>1.4137062923637509</v>
      </c>
      <c r="H38" s="347">
        <f t="shared" si="7"/>
        <v>1.4150761966166125</v>
      </c>
      <c r="I38" s="347">
        <f t="shared" si="7"/>
        <v>1.2349997129544201</v>
      </c>
      <c r="J38" s="347">
        <f t="shared" si="7"/>
        <v>1.2199389632254809</v>
      </c>
      <c r="K38" s="347">
        <f t="shared" si="7"/>
        <v>1.064008876484078</v>
      </c>
      <c r="L38" s="347">
        <f t="shared" si="7"/>
        <v>1.0702994878130065</v>
      </c>
      <c r="M38" s="347">
        <f t="shared" si="7"/>
        <v>1.0124205958568757</v>
      </c>
      <c r="N38" s="347">
        <f t="shared" si="7"/>
        <v>0.92417935324872358</v>
      </c>
      <c r="O38" s="347">
        <f t="shared" si="7"/>
        <v>0.9109119056446372</v>
      </c>
      <c r="P38" s="347">
        <f t="shared" si="7"/>
        <v>0.88299037523616541</v>
      </c>
      <c r="Q38" s="347">
        <f t="shared" si="7"/>
        <v>0.93746489745866801</v>
      </c>
      <c r="R38" s="347">
        <f t="shared" si="7"/>
        <v>0.8853932006387828</v>
      </c>
      <c r="S38" s="347">
        <f t="shared" si="7"/>
        <v>0.85520889744705197</v>
      </c>
      <c r="T38" s="347">
        <f t="shared" si="7"/>
        <v>0.78644650073292777</v>
      </c>
      <c r="U38" s="347">
        <f t="shared" si="7"/>
        <v>0.77205675898823256</v>
      </c>
      <c r="V38" s="347">
        <f t="shared" si="7"/>
        <v>0.7738291840639081</v>
      </c>
      <c r="W38" s="347">
        <f t="shared" si="7"/>
        <v>0.83235065680855835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BG: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115.6085124677558</v>
      </c>
      <c r="C5" s="225">
        <v>115.67815993121241</v>
      </c>
      <c r="D5" s="225">
        <v>115.7343078245916</v>
      </c>
      <c r="E5" s="225">
        <v>127.73447979363711</v>
      </c>
      <c r="F5" s="225">
        <v>124.4611349957008</v>
      </c>
      <c r="G5" s="225">
        <v>120.58598452278591</v>
      </c>
      <c r="H5" s="225">
        <v>124.39286328460869</v>
      </c>
      <c r="I5" s="225">
        <v>112.9960447119518</v>
      </c>
      <c r="J5" s="225">
        <v>102.65520206362849</v>
      </c>
      <c r="K5" s="225">
        <v>83.166895958727423</v>
      </c>
      <c r="L5" s="225">
        <v>69.044969905417005</v>
      </c>
      <c r="M5" s="225">
        <v>69.626139294926901</v>
      </c>
      <c r="N5" s="225">
        <v>64.665176268271708</v>
      </c>
      <c r="O5" s="225">
        <v>66.800171969045579</v>
      </c>
      <c r="P5" s="225">
        <v>62.39578675838348</v>
      </c>
      <c r="Q5" s="225">
        <v>66.599570077386062</v>
      </c>
      <c r="R5" s="225">
        <v>66.826397248495255</v>
      </c>
      <c r="S5" s="225">
        <v>66.601719690455724</v>
      </c>
      <c r="T5" s="225">
        <v>66.256233877901963</v>
      </c>
      <c r="U5" s="225">
        <v>61.517798796216667</v>
      </c>
      <c r="V5" s="225">
        <v>52.059157351676681</v>
      </c>
      <c r="W5" s="225">
        <v>53.173774720550298</v>
      </c>
      <c r="DA5" s="89" t="s">
        <v>2682</v>
      </c>
    </row>
    <row r="6" spans="1:105" ht="12" customHeight="1" x14ac:dyDescent="0.25">
      <c r="A6" s="55" t="s">
        <v>92</v>
      </c>
      <c r="B6" s="261">
        <v>2.294215498042766</v>
      </c>
      <c r="C6" s="261">
        <v>2.666154641597462</v>
      </c>
      <c r="D6" s="261">
        <v>2.572502550584856</v>
      </c>
      <c r="E6" s="261">
        <v>2.950243456714956</v>
      </c>
      <c r="F6" s="261">
        <v>3.1767709361801679</v>
      </c>
      <c r="G6" s="261">
        <v>3.220627975753517</v>
      </c>
      <c r="H6" s="261">
        <v>3.4171300531560531</v>
      </c>
      <c r="I6" s="261">
        <v>3.5115975025585708</v>
      </c>
      <c r="J6" s="261">
        <v>3.0598522683379898</v>
      </c>
      <c r="K6" s="261">
        <v>2.753814644858696</v>
      </c>
      <c r="L6" s="261">
        <v>2.1714625767601659</v>
      </c>
      <c r="M6" s="261">
        <v>2.217752689291236</v>
      </c>
      <c r="N6" s="261">
        <v>2.1201612046680558</v>
      </c>
      <c r="O6" s="261">
        <v>2.1514868179843298</v>
      </c>
      <c r="P6" s="261">
        <v>2.0491368671813972</v>
      </c>
      <c r="Q6" s="261">
        <v>2.1297120769096711</v>
      </c>
      <c r="R6" s="261">
        <v>2.0860157002552908</v>
      </c>
      <c r="S6" s="261">
        <v>2.0595178459845869</v>
      </c>
      <c r="T6" s="261">
        <v>2.037565473811437</v>
      </c>
      <c r="U6" s="261">
        <v>1.9253245386991711</v>
      </c>
      <c r="V6" s="261">
        <v>1.604794774547724</v>
      </c>
      <c r="W6" s="261">
        <v>1.6385493356752081</v>
      </c>
      <c r="DA6" s="67" t="s">
        <v>2699</v>
      </c>
    </row>
    <row r="7" spans="1:105" ht="12" customHeight="1" x14ac:dyDescent="0.25">
      <c r="A7" s="202" t="s">
        <v>93</v>
      </c>
      <c r="B7" s="226">
        <v>1.882433229163295</v>
      </c>
      <c r="C7" s="226">
        <v>2.1876140649004809</v>
      </c>
      <c r="D7" s="226">
        <v>2.1107713235568051</v>
      </c>
      <c r="E7" s="226">
        <v>2.4207125798686819</v>
      </c>
      <c r="F7" s="226">
        <v>2.6065812809683422</v>
      </c>
      <c r="G7" s="226">
        <v>2.642566544208016</v>
      </c>
      <c r="H7" s="226">
        <v>2.8037990179741969</v>
      </c>
      <c r="I7" s="226">
        <v>2.8813107713301078</v>
      </c>
      <c r="J7" s="226">
        <v>2.5106480150465562</v>
      </c>
      <c r="K7" s="226">
        <v>2.2595402214225202</v>
      </c>
      <c r="L7" s="226">
        <v>1.7817128834955209</v>
      </c>
      <c r="M7" s="226">
        <v>1.8196945142902461</v>
      </c>
      <c r="N7" s="226">
        <v>1.7396194499840469</v>
      </c>
      <c r="O7" s="226">
        <v>1.7653225173204761</v>
      </c>
      <c r="P7" s="226">
        <v>1.681343070507813</v>
      </c>
      <c r="Q7" s="226">
        <v>1.747456063105371</v>
      </c>
      <c r="R7" s="226">
        <v>1.7116026258504951</v>
      </c>
      <c r="S7" s="226">
        <v>1.6898607967053021</v>
      </c>
      <c r="T7" s="226">
        <v>1.671848593896563</v>
      </c>
      <c r="U7" s="226">
        <v>1.579753467650602</v>
      </c>
      <c r="V7" s="226">
        <v>1.316754686808389</v>
      </c>
      <c r="W7" s="226">
        <v>1.3444507369642731</v>
      </c>
      <c r="DA7" s="174" t="s">
        <v>2700</v>
      </c>
    </row>
    <row r="8" spans="1:105" ht="12" customHeight="1" x14ac:dyDescent="0.25">
      <c r="A8" s="202" t="s">
        <v>94</v>
      </c>
      <c r="B8" s="226">
        <v>1.3529988834611191</v>
      </c>
      <c r="C8" s="226">
        <v>1.572347609147221</v>
      </c>
      <c r="D8" s="226">
        <v>1.5171168888064539</v>
      </c>
      <c r="E8" s="226">
        <v>1.7398871667806151</v>
      </c>
      <c r="F8" s="226">
        <v>1.8734802956959959</v>
      </c>
      <c r="G8" s="226">
        <v>1.899344703649511</v>
      </c>
      <c r="H8" s="226">
        <v>2.0152305441689542</v>
      </c>
      <c r="I8" s="226">
        <v>2.0709421168935149</v>
      </c>
      <c r="J8" s="226">
        <v>1.804528260814712</v>
      </c>
      <c r="K8" s="226">
        <v>1.6240445341474361</v>
      </c>
      <c r="L8" s="226">
        <v>1.2806061350124061</v>
      </c>
      <c r="M8" s="226">
        <v>1.3079054321461141</v>
      </c>
      <c r="N8" s="226">
        <v>1.250351479676034</v>
      </c>
      <c r="O8" s="226">
        <v>1.268825559324092</v>
      </c>
      <c r="P8" s="226">
        <v>1.2084653319274909</v>
      </c>
      <c r="Q8" s="226">
        <v>1.2559840453569859</v>
      </c>
      <c r="R8" s="226">
        <v>1.2302143873300431</v>
      </c>
      <c r="S8" s="226">
        <v>1.214587447631936</v>
      </c>
      <c r="T8" s="226">
        <v>1.201641176863155</v>
      </c>
      <c r="U8" s="226">
        <v>1.1354478048738701</v>
      </c>
      <c r="V8" s="226">
        <v>0.94641743114352928</v>
      </c>
      <c r="W8" s="226">
        <v>0.96632396719307134</v>
      </c>
      <c r="DA8" s="174" t="s">
        <v>2701</v>
      </c>
    </row>
    <row r="9" spans="1:105" ht="12" customHeight="1" x14ac:dyDescent="0.25">
      <c r="A9" s="202" t="s">
        <v>95</v>
      </c>
      <c r="B9" s="226">
        <v>2.6471717285108838</v>
      </c>
      <c r="C9" s="226">
        <v>3.0763322787663019</v>
      </c>
      <c r="D9" s="226">
        <v>2.9682721737517568</v>
      </c>
      <c r="E9" s="226">
        <v>3.4041270654403331</v>
      </c>
      <c r="F9" s="226">
        <v>3.6655049263617321</v>
      </c>
      <c r="G9" s="226">
        <v>3.7161092027925222</v>
      </c>
      <c r="H9" s="226">
        <v>3.9428423690262151</v>
      </c>
      <c r="I9" s="226">
        <v>4.051843272182964</v>
      </c>
      <c r="J9" s="226">
        <v>3.5305987711592191</v>
      </c>
      <c r="K9" s="226">
        <v>3.1774784363754192</v>
      </c>
      <c r="L9" s="226">
        <v>2.5055337424155759</v>
      </c>
      <c r="M9" s="226">
        <v>2.5589454107206571</v>
      </c>
      <c r="N9" s="226">
        <v>2.4463398515400661</v>
      </c>
      <c r="O9" s="226">
        <v>2.482484789981918</v>
      </c>
      <c r="P9" s="226">
        <v>2.3643886929016129</v>
      </c>
      <c r="Q9" s="226">
        <v>2.4573600887419289</v>
      </c>
      <c r="R9" s="226">
        <v>2.4069411926022579</v>
      </c>
      <c r="S9" s="226">
        <v>2.3763667453668309</v>
      </c>
      <c r="T9" s="226">
        <v>2.351037085167043</v>
      </c>
      <c r="U9" s="226">
        <v>2.2215283138836588</v>
      </c>
      <c r="V9" s="226">
        <v>1.851686278324296</v>
      </c>
      <c r="W9" s="226">
        <v>1.890633848856009</v>
      </c>
      <c r="DA9" s="174" t="s">
        <v>2702</v>
      </c>
    </row>
    <row r="10" spans="1:105" ht="12" customHeight="1" x14ac:dyDescent="0.25">
      <c r="A10" s="56" t="s">
        <v>96</v>
      </c>
      <c r="B10" s="262">
        <v>9.7724366306434138</v>
      </c>
      <c r="C10" s="262">
        <v>9.3874344738503854</v>
      </c>
      <c r="D10" s="262">
        <v>9.8583894270783983</v>
      </c>
      <c r="E10" s="262">
        <v>11.01735903906277</v>
      </c>
      <c r="F10" s="262">
        <v>10.182656239424571</v>
      </c>
      <c r="G10" s="262">
        <v>9.7898042925131232</v>
      </c>
      <c r="H10" s="262">
        <v>10.08362606911103</v>
      </c>
      <c r="I10" s="262">
        <v>8.7650005370377588</v>
      </c>
      <c r="J10" s="262">
        <v>7.9634185728524818</v>
      </c>
      <c r="K10" s="262">
        <v>6.2652966150833711</v>
      </c>
      <c r="L10" s="262">
        <v>5.2341224790567082</v>
      </c>
      <c r="M10" s="262">
        <v>5.2461773784011134</v>
      </c>
      <c r="N10" s="262">
        <v>4.8325799780536656</v>
      </c>
      <c r="O10" s="262">
        <v>4.9919033006898932</v>
      </c>
      <c r="P10" s="262">
        <v>4.6268998745407064</v>
      </c>
      <c r="Q10" s="262">
        <v>4.9742912719409453</v>
      </c>
      <c r="R10" s="262">
        <v>4.9573649076952044</v>
      </c>
      <c r="S10" s="262">
        <v>5.0116057835018433</v>
      </c>
      <c r="T10" s="262">
        <v>4.883158390216181</v>
      </c>
      <c r="U10" s="262">
        <v>4.5107279067429342</v>
      </c>
      <c r="V10" s="262">
        <v>3.8591386721940948</v>
      </c>
      <c r="W10" s="262">
        <v>4.0078309955617746</v>
      </c>
      <c r="DA10" s="68" t="s">
        <v>2703</v>
      </c>
    </row>
    <row r="11" spans="1:105" ht="12" customHeight="1" x14ac:dyDescent="0.25">
      <c r="A11" s="37" t="s">
        <v>160</v>
      </c>
      <c r="B11" s="228">
        <v>4.1180404206757402</v>
      </c>
      <c r="C11" s="228">
        <v>3.509751427789352</v>
      </c>
      <c r="D11" s="228">
        <v>2.8944403361982558</v>
      </c>
      <c r="E11" s="228">
        <v>2.830316508215847</v>
      </c>
      <c r="F11" s="228">
        <v>2.6445579004691209</v>
      </c>
      <c r="G11" s="228">
        <v>2.0692981034230198</v>
      </c>
      <c r="H11" s="228">
        <v>1.734457535221513</v>
      </c>
      <c r="I11" s="228">
        <v>0.87002611298431665</v>
      </c>
      <c r="J11" s="228">
        <v>0.63846766802519617</v>
      </c>
      <c r="K11" s="228">
        <v>0.39506209444474533</v>
      </c>
      <c r="L11" s="228">
        <v>0.29400342736206297</v>
      </c>
      <c r="M11" s="228">
        <v>0.28715285020130998</v>
      </c>
      <c r="N11" s="228">
        <v>0.26935875383395458</v>
      </c>
      <c r="O11" s="228">
        <v>0.27969232199923411</v>
      </c>
      <c r="P11" s="228">
        <v>0.27095829434318552</v>
      </c>
      <c r="Q11" s="228">
        <v>0.28563964466718728</v>
      </c>
      <c r="R11" s="228">
        <v>0.15176895919164879</v>
      </c>
      <c r="S11" s="228">
        <v>0.18679934442219351</v>
      </c>
      <c r="T11" s="228">
        <v>0.15672624697735549</v>
      </c>
      <c r="U11" s="228">
        <v>0.14757545412336329</v>
      </c>
      <c r="V11" s="228">
        <v>0.113013023529885</v>
      </c>
      <c r="W11" s="228">
        <v>0.1122181809368924</v>
      </c>
      <c r="DA11" s="69" t="s">
        <v>2704</v>
      </c>
    </row>
    <row r="12" spans="1:105" ht="12" customHeight="1" x14ac:dyDescent="0.25">
      <c r="A12" s="37" t="s">
        <v>162</v>
      </c>
      <c r="B12" s="228">
        <v>4.5742651807757166</v>
      </c>
      <c r="C12" s="228">
        <v>4.281732191477861</v>
      </c>
      <c r="D12" s="228">
        <v>5.6593575317633347</v>
      </c>
      <c r="E12" s="228">
        <v>6.7077433118211029</v>
      </c>
      <c r="F12" s="228">
        <v>5.5223739895085808</v>
      </c>
      <c r="G12" s="228">
        <v>5.5595387019333904</v>
      </c>
      <c r="H12" s="228">
        <v>5.9952725253784447</v>
      </c>
      <c r="I12" s="228">
        <v>4.8314833101265933</v>
      </c>
      <c r="J12" s="228">
        <v>4.7511911126556674</v>
      </c>
      <c r="K12" s="228">
        <v>3.0371925523499872</v>
      </c>
      <c r="L12" s="228">
        <v>2.874390189221959</v>
      </c>
      <c r="M12" s="228">
        <v>2.782926573638218</v>
      </c>
      <c r="N12" s="228">
        <v>2.3640643547662532</v>
      </c>
      <c r="O12" s="228">
        <v>2.5321319527651509</v>
      </c>
      <c r="P12" s="228">
        <v>2.170583480212243</v>
      </c>
      <c r="Q12" s="228">
        <v>2.5404060703989848</v>
      </c>
      <c r="R12" s="228">
        <v>2.718911841777266</v>
      </c>
      <c r="S12" s="228">
        <v>2.8936593933106352</v>
      </c>
      <c r="T12" s="228">
        <v>2.6977453496620099</v>
      </c>
      <c r="U12" s="228">
        <v>2.3708207970015489</v>
      </c>
      <c r="V12" s="228">
        <v>2.1768169293544051</v>
      </c>
      <c r="W12" s="228">
        <v>2.3766714921028642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1.080131029191957</v>
      </c>
      <c r="C15" s="228">
        <v>1.595950854583172</v>
      </c>
      <c r="D15" s="228">
        <v>1.304591559116808</v>
      </c>
      <c r="E15" s="228">
        <v>1.4792992190258181</v>
      </c>
      <c r="F15" s="228">
        <v>2.0157243494468662</v>
      </c>
      <c r="G15" s="228">
        <v>2.1609674871567122</v>
      </c>
      <c r="H15" s="228">
        <v>2.3538960085110698</v>
      </c>
      <c r="I15" s="228">
        <v>3.0634911139268488</v>
      </c>
      <c r="J15" s="228">
        <v>2.573759792171618</v>
      </c>
      <c r="K15" s="228">
        <v>2.8330419682886392</v>
      </c>
      <c r="L15" s="228">
        <v>2.0657288624726862</v>
      </c>
      <c r="M15" s="228">
        <v>2.1760979545615848</v>
      </c>
      <c r="N15" s="228">
        <v>2.199156869453458</v>
      </c>
      <c r="O15" s="228">
        <v>2.1800790259255081</v>
      </c>
      <c r="P15" s="228">
        <v>2.1853580999852782</v>
      </c>
      <c r="Q15" s="228">
        <v>2.1482455568747731</v>
      </c>
      <c r="R15" s="228">
        <v>2.0866841067262891</v>
      </c>
      <c r="S15" s="228">
        <v>1.931147045769015</v>
      </c>
      <c r="T15" s="228">
        <v>2.0286867935768149</v>
      </c>
      <c r="U15" s="228">
        <v>1.9923316556180219</v>
      </c>
      <c r="V15" s="228">
        <v>1.569308719309805</v>
      </c>
      <c r="W15" s="228">
        <v>1.518941322522019</v>
      </c>
      <c r="DA15" s="69" t="s">
        <v>2708</v>
      </c>
    </row>
    <row r="16" spans="1:105" ht="12" customHeight="1" x14ac:dyDescent="0.25">
      <c r="A16" s="57" t="s">
        <v>2709</v>
      </c>
      <c r="B16" s="263">
        <v>6.0161032363194256</v>
      </c>
      <c r="C16" s="263">
        <v>5.6181648367341399</v>
      </c>
      <c r="D16" s="263">
        <v>5.6941018422887204</v>
      </c>
      <c r="E16" s="263">
        <v>6.1441516345277289</v>
      </c>
      <c r="F16" s="263">
        <v>5.671331421241625</v>
      </c>
      <c r="G16" s="263">
        <v>5.3311298632259287</v>
      </c>
      <c r="H16" s="263">
        <v>5.384605151518624</v>
      </c>
      <c r="I16" s="263">
        <v>4.4408227838274437</v>
      </c>
      <c r="J16" s="263">
        <v>4.1945497942448329</v>
      </c>
      <c r="K16" s="263">
        <v>3.087554757498975</v>
      </c>
      <c r="L16" s="263">
        <v>2.6992529686028428</v>
      </c>
      <c r="M16" s="263">
        <v>2.6933467507418571</v>
      </c>
      <c r="N16" s="263">
        <v>2.4354020477137981</v>
      </c>
      <c r="O16" s="263">
        <v>2.5641361955284778</v>
      </c>
      <c r="P16" s="263">
        <v>2.3519267264879469</v>
      </c>
      <c r="Q16" s="263">
        <v>2.574844299785604</v>
      </c>
      <c r="R16" s="263">
        <v>2.6520521380503732</v>
      </c>
      <c r="S16" s="263">
        <v>2.6607552674104391</v>
      </c>
      <c r="T16" s="263">
        <v>2.6748597042788171</v>
      </c>
      <c r="U16" s="263">
        <v>2.4452192405509572</v>
      </c>
      <c r="V16" s="263">
        <v>2.0947669315984498</v>
      </c>
      <c r="W16" s="263">
        <v>2.1312734372016999</v>
      </c>
      <c r="DA16" s="70" t="s">
        <v>2710</v>
      </c>
    </row>
    <row r="17" spans="1:105" ht="12" customHeight="1" x14ac:dyDescent="0.25">
      <c r="A17" s="46" t="s">
        <v>30</v>
      </c>
      <c r="B17" s="231">
        <v>0.19381156717775691</v>
      </c>
      <c r="C17" s="231">
        <v>0.18372264432194091</v>
      </c>
      <c r="D17" s="231">
        <v>0.14771021682615509</v>
      </c>
      <c r="E17" s="231">
        <v>0.2037600204114757</v>
      </c>
      <c r="F17" s="231">
        <v>0.12212946253624229</v>
      </c>
      <c r="G17" s="231">
        <v>0.14977372017388679</v>
      </c>
      <c r="H17" s="231">
        <v>0.16162747645518799</v>
      </c>
      <c r="I17" s="231">
        <v>9.0582825176599699E-2</v>
      </c>
      <c r="J17" s="231">
        <v>0.26143426551092602</v>
      </c>
      <c r="K17" s="231">
        <v>5.1976130271039672E-2</v>
      </c>
      <c r="L17" s="231">
        <v>5.1730060931743788E-2</v>
      </c>
      <c r="M17" s="231">
        <v>4.9791258068809463E-2</v>
      </c>
      <c r="N17" s="231">
        <v>4.8001654162969629E-2</v>
      </c>
      <c r="O17" s="231">
        <v>0.1008522252799651</v>
      </c>
      <c r="P17" s="231">
        <v>0.1443096260274627</v>
      </c>
      <c r="Q17" s="231">
        <v>0.20649798484625281</v>
      </c>
      <c r="R17" s="231">
        <v>0.24815416494479511</v>
      </c>
      <c r="S17" s="231">
        <v>0.1023985545328142</v>
      </c>
      <c r="T17" s="231">
        <v>0.12571788882431209</v>
      </c>
      <c r="U17" s="231">
        <v>0.10865313605154391</v>
      </c>
      <c r="V17" s="231">
        <v>6.5207646153366119E-2</v>
      </c>
      <c r="W17" s="231">
        <v>6.5650673288654288E-2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9.9544393735666897E-2</v>
      </c>
      <c r="G19" s="231">
        <v>0</v>
      </c>
      <c r="H19" s="231">
        <v>0</v>
      </c>
      <c r="I19" s="231">
        <v>8.847109532267762E-2</v>
      </c>
      <c r="J19" s="231">
        <v>8.7365824847624299E-2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2.2920587791916979E-2</v>
      </c>
      <c r="T19" s="231">
        <v>1.362044241337225E-2</v>
      </c>
      <c r="U19" s="231">
        <v>2.3672108064718849E-2</v>
      </c>
      <c r="V19" s="231">
        <v>2.1468559343611911E-2</v>
      </c>
      <c r="W19" s="231">
        <v>1.4160584514877559E-2</v>
      </c>
      <c r="DA19" s="73" t="s">
        <v>2713</v>
      </c>
    </row>
    <row r="20" spans="1:105" ht="12" customHeight="1" x14ac:dyDescent="0.25">
      <c r="A20" s="46" t="s">
        <v>160</v>
      </c>
      <c r="B20" s="231">
        <v>0.82105145221481646</v>
      </c>
      <c r="C20" s="231">
        <v>0.86395840665702017</v>
      </c>
      <c r="D20" s="231">
        <v>0.75105367908066034</v>
      </c>
      <c r="E20" s="231">
        <v>0.83592721903422584</v>
      </c>
      <c r="F20" s="231">
        <v>0.85403377796840874</v>
      </c>
      <c r="G20" s="231">
        <v>0.73721218191701732</v>
      </c>
      <c r="H20" s="231">
        <v>0.66431366069910447</v>
      </c>
      <c r="I20" s="231">
        <v>0.41806432638290719</v>
      </c>
      <c r="J20" s="231">
        <v>0.27057985666913592</v>
      </c>
      <c r="K20" s="231">
        <v>0.20981702804971419</v>
      </c>
      <c r="L20" s="231">
        <v>0.1361795897987369</v>
      </c>
      <c r="M20" s="231">
        <v>0.13579711772180381</v>
      </c>
      <c r="N20" s="231">
        <v>0.1359003141768759</v>
      </c>
      <c r="O20" s="231">
        <v>0.1339437839754323</v>
      </c>
      <c r="P20" s="231">
        <v>0.13402652804578569</v>
      </c>
      <c r="Q20" s="231">
        <v>0.13348022154568301</v>
      </c>
      <c r="R20" s="231">
        <v>6.4829963968100021E-2</v>
      </c>
      <c r="S20" s="231">
        <v>8.1638907178973125E-2</v>
      </c>
      <c r="T20" s="231">
        <v>6.3276209219879906E-2</v>
      </c>
      <c r="U20" s="231">
        <v>6.1573478212483393E-2</v>
      </c>
      <c r="V20" s="231">
        <v>4.6830219068350692E-2</v>
      </c>
      <c r="W20" s="231">
        <v>4.8884168937055307E-2</v>
      </c>
      <c r="DA20" s="73" t="s">
        <v>2714</v>
      </c>
    </row>
    <row r="21" spans="1:105" ht="12" customHeight="1" x14ac:dyDescent="0.25">
      <c r="A21" s="46" t="s">
        <v>70</v>
      </c>
      <c r="B21" s="231">
        <v>2.934172818572542</v>
      </c>
      <c r="C21" s="231">
        <v>2.224383640576999</v>
      </c>
      <c r="D21" s="231">
        <v>2.0750241410508141</v>
      </c>
      <c r="E21" s="231">
        <v>1.6866528424652589</v>
      </c>
      <c r="F21" s="231">
        <v>1.61632414486037</v>
      </c>
      <c r="G21" s="231">
        <v>1.387556937952904</v>
      </c>
      <c r="H21" s="231">
        <v>1.3740892458084191</v>
      </c>
      <c r="I21" s="231">
        <v>0.84622900395432044</v>
      </c>
      <c r="J21" s="231">
        <v>0.60775244990456079</v>
      </c>
      <c r="K21" s="231">
        <v>0.53234125101671359</v>
      </c>
      <c r="L21" s="231">
        <v>0.4521090681878035</v>
      </c>
      <c r="M21" s="231">
        <v>0.37795417769195971</v>
      </c>
      <c r="N21" s="231">
        <v>0.22241300225385971</v>
      </c>
      <c r="O21" s="231">
        <v>0.14700807806962179</v>
      </c>
      <c r="P21" s="231">
        <v>7.3182302820225392E-2</v>
      </c>
      <c r="Q21" s="231">
        <v>7.3500740313516028E-2</v>
      </c>
      <c r="R21" s="231">
        <v>0</v>
      </c>
      <c r="S21" s="231">
        <v>1.2711275792738759E-2</v>
      </c>
      <c r="T21" s="231">
        <v>1.5016109544691261E-2</v>
      </c>
      <c r="U21" s="231">
        <v>1.367919190231408E-2</v>
      </c>
      <c r="V21" s="231">
        <v>5.4482913721114103E-3</v>
      </c>
      <c r="W21" s="231">
        <v>5.8327350404529972E-3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0.29754984796349521</v>
      </c>
      <c r="D22" s="231">
        <v>0.2934160810022346</v>
      </c>
      <c r="E22" s="231">
        <v>0.19122740871802449</v>
      </c>
      <c r="F22" s="231">
        <v>0.19230153714084511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0.9120131630168139</v>
      </c>
      <c r="C23" s="231">
        <v>1.0539887504829031</v>
      </c>
      <c r="D23" s="231">
        <v>1.4684985011805609</v>
      </c>
      <c r="E23" s="231">
        <v>1.981115962249979</v>
      </c>
      <c r="F23" s="231">
        <v>1.7833959773684129</v>
      </c>
      <c r="G23" s="231">
        <v>1.980652111034463</v>
      </c>
      <c r="H23" s="231">
        <v>2.2962461503643969</v>
      </c>
      <c r="I23" s="231">
        <v>2.321620909227518</v>
      </c>
      <c r="J23" s="231">
        <v>2.013534395948942</v>
      </c>
      <c r="K23" s="231">
        <v>1.6130495026217431</v>
      </c>
      <c r="L23" s="231">
        <v>1.331390182767199</v>
      </c>
      <c r="M23" s="231">
        <v>1.316070543149918</v>
      </c>
      <c r="N23" s="231">
        <v>1.1927479020976519</v>
      </c>
      <c r="O23" s="231">
        <v>1.2126301246102631</v>
      </c>
      <c r="P23" s="231">
        <v>1.07365514826397</v>
      </c>
      <c r="Q23" s="231">
        <v>1.1871390103707391</v>
      </c>
      <c r="R23" s="231">
        <v>1.161416390240092</v>
      </c>
      <c r="S23" s="231">
        <v>1.264646786361975</v>
      </c>
      <c r="T23" s="231">
        <v>1.0891800349933429</v>
      </c>
      <c r="U23" s="231">
        <v>0.98918674217900804</v>
      </c>
      <c r="V23" s="231">
        <v>0.90202713359318387</v>
      </c>
      <c r="W23" s="231">
        <v>1.035318963093657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2.2605520911392209E-2</v>
      </c>
      <c r="C25" s="231">
        <v>2.7121742691635111E-2</v>
      </c>
      <c r="D25" s="231">
        <v>3.1646101808688508E-2</v>
      </c>
      <c r="E25" s="231">
        <v>3.3908281367149268E-2</v>
      </c>
      <c r="F25" s="231">
        <v>2.9383922250151979E-2</v>
      </c>
      <c r="G25" s="231">
        <v>2.7121742691746779E-2</v>
      </c>
      <c r="H25" s="231">
        <v>3.1646101808667469E-2</v>
      </c>
      <c r="I25" s="231">
        <v>2.0343341352925141E-2</v>
      </c>
      <c r="J25" s="231">
        <v>1.3564940014102991E-2</v>
      </c>
      <c r="K25" s="231">
        <v>1.8081161794373461E-2</v>
      </c>
      <c r="L25" s="231">
        <v>2.4867700469556161E-2</v>
      </c>
      <c r="M25" s="231">
        <v>2.7121742691465171E-2</v>
      </c>
      <c r="N25" s="231">
        <v>9.2676125866728021E-2</v>
      </c>
      <c r="O25" s="231">
        <v>0.27350401848289291</v>
      </c>
      <c r="P25" s="231">
        <v>0.28706895849728647</v>
      </c>
      <c r="Q25" s="231">
        <v>0.30967447940787851</v>
      </c>
      <c r="R25" s="231">
        <v>0.16500891037990889</v>
      </c>
      <c r="S25" s="231">
        <v>0.1666526523611005</v>
      </c>
      <c r="T25" s="231">
        <v>0.18384684447219671</v>
      </c>
      <c r="U25" s="231">
        <v>0.12555096549219971</v>
      </c>
      <c r="V25" s="231">
        <v>9.0438358317388584E-2</v>
      </c>
      <c r="W25" s="231">
        <v>6.128228149077157E-2</v>
      </c>
      <c r="DA25" s="73" t="s">
        <v>2719</v>
      </c>
    </row>
    <row r="26" spans="1:105" ht="12" customHeight="1" x14ac:dyDescent="0.25">
      <c r="A26" s="46" t="s">
        <v>79</v>
      </c>
      <c r="B26" s="231">
        <v>1.1324487144261051</v>
      </c>
      <c r="C26" s="231">
        <v>0.96743980404014618</v>
      </c>
      <c r="D26" s="231">
        <v>0.92675312133960575</v>
      </c>
      <c r="E26" s="231">
        <v>1.2115599002816151</v>
      </c>
      <c r="F26" s="231">
        <v>0.97421820538152692</v>
      </c>
      <c r="G26" s="231">
        <v>1.0488131694559111</v>
      </c>
      <c r="H26" s="231">
        <v>0.85668251638284754</v>
      </c>
      <c r="I26" s="231">
        <v>0.65551128241049483</v>
      </c>
      <c r="J26" s="231">
        <v>0.94031806134954121</v>
      </c>
      <c r="K26" s="231">
        <v>0.66228968374539177</v>
      </c>
      <c r="L26" s="231">
        <v>0.70297636644780304</v>
      </c>
      <c r="M26" s="231">
        <v>0.78661191141790077</v>
      </c>
      <c r="N26" s="231">
        <v>0.74366304915571257</v>
      </c>
      <c r="O26" s="231">
        <v>0.69619796511030263</v>
      </c>
      <c r="P26" s="231">
        <v>0.63968416283321594</v>
      </c>
      <c r="Q26" s="231">
        <v>0.66455186330153482</v>
      </c>
      <c r="R26" s="231">
        <v>1.012642708517477</v>
      </c>
      <c r="S26" s="231">
        <v>1.0097865033909199</v>
      </c>
      <c r="T26" s="231">
        <v>1.184202174811021</v>
      </c>
      <c r="U26" s="231">
        <v>1.122903618648688</v>
      </c>
      <c r="V26" s="231">
        <v>0.96334672375043728</v>
      </c>
      <c r="W26" s="231">
        <v>0.90014403083623162</v>
      </c>
      <c r="DA26" s="73" t="s">
        <v>2720</v>
      </c>
    </row>
    <row r="27" spans="1:105" ht="12" customHeight="1" x14ac:dyDescent="0.25">
      <c r="A27" s="57" t="s">
        <v>2721</v>
      </c>
      <c r="B27" s="263">
        <v>51.136877508715123</v>
      </c>
      <c r="C27" s="263">
        <v>47.754401112240203</v>
      </c>
      <c r="D27" s="263">
        <v>48.399865659454107</v>
      </c>
      <c r="E27" s="263">
        <v>52.225288893485711</v>
      </c>
      <c r="F27" s="263">
        <v>48.206317080553823</v>
      </c>
      <c r="G27" s="263">
        <v>45.3146038374204</v>
      </c>
      <c r="H27" s="263">
        <v>45.769143787908313</v>
      </c>
      <c r="I27" s="263">
        <v>37.746993662533271</v>
      </c>
      <c r="J27" s="263">
        <v>35.653673251081081</v>
      </c>
      <c r="K27" s="263">
        <v>26.244215438741289</v>
      </c>
      <c r="L27" s="263">
        <v>22.94365023312416</v>
      </c>
      <c r="M27" s="263">
        <v>22.893447381305791</v>
      </c>
      <c r="N27" s="263">
        <v>20.700917405567282</v>
      </c>
      <c r="O27" s="263">
        <v>21.795157661992061</v>
      </c>
      <c r="P27" s="263">
        <v>19.991377175147552</v>
      </c>
      <c r="Q27" s="263">
        <v>21.886176548177641</v>
      </c>
      <c r="R27" s="263">
        <v>22.542443173428179</v>
      </c>
      <c r="S27" s="263">
        <v>22.616419772988731</v>
      </c>
      <c r="T27" s="263">
        <v>22.736307486369942</v>
      </c>
      <c r="U27" s="263">
        <v>20.784363544683131</v>
      </c>
      <c r="V27" s="263">
        <v>17.805518918586831</v>
      </c>
      <c r="W27" s="263">
        <v>18.115824216214438</v>
      </c>
      <c r="DA27" s="70" t="s">
        <v>2722</v>
      </c>
    </row>
    <row r="28" spans="1:105" ht="12" customHeight="1" x14ac:dyDescent="0.25">
      <c r="A28" s="46" t="s">
        <v>30</v>
      </c>
      <c r="B28" s="231">
        <v>1.6473983210109331</v>
      </c>
      <c r="C28" s="231">
        <v>1.561642476736498</v>
      </c>
      <c r="D28" s="231">
        <v>1.255536843022319</v>
      </c>
      <c r="E28" s="231">
        <v>1.7319601734975441</v>
      </c>
      <c r="F28" s="231">
        <v>1.03810043155806</v>
      </c>
      <c r="G28" s="231">
        <v>1.2730766214780369</v>
      </c>
      <c r="H28" s="231">
        <v>1.3738335498690979</v>
      </c>
      <c r="I28" s="231">
        <v>0.76995401400109753</v>
      </c>
      <c r="J28" s="231">
        <v>2.222191256842871</v>
      </c>
      <c r="K28" s="231">
        <v>0.4417971073038372</v>
      </c>
      <c r="L28" s="231">
        <v>0.43970551791982232</v>
      </c>
      <c r="M28" s="231">
        <v>0.42322569358488049</v>
      </c>
      <c r="N28" s="231">
        <v>0.40801406038524191</v>
      </c>
      <c r="O28" s="231">
        <v>0.85724391487970342</v>
      </c>
      <c r="P28" s="231">
        <v>1.2266318212334331</v>
      </c>
      <c r="Q28" s="231">
        <v>1.75523287119315</v>
      </c>
      <c r="R28" s="231">
        <v>2.1093104020307591</v>
      </c>
      <c r="S28" s="231">
        <v>0.87038771352892108</v>
      </c>
      <c r="T28" s="231">
        <v>1.0686020550066531</v>
      </c>
      <c r="U28" s="231">
        <v>0.92355165643812365</v>
      </c>
      <c r="V28" s="231">
        <v>0.55426499230361193</v>
      </c>
      <c r="W28" s="231">
        <v>0.55803072295356126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0.8461273467531687</v>
      </c>
      <c r="G30" s="231">
        <v>0</v>
      </c>
      <c r="H30" s="231">
        <v>0</v>
      </c>
      <c r="I30" s="231">
        <v>0.75200431024275971</v>
      </c>
      <c r="J30" s="231">
        <v>0.74260951120480645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0.19482499623129429</v>
      </c>
      <c r="T30" s="231">
        <v>0.1157737605136642</v>
      </c>
      <c r="U30" s="231">
        <v>0.20121291855011031</v>
      </c>
      <c r="V30" s="231">
        <v>0.18248275442070119</v>
      </c>
      <c r="W30" s="231">
        <v>0.1203649683764592</v>
      </c>
      <c r="DA30" s="73" t="s">
        <v>2725</v>
      </c>
    </row>
    <row r="31" spans="1:105" ht="12" customHeight="1" x14ac:dyDescent="0.25">
      <c r="A31" s="46" t="s">
        <v>160</v>
      </c>
      <c r="B31" s="231">
        <v>6.9789373438259394</v>
      </c>
      <c r="C31" s="231">
        <v>7.3436464565846737</v>
      </c>
      <c r="D31" s="231">
        <v>6.383956272185614</v>
      </c>
      <c r="E31" s="231">
        <v>7.1053813617909221</v>
      </c>
      <c r="F31" s="231">
        <v>7.2592871127314744</v>
      </c>
      <c r="G31" s="231">
        <v>6.2663035462946466</v>
      </c>
      <c r="H31" s="231">
        <v>5.6466661159423897</v>
      </c>
      <c r="I31" s="231">
        <v>3.55354677425471</v>
      </c>
      <c r="J31" s="231">
        <v>2.299928781687655</v>
      </c>
      <c r="K31" s="231">
        <v>1.7834447384225709</v>
      </c>
      <c r="L31" s="231">
        <v>1.157526513289264</v>
      </c>
      <c r="M31" s="231">
        <v>1.1542755006353329</v>
      </c>
      <c r="N31" s="231">
        <v>1.1551526705034449</v>
      </c>
      <c r="O31" s="231">
        <v>1.1385221637911751</v>
      </c>
      <c r="P31" s="231">
        <v>1.139225488389179</v>
      </c>
      <c r="Q31" s="231">
        <v>1.1345818831383061</v>
      </c>
      <c r="R31" s="231">
        <v>0.55105469372885041</v>
      </c>
      <c r="S31" s="231">
        <v>0.6939307110212718</v>
      </c>
      <c r="T31" s="231">
        <v>0.53784777836897935</v>
      </c>
      <c r="U31" s="231">
        <v>0.52337456480610889</v>
      </c>
      <c r="V31" s="231">
        <v>0.39805686208098079</v>
      </c>
      <c r="W31" s="231">
        <v>0.41551543596496998</v>
      </c>
      <c r="DA31" s="73" t="s">
        <v>2726</v>
      </c>
    </row>
    <row r="32" spans="1:105" ht="12" customHeight="1" x14ac:dyDescent="0.25">
      <c r="A32" s="46" t="s">
        <v>70</v>
      </c>
      <c r="B32" s="231">
        <v>24.94046895786661</v>
      </c>
      <c r="C32" s="231">
        <v>18.9072609449045</v>
      </c>
      <c r="D32" s="231">
        <v>17.637705198931918</v>
      </c>
      <c r="E32" s="231">
        <v>14.336549160954711</v>
      </c>
      <c r="F32" s="231">
        <v>13.738755231313149</v>
      </c>
      <c r="G32" s="231">
        <v>11.794233972599679</v>
      </c>
      <c r="H32" s="231">
        <v>11.679758589371559</v>
      </c>
      <c r="I32" s="231">
        <v>7.1929465336117246</v>
      </c>
      <c r="J32" s="231">
        <v>5.1658958241887678</v>
      </c>
      <c r="K32" s="231">
        <v>4.5249006336420656</v>
      </c>
      <c r="L32" s="231">
        <v>3.84292707959633</v>
      </c>
      <c r="M32" s="231">
        <v>3.212610510381658</v>
      </c>
      <c r="N32" s="231">
        <v>1.890510519157808</v>
      </c>
      <c r="O32" s="231">
        <v>1.2495686635917851</v>
      </c>
      <c r="P32" s="231">
        <v>0.62204957397191596</v>
      </c>
      <c r="Q32" s="231">
        <v>0.62475629266488641</v>
      </c>
      <c r="R32" s="231">
        <v>0</v>
      </c>
      <c r="S32" s="231">
        <v>0.1080458442382795</v>
      </c>
      <c r="T32" s="231">
        <v>0.1276369311298757</v>
      </c>
      <c r="U32" s="231">
        <v>0.1162731311696697</v>
      </c>
      <c r="V32" s="231">
        <v>4.6310476662946992E-2</v>
      </c>
      <c r="W32" s="231">
        <v>4.9578247843850447E-2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2.5291737076897101</v>
      </c>
      <c r="D33" s="231">
        <v>2.4940366885189942</v>
      </c>
      <c r="E33" s="231">
        <v>1.625432974103209</v>
      </c>
      <c r="F33" s="231">
        <v>1.634563065697183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7.7521118856429183</v>
      </c>
      <c r="C34" s="231">
        <v>8.958904379104677</v>
      </c>
      <c r="D34" s="231">
        <v>12.48223726003476</v>
      </c>
      <c r="E34" s="231">
        <v>16.839485679124831</v>
      </c>
      <c r="F34" s="231">
        <v>15.158865807631511</v>
      </c>
      <c r="G34" s="231">
        <v>16.83554294379293</v>
      </c>
      <c r="H34" s="231">
        <v>19.518092278097381</v>
      </c>
      <c r="I34" s="231">
        <v>19.73377772843391</v>
      </c>
      <c r="J34" s="231">
        <v>17.115042365566001</v>
      </c>
      <c r="K34" s="231">
        <v>13.710920772284821</v>
      </c>
      <c r="L34" s="231">
        <v>11.316816553521191</v>
      </c>
      <c r="M34" s="231">
        <v>11.186599616774309</v>
      </c>
      <c r="N34" s="231">
        <v>10.138357167830041</v>
      </c>
      <c r="O34" s="231">
        <v>10.30735605918724</v>
      </c>
      <c r="P34" s="231">
        <v>9.1260687602437489</v>
      </c>
      <c r="Q34" s="231">
        <v>10.090681588151289</v>
      </c>
      <c r="R34" s="231">
        <v>9.8720393170407892</v>
      </c>
      <c r="S34" s="231">
        <v>10.74949768407679</v>
      </c>
      <c r="T34" s="231">
        <v>9.258030297443419</v>
      </c>
      <c r="U34" s="231">
        <v>8.408087308521571</v>
      </c>
      <c r="V34" s="231">
        <v>7.6672306355420634</v>
      </c>
      <c r="W34" s="231">
        <v>8.8002111862960781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0.19214692774683381</v>
      </c>
      <c r="C36" s="231">
        <v>0.23053481287889849</v>
      </c>
      <c r="D36" s="231">
        <v>0.26899186537385239</v>
      </c>
      <c r="E36" s="231">
        <v>0.2882203916207689</v>
      </c>
      <c r="F36" s="231">
        <v>0.24976333912629181</v>
      </c>
      <c r="G36" s="231">
        <v>0.23053481287984759</v>
      </c>
      <c r="H36" s="231">
        <v>0.26899186537367348</v>
      </c>
      <c r="I36" s="231">
        <v>0.17291840149986371</v>
      </c>
      <c r="J36" s="231">
        <v>0.11530199011987539</v>
      </c>
      <c r="K36" s="231">
        <v>0.15368987525217451</v>
      </c>
      <c r="L36" s="231">
        <v>0.21137545399122731</v>
      </c>
      <c r="M36" s="231">
        <v>0.230534812877454</v>
      </c>
      <c r="N36" s="231">
        <v>0.78774706986718823</v>
      </c>
      <c r="O36" s="231">
        <v>2.32478415710459</v>
      </c>
      <c r="P36" s="231">
        <v>2.440086147226936</v>
      </c>
      <c r="Q36" s="231">
        <v>2.6322330749669671</v>
      </c>
      <c r="R36" s="231">
        <v>1.4025757382292261</v>
      </c>
      <c r="S36" s="231">
        <v>1.4165475450693541</v>
      </c>
      <c r="T36" s="231">
        <v>1.5626981780136719</v>
      </c>
      <c r="U36" s="231">
        <v>1.0671832066836979</v>
      </c>
      <c r="V36" s="231">
        <v>0.76872604569780301</v>
      </c>
      <c r="W36" s="231">
        <v>0.52089939267155827</v>
      </c>
      <c r="DA36" s="73" t="s">
        <v>2731</v>
      </c>
    </row>
    <row r="37" spans="1:105" ht="12" customHeight="1" x14ac:dyDescent="0.25">
      <c r="A37" s="46" t="s">
        <v>79</v>
      </c>
      <c r="B37" s="231">
        <v>9.6258140726218926</v>
      </c>
      <c r="C37" s="231">
        <v>8.223238334341243</v>
      </c>
      <c r="D37" s="231">
        <v>7.8774015313866483</v>
      </c>
      <c r="E37" s="231">
        <v>10.298259152393729</v>
      </c>
      <c r="F37" s="231">
        <v>8.28085474574298</v>
      </c>
      <c r="G37" s="231">
        <v>8.9149119403752461</v>
      </c>
      <c r="H37" s="231">
        <v>7.2818013892542064</v>
      </c>
      <c r="I37" s="231">
        <v>5.5718459004892056</v>
      </c>
      <c r="J37" s="231">
        <v>7.9927035214711006</v>
      </c>
      <c r="K37" s="231">
        <v>5.6294623118358311</v>
      </c>
      <c r="L37" s="231">
        <v>5.9752991148063268</v>
      </c>
      <c r="M37" s="231">
        <v>6.6862012470521588</v>
      </c>
      <c r="N37" s="231">
        <v>6.3211359178235549</v>
      </c>
      <c r="O37" s="231">
        <v>5.9176827034375723</v>
      </c>
      <c r="P37" s="231">
        <v>5.4373153840823374</v>
      </c>
      <c r="Q37" s="231">
        <v>5.6486908380630476</v>
      </c>
      <c r="R37" s="231">
        <v>8.6074630223985551</v>
      </c>
      <c r="S37" s="231">
        <v>8.5831852788228211</v>
      </c>
      <c r="T37" s="231">
        <v>10.065718485893679</v>
      </c>
      <c r="U37" s="231">
        <v>9.5446807585138522</v>
      </c>
      <c r="V37" s="231">
        <v>8.1884471518787176</v>
      </c>
      <c r="W37" s="231">
        <v>7.6512242621079656</v>
      </c>
      <c r="DA37" s="73" t="s">
        <v>2732</v>
      </c>
    </row>
    <row r="38" spans="1:105" ht="12" customHeight="1" x14ac:dyDescent="0.25">
      <c r="A38" s="57" t="s">
        <v>2733</v>
      </c>
      <c r="B38" s="263">
        <v>8.3532974544121235</v>
      </c>
      <c r="C38" s="263">
        <v>9.7075374129958831</v>
      </c>
      <c r="D38" s="263">
        <v>9.3665477482833239</v>
      </c>
      <c r="E38" s="263">
        <v>10.741912073167279</v>
      </c>
      <c r="F38" s="263">
        <v>11.566704434297019</v>
      </c>
      <c r="G38" s="263">
        <v>11.72638903992307</v>
      </c>
      <c r="H38" s="263">
        <v>12.4418581422605</v>
      </c>
      <c r="I38" s="263">
        <v>12.785816547777349</v>
      </c>
      <c r="J38" s="263">
        <v>11.14100056676909</v>
      </c>
      <c r="K38" s="263">
        <v>10.026709732562431</v>
      </c>
      <c r="L38" s="263">
        <v>7.9063509205113736</v>
      </c>
      <c r="M38" s="263">
        <v>8.0748944071629616</v>
      </c>
      <c r="N38" s="263">
        <v>7.7195613093042059</v>
      </c>
      <c r="O38" s="263">
        <v>7.8336186706096109</v>
      </c>
      <c r="P38" s="263">
        <v>7.4609598753784203</v>
      </c>
      <c r="Q38" s="263">
        <v>7.7543362800300857</v>
      </c>
      <c r="R38" s="263">
        <v>7.5952366522115717</v>
      </c>
      <c r="S38" s="263">
        <v>7.4987572853797788</v>
      </c>
      <c r="T38" s="263">
        <v>7.4188281354159997</v>
      </c>
      <c r="U38" s="263">
        <v>7.0101560126995448</v>
      </c>
      <c r="V38" s="263">
        <v>5.8430989227122234</v>
      </c>
      <c r="W38" s="263">
        <v>5.9660001452789606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29.087669129398726</v>
      </c>
      <c r="C39" s="263">
        <f t="shared" si="0"/>
        <v>30.145915170814781</v>
      </c>
      <c r="D39" s="263">
        <f t="shared" si="0"/>
        <v>29.809610759547848</v>
      </c>
      <c r="E39" s="263">
        <f t="shared" si="0"/>
        <v>33.148967517464413</v>
      </c>
      <c r="F39" s="263">
        <f t="shared" si="0"/>
        <v>33.267293874216577</v>
      </c>
      <c r="G39" s="263">
        <f t="shared" si="0"/>
        <v>32.642317016051528</v>
      </c>
      <c r="H39" s="263">
        <f t="shared" si="0"/>
        <v>33.968989004929966</v>
      </c>
      <c r="I39" s="263">
        <f t="shared" si="0"/>
        <v>32.049860091197843</v>
      </c>
      <c r="J39" s="263">
        <f t="shared" si="0"/>
        <v>28.708653488320387</v>
      </c>
      <c r="K39" s="263">
        <f t="shared" si="0"/>
        <v>24.048860417872461</v>
      </c>
      <c r="L39" s="263">
        <f t="shared" si="0"/>
        <v>19.620979395072617</v>
      </c>
      <c r="M39" s="263">
        <f t="shared" si="0"/>
        <v>19.850828381918319</v>
      </c>
      <c r="N39" s="263">
        <f t="shared" si="0"/>
        <v>18.587488909011036</v>
      </c>
      <c r="O39" s="263">
        <f t="shared" si="0"/>
        <v>19.072627563831198</v>
      </c>
      <c r="P39" s="263">
        <f t="shared" si="0"/>
        <v>17.923430371650397</v>
      </c>
      <c r="Q39" s="263">
        <f t="shared" si="0"/>
        <v>18.973893817535199</v>
      </c>
      <c r="R39" s="263">
        <f t="shared" si="0"/>
        <v>18.857393763481358</v>
      </c>
      <c r="S39" s="263">
        <f t="shared" si="0"/>
        <v>18.722119911562615</v>
      </c>
      <c r="T39" s="263">
        <f t="shared" si="0"/>
        <v>18.558589637457956</v>
      </c>
      <c r="U39" s="263">
        <f t="shared" si="0"/>
        <v>17.332845269076635</v>
      </c>
      <c r="V39" s="263">
        <f t="shared" si="0"/>
        <v>14.59280895193189</v>
      </c>
      <c r="W39" s="263">
        <f t="shared" si="0"/>
        <v>14.923616669272333</v>
      </c>
      <c r="DA39" s="70"/>
    </row>
    <row r="40" spans="1:105" ht="12" customHeight="1" x14ac:dyDescent="0.25">
      <c r="A40" s="60" t="s">
        <v>2736</v>
      </c>
      <c r="B40" s="331">
        <v>9.3821628347241166</v>
      </c>
      <c r="C40" s="331">
        <v>8.7105671529742796</v>
      </c>
      <c r="D40" s="331">
        <v>8.8357057056127424</v>
      </c>
      <c r="E40" s="331">
        <v>9.5070956034836165</v>
      </c>
      <c r="F40" s="331">
        <v>8.8176933199072618</v>
      </c>
      <c r="G40" s="331">
        <v>8.3015736897183228</v>
      </c>
      <c r="H40" s="331">
        <v>8.4330453525474773</v>
      </c>
      <c r="I40" s="331">
        <v>6.9734525557978806</v>
      </c>
      <c r="J40" s="331">
        <v>6.5114914854111197</v>
      </c>
      <c r="K40" s="331">
        <v>4.8050941630968911</v>
      </c>
      <c r="L40" s="331">
        <v>4.1644441245612054</v>
      </c>
      <c r="M40" s="331">
        <v>4.1324760371791029</v>
      </c>
      <c r="N40" s="331">
        <v>3.7095373858001039</v>
      </c>
      <c r="O40" s="331">
        <v>3.875918477829376</v>
      </c>
      <c r="P40" s="331">
        <v>3.5458993776867711</v>
      </c>
      <c r="Q40" s="331">
        <v>3.8918842686719208</v>
      </c>
      <c r="R40" s="331">
        <v>3.9461230450752578</v>
      </c>
      <c r="S40" s="331">
        <v>3.955044122204487</v>
      </c>
      <c r="T40" s="331">
        <v>3.9036194878423611</v>
      </c>
      <c r="U40" s="331">
        <v>3.572935859630499</v>
      </c>
      <c r="V40" s="331">
        <v>3.0632563337416001</v>
      </c>
      <c r="W40" s="331">
        <v>3.1596139272125812</v>
      </c>
      <c r="DA40" s="72" t="s">
        <v>2737</v>
      </c>
    </row>
    <row r="41" spans="1:105" ht="12" customHeight="1" x14ac:dyDescent="0.25">
      <c r="A41" s="59" t="s">
        <v>30</v>
      </c>
      <c r="B41" s="232">
        <v>0.37406981129946981</v>
      </c>
      <c r="C41" s="232">
        <v>0.36992803078596309</v>
      </c>
      <c r="D41" s="232">
        <v>0.29379554749188808</v>
      </c>
      <c r="E41" s="232">
        <v>0.41151016091217779</v>
      </c>
      <c r="F41" s="232">
        <v>0.24062507643276329</v>
      </c>
      <c r="G41" s="232">
        <v>0.29219755830263527</v>
      </c>
      <c r="H41" s="232">
        <v>0.30314235102346182</v>
      </c>
      <c r="I41" s="232">
        <v>0.16777699223050269</v>
      </c>
      <c r="J41" s="232">
        <v>0.52530145882588941</v>
      </c>
      <c r="K41" s="232">
        <v>0.1037520228283947</v>
      </c>
      <c r="L41" s="232">
        <v>0.1092756292853356</v>
      </c>
      <c r="M41" s="232">
        <v>0.1094699654939609</v>
      </c>
      <c r="N41" s="232">
        <v>0.1113551779224831</v>
      </c>
      <c r="O41" s="232">
        <v>0.24516220272165989</v>
      </c>
      <c r="P41" s="232">
        <v>0.35904917918295332</v>
      </c>
      <c r="Q41" s="232">
        <v>0.50209749002417858</v>
      </c>
      <c r="R41" s="232">
        <v>0.66416611788947288</v>
      </c>
      <c r="S41" s="232">
        <v>0.27284673261058162</v>
      </c>
      <c r="T41" s="232">
        <v>0.37553626276528101</v>
      </c>
      <c r="U41" s="232">
        <v>0.32438348173181109</v>
      </c>
      <c r="V41" s="232">
        <v>0.19188397490095099</v>
      </c>
      <c r="W41" s="232">
        <v>0.17731443471806899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0.1961269365611909</v>
      </c>
      <c r="G42" s="297">
        <v>0</v>
      </c>
      <c r="H42" s="297">
        <v>0</v>
      </c>
      <c r="I42" s="297">
        <v>0.16386565823751159</v>
      </c>
      <c r="J42" s="297">
        <v>0.17554468292170439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6.1073200857874037E-2</v>
      </c>
      <c r="T42" s="297">
        <v>4.068609558243215E-2</v>
      </c>
      <c r="U42" s="297">
        <v>7.0672979290008042E-2</v>
      </c>
      <c r="V42" s="297">
        <v>6.3174684952748444E-2</v>
      </c>
      <c r="W42" s="297">
        <v>3.8246005909080033E-2</v>
      </c>
      <c r="DA42" s="122" t="s">
        <v>2739</v>
      </c>
    </row>
    <row r="43" spans="1:105" ht="12" customHeight="1" x14ac:dyDescent="0.25">
      <c r="A43" s="59" t="s">
        <v>160</v>
      </c>
      <c r="B43" s="297">
        <v>1.584686436777343</v>
      </c>
      <c r="C43" s="297">
        <v>1.7395919443417329</v>
      </c>
      <c r="D43" s="297">
        <v>1.493845392570216</v>
      </c>
      <c r="E43" s="297">
        <v>1.6882239397158509</v>
      </c>
      <c r="F43" s="297">
        <v>1.682656574688737</v>
      </c>
      <c r="G43" s="297">
        <v>1.438246971878768</v>
      </c>
      <c r="H43" s="297">
        <v>1.245961449983801</v>
      </c>
      <c r="I43" s="297">
        <v>0.77433636125444139</v>
      </c>
      <c r="J43" s="297">
        <v>0.54367775073178726</v>
      </c>
      <c r="K43" s="297">
        <v>0.41882573732368078</v>
      </c>
      <c r="L43" s="297">
        <v>0.28766852586373348</v>
      </c>
      <c r="M43" s="297">
        <v>0.298560557972675</v>
      </c>
      <c r="N43" s="297">
        <v>0.31526421180213648</v>
      </c>
      <c r="O43" s="297">
        <v>0.32560464609613943</v>
      </c>
      <c r="P43" s="297">
        <v>0.33346434474456071</v>
      </c>
      <c r="Q43" s="297">
        <v>0.32455563310149599</v>
      </c>
      <c r="R43" s="297">
        <v>0.1735125642609549</v>
      </c>
      <c r="S43" s="297">
        <v>0.2175314796122757</v>
      </c>
      <c r="T43" s="297">
        <v>0.18901455755111579</v>
      </c>
      <c r="U43" s="297">
        <v>0.1838273608175284</v>
      </c>
      <c r="V43" s="297">
        <v>0.1378054432325736</v>
      </c>
      <c r="W43" s="297">
        <v>0.13203015822283309</v>
      </c>
      <c r="DA43" s="122" t="s">
        <v>2740</v>
      </c>
    </row>
    <row r="44" spans="1:105" ht="12" customHeight="1" x14ac:dyDescent="0.25">
      <c r="A44" s="59" t="s">
        <v>70</v>
      </c>
      <c r="B44" s="297">
        <v>5.6631577183254462</v>
      </c>
      <c r="C44" s="297">
        <v>4.4788265644013032</v>
      </c>
      <c r="D44" s="297">
        <v>4.1272219801586596</v>
      </c>
      <c r="E44" s="297">
        <v>3.4063344772160762</v>
      </c>
      <c r="F44" s="297">
        <v>3.1845560671466289</v>
      </c>
      <c r="G44" s="297">
        <v>2.707021958224745</v>
      </c>
      <c r="H44" s="297">
        <v>2.5771895572836501</v>
      </c>
      <c r="I44" s="297">
        <v>1.5673805353815271</v>
      </c>
      <c r="J44" s="297">
        <v>1.2211606918318501</v>
      </c>
      <c r="K44" s="297">
        <v>1.062631660725162</v>
      </c>
      <c r="L44" s="297">
        <v>0.95504435993254755</v>
      </c>
      <c r="M44" s="297">
        <v>0.83096174700103331</v>
      </c>
      <c r="N44" s="297">
        <v>0.51595804082431596</v>
      </c>
      <c r="O44" s="297">
        <v>0.35736270704366863</v>
      </c>
      <c r="P44" s="297">
        <v>0.18208103285722479</v>
      </c>
      <c r="Q44" s="297">
        <v>0.17871621000956731</v>
      </c>
      <c r="R44" s="297">
        <v>0</v>
      </c>
      <c r="S44" s="297">
        <v>3.3869912355543423E-2</v>
      </c>
      <c r="T44" s="297">
        <v>4.4855141240622703E-2</v>
      </c>
      <c r="U44" s="297">
        <v>4.083917002124289E-2</v>
      </c>
      <c r="V44" s="297">
        <v>1.6032472671079951E-2</v>
      </c>
      <c r="W44" s="297">
        <v>1.575350357811077E-2</v>
      </c>
      <c r="DA44" s="122" t="s">
        <v>2741</v>
      </c>
    </row>
    <row r="45" spans="1:105" ht="12" customHeight="1" x14ac:dyDescent="0.25">
      <c r="A45" s="59" t="s">
        <v>162</v>
      </c>
      <c r="B45" s="297">
        <v>1.760248868321858</v>
      </c>
      <c r="C45" s="297">
        <v>2.122220613445279</v>
      </c>
      <c r="D45" s="297">
        <v>2.9208427853919789</v>
      </c>
      <c r="E45" s="297">
        <v>4.0010270256395133</v>
      </c>
      <c r="F45" s="297">
        <v>3.5137286650779411</v>
      </c>
      <c r="G45" s="297">
        <v>3.8641072013121751</v>
      </c>
      <c r="H45" s="297">
        <v>4.3067519942565644</v>
      </c>
      <c r="I45" s="297">
        <v>4.3000930086938984</v>
      </c>
      <c r="J45" s="297">
        <v>4.0458069010998878</v>
      </c>
      <c r="K45" s="297">
        <v>3.2198847422196542</v>
      </c>
      <c r="L45" s="297">
        <v>2.8124556094795889</v>
      </c>
      <c r="M45" s="297">
        <v>2.8934837667114341</v>
      </c>
      <c r="N45" s="297">
        <v>2.7669599552511679</v>
      </c>
      <c r="O45" s="297">
        <v>2.9477889219679092</v>
      </c>
      <c r="P45" s="297">
        <v>2.6713048209020318</v>
      </c>
      <c r="Q45" s="297">
        <v>2.8865149355366788</v>
      </c>
      <c r="R45" s="297">
        <v>3.1084443629248311</v>
      </c>
      <c r="S45" s="297">
        <v>3.3697227967682122</v>
      </c>
      <c r="T45" s="297">
        <v>3.253527430702909</v>
      </c>
      <c r="U45" s="297">
        <v>2.953212867769909</v>
      </c>
      <c r="V45" s="297">
        <v>2.6543597579842468</v>
      </c>
      <c r="W45" s="297">
        <v>2.7962698247844879</v>
      </c>
      <c r="DA45" s="122" t="s">
        <v>2742</v>
      </c>
    </row>
    <row r="46" spans="1:105" ht="12" customHeight="1" x14ac:dyDescent="0.25">
      <c r="A46" s="60" t="s">
        <v>2743</v>
      </c>
      <c r="B46" s="331">
        <v>6.4171767854073893</v>
      </c>
      <c r="C46" s="331">
        <v>5.9927091591830841</v>
      </c>
      <c r="D46" s="331">
        <v>6.0737086317746369</v>
      </c>
      <c r="E46" s="331">
        <v>6.5537617434962474</v>
      </c>
      <c r="F46" s="331">
        <v>6.0494201826577356</v>
      </c>
      <c r="G46" s="331">
        <v>5.6865385207743246</v>
      </c>
      <c r="H46" s="331">
        <v>5.7435788282865348</v>
      </c>
      <c r="I46" s="331">
        <v>4.7368776360826068</v>
      </c>
      <c r="J46" s="331">
        <v>4.474186447194489</v>
      </c>
      <c r="K46" s="331">
        <v>3.293391741332242</v>
      </c>
      <c r="L46" s="331">
        <v>2.8792031665097002</v>
      </c>
      <c r="M46" s="331">
        <v>2.872903200791316</v>
      </c>
      <c r="N46" s="331">
        <v>2.5977621842280509</v>
      </c>
      <c r="O46" s="331">
        <v>2.7350786085637102</v>
      </c>
      <c r="P46" s="331">
        <v>2.508721841587144</v>
      </c>
      <c r="Q46" s="331">
        <v>2.7465005864379788</v>
      </c>
      <c r="R46" s="331">
        <v>2.8288556139204002</v>
      </c>
      <c r="S46" s="331">
        <v>2.8381389519044689</v>
      </c>
      <c r="T46" s="331">
        <v>2.8531836845640721</v>
      </c>
      <c r="U46" s="331">
        <v>2.6082338565876881</v>
      </c>
      <c r="V46" s="331">
        <v>2.2344180603716808</v>
      </c>
      <c r="W46" s="331">
        <v>2.273358333015147</v>
      </c>
      <c r="DA46" s="72" t="s">
        <v>2744</v>
      </c>
    </row>
    <row r="47" spans="1:105" ht="12" customHeight="1" x14ac:dyDescent="0.25">
      <c r="A47" s="64" t="s">
        <v>30</v>
      </c>
      <c r="B47" s="231">
        <v>0.20673233832294069</v>
      </c>
      <c r="C47" s="231">
        <v>0.1959708206100704</v>
      </c>
      <c r="D47" s="231">
        <v>0.15755756461456549</v>
      </c>
      <c r="E47" s="231">
        <v>0.2173440217722408</v>
      </c>
      <c r="F47" s="231">
        <v>0.13027142670532521</v>
      </c>
      <c r="G47" s="231">
        <v>0.15975863485214589</v>
      </c>
      <c r="H47" s="231">
        <v>0.17240264155220059</v>
      </c>
      <c r="I47" s="231">
        <v>9.6621680188373041E-2</v>
      </c>
      <c r="J47" s="231">
        <v>0.2788632165449878</v>
      </c>
      <c r="K47" s="231">
        <v>5.5441205622442327E-2</v>
      </c>
      <c r="L47" s="231">
        <v>5.5178731660526732E-2</v>
      </c>
      <c r="M47" s="231">
        <v>5.3110675273396787E-2</v>
      </c>
      <c r="N47" s="231">
        <v>5.1201764440500952E-2</v>
      </c>
      <c r="O47" s="231">
        <v>0.1075757069652962</v>
      </c>
      <c r="P47" s="231">
        <v>0.153930267762627</v>
      </c>
      <c r="Q47" s="231">
        <v>0.2202645171693364</v>
      </c>
      <c r="R47" s="231">
        <v>0.26469777594111488</v>
      </c>
      <c r="S47" s="231">
        <v>0.10922512483500189</v>
      </c>
      <c r="T47" s="231">
        <v>0.1340990814125996</v>
      </c>
      <c r="U47" s="231">
        <v>0.11589667845498031</v>
      </c>
      <c r="V47" s="231">
        <v>6.9554822563590551E-2</v>
      </c>
      <c r="W47" s="231">
        <v>7.0027384841231222E-2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0.1061806866513781</v>
      </c>
      <c r="G49" s="231">
        <v>0</v>
      </c>
      <c r="H49" s="231">
        <v>0</v>
      </c>
      <c r="I49" s="231">
        <v>9.4369168344189444E-2</v>
      </c>
      <c r="J49" s="231">
        <v>9.3190213170799258E-2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2.4448626978044789E-2</v>
      </c>
      <c r="T49" s="231">
        <v>1.452847190759707E-2</v>
      </c>
      <c r="U49" s="231">
        <v>2.5250248602366781E-2</v>
      </c>
      <c r="V49" s="231">
        <v>2.2899796633186049E-2</v>
      </c>
      <c r="W49" s="231">
        <v>1.5104623482536061E-2</v>
      </c>
      <c r="DA49" s="73" t="s">
        <v>2747</v>
      </c>
    </row>
    <row r="50" spans="1:105" ht="12" customHeight="1" x14ac:dyDescent="0.25">
      <c r="A50" s="64" t="s">
        <v>160</v>
      </c>
      <c r="B50" s="231">
        <v>0.87578821569580412</v>
      </c>
      <c r="C50" s="231">
        <v>0.92155563376748861</v>
      </c>
      <c r="D50" s="231">
        <v>0.80112392435270463</v>
      </c>
      <c r="E50" s="231">
        <v>0.89165570030317476</v>
      </c>
      <c r="F50" s="231">
        <v>0.91096936316630306</v>
      </c>
      <c r="G50" s="231">
        <v>0.78635966071148511</v>
      </c>
      <c r="H50" s="231">
        <v>0.70860123807904507</v>
      </c>
      <c r="I50" s="231">
        <v>0.44593528147510092</v>
      </c>
      <c r="J50" s="231">
        <v>0.28861851378041159</v>
      </c>
      <c r="K50" s="231">
        <v>0.22380482991969519</v>
      </c>
      <c r="L50" s="231">
        <v>0.14525822911865269</v>
      </c>
      <c r="M50" s="231">
        <v>0.14485025890325751</v>
      </c>
      <c r="N50" s="231">
        <v>0.14496033512200099</v>
      </c>
      <c r="O50" s="231">
        <v>0.14287336957379451</v>
      </c>
      <c r="P50" s="231">
        <v>0.1429616299155049</v>
      </c>
      <c r="Q50" s="231">
        <v>0.14237890298206191</v>
      </c>
      <c r="R50" s="231">
        <v>6.9151961565973391E-2</v>
      </c>
      <c r="S50" s="231">
        <v>8.7081500990904698E-2</v>
      </c>
      <c r="T50" s="231">
        <v>6.7494623167871928E-2</v>
      </c>
      <c r="U50" s="231">
        <v>6.567837675998231E-2</v>
      </c>
      <c r="V50" s="231">
        <v>4.9952233672907423E-2</v>
      </c>
      <c r="W50" s="231">
        <v>5.2143113532858998E-2</v>
      </c>
      <c r="DA50" s="73" t="s">
        <v>2748</v>
      </c>
    </row>
    <row r="51" spans="1:105" ht="12" customHeight="1" x14ac:dyDescent="0.25">
      <c r="A51" s="64" t="s">
        <v>70</v>
      </c>
      <c r="B51" s="231">
        <v>3.1297843398107119</v>
      </c>
      <c r="C51" s="231">
        <v>2.3726758832821329</v>
      </c>
      <c r="D51" s="231">
        <v>2.2133590837875361</v>
      </c>
      <c r="E51" s="231">
        <v>1.799096365296277</v>
      </c>
      <c r="F51" s="231">
        <v>1.7240790878510619</v>
      </c>
      <c r="G51" s="231">
        <v>1.4800607338164311</v>
      </c>
      <c r="H51" s="231">
        <v>1.465695195528981</v>
      </c>
      <c r="I51" s="231">
        <v>0.90264427088460852</v>
      </c>
      <c r="J51" s="231">
        <v>0.64826927989819838</v>
      </c>
      <c r="K51" s="231">
        <v>0.56783066775116142</v>
      </c>
      <c r="L51" s="231">
        <v>0.4822496727336571</v>
      </c>
      <c r="M51" s="231">
        <v>0.40315112287142402</v>
      </c>
      <c r="N51" s="231">
        <v>0.23724053573745041</v>
      </c>
      <c r="O51" s="231">
        <v>0.15680861660759671</v>
      </c>
      <c r="P51" s="231">
        <v>7.8061123008240446E-2</v>
      </c>
      <c r="Q51" s="231">
        <v>7.8400789667750451E-2</v>
      </c>
      <c r="R51" s="231">
        <v>0</v>
      </c>
      <c r="S51" s="231">
        <v>1.355869417892135E-2</v>
      </c>
      <c r="T51" s="231">
        <v>1.6017183514337341E-2</v>
      </c>
      <c r="U51" s="231">
        <v>1.4591138029135029E-2</v>
      </c>
      <c r="V51" s="231">
        <v>5.8115107969188397E-3</v>
      </c>
      <c r="W51" s="231">
        <v>6.2215840431498618E-3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0.31738650449439498</v>
      </c>
      <c r="D52" s="231">
        <v>0.31297715306905027</v>
      </c>
      <c r="E52" s="231">
        <v>0.2039759026325596</v>
      </c>
      <c r="F52" s="231">
        <v>0.2051216396169015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0.97281404055126841</v>
      </c>
      <c r="C53" s="231">
        <v>1.124254667181763</v>
      </c>
      <c r="D53" s="231">
        <v>1.566398401259266</v>
      </c>
      <c r="E53" s="231">
        <v>2.1131903597333119</v>
      </c>
      <c r="F53" s="231">
        <v>1.9022890425263079</v>
      </c>
      <c r="G53" s="231">
        <v>2.112695585103427</v>
      </c>
      <c r="H53" s="231">
        <v>2.449329227055359</v>
      </c>
      <c r="I53" s="231">
        <v>2.4763956365093529</v>
      </c>
      <c r="J53" s="231">
        <v>2.1477700223455378</v>
      </c>
      <c r="K53" s="231">
        <v>1.72058613612986</v>
      </c>
      <c r="L53" s="231">
        <v>1.420149528285013</v>
      </c>
      <c r="M53" s="231">
        <v>1.4038085793599131</v>
      </c>
      <c r="N53" s="231">
        <v>1.272264428904162</v>
      </c>
      <c r="O53" s="231">
        <v>1.293472132917614</v>
      </c>
      <c r="P53" s="231">
        <v>1.145232158148235</v>
      </c>
      <c r="Q53" s="231">
        <v>1.266281611062122</v>
      </c>
      <c r="R53" s="231">
        <v>1.238844149589432</v>
      </c>
      <c r="S53" s="231">
        <v>1.3489565721194401</v>
      </c>
      <c r="T53" s="231">
        <v>1.1617920373262329</v>
      </c>
      <c r="U53" s="231">
        <v>1.055132524990942</v>
      </c>
      <c r="V53" s="231">
        <v>0.96216227583273006</v>
      </c>
      <c r="W53" s="231">
        <v>1.1043402272998999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2.411255563881836E-2</v>
      </c>
      <c r="C55" s="231">
        <v>2.8929858871077459E-2</v>
      </c>
      <c r="D55" s="231">
        <v>3.3755841929267762E-2</v>
      </c>
      <c r="E55" s="231">
        <v>3.6168833458292568E-2</v>
      </c>
      <c r="F55" s="231">
        <v>3.1342850400162131E-2</v>
      </c>
      <c r="G55" s="231">
        <v>2.8929858871196569E-2</v>
      </c>
      <c r="H55" s="231">
        <v>3.3755841929245307E-2</v>
      </c>
      <c r="I55" s="231">
        <v>2.1699564109786809E-2</v>
      </c>
      <c r="J55" s="231">
        <v>1.446926934837652E-2</v>
      </c>
      <c r="K55" s="231">
        <v>1.9286572580665039E-2</v>
      </c>
      <c r="L55" s="231">
        <v>2.6525547167526579E-2</v>
      </c>
      <c r="M55" s="231">
        <v>2.8929858870896202E-2</v>
      </c>
      <c r="N55" s="231">
        <v>9.8854534257843255E-2</v>
      </c>
      <c r="O55" s="231">
        <v>0.29173761971508583</v>
      </c>
      <c r="P55" s="231">
        <v>0.30620688906377241</v>
      </c>
      <c r="Q55" s="231">
        <v>0.33031944470173707</v>
      </c>
      <c r="R55" s="231">
        <v>0.17600950440523619</v>
      </c>
      <c r="S55" s="231">
        <v>0.17776282918517389</v>
      </c>
      <c r="T55" s="231">
        <v>0.19610330077034319</v>
      </c>
      <c r="U55" s="231">
        <v>0.13392102985834639</v>
      </c>
      <c r="V55" s="231">
        <v>9.646758220521455E-2</v>
      </c>
      <c r="W55" s="231">
        <v>6.5367766923489681E-2</v>
      </c>
      <c r="DA55" s="73" t="s">
        <v>2753</v>
      </c>
    </row>
    <row r="56" spans="1:105" ht="12" customHeight="1" x14ac:dyDescent="0.25">
      <c r="A56" s="64" t="s">
        <v>79</v>
      </c>
      <c r="B56" s="231">
        <v>1.207945295387846</v>
      </c>
      <c r="C56" s="231">
        <v>1.031935790976156</v>
      </c>
      <c r="D56" s="231">
        <v>0.98853666276224639</v>
      </c>
      <c r="E56" s="231">
        <v>1.2923305603003901</v>
      </c>
      <c r="F56" s="231">
        <v>1.039166085740296</v>
      </c>
      <c r="G56" s="231">
        <v>1.118734047419639</v>
      </c>
      <c r="H56" s="231">
        <v>0.91379468414170439</v>
      </c>
      <c r="I56" s="231">
        <v>0.69921203457119441</v>
      </c>
      <c r="J56" s="231">
        <v>1.0030059321061779</v>
      </c>
      <c r="K56" s="231">
        <v>0.70644232932841822</v>
      </c>
      <c r="L56" s="231">
        <v>0.74984145754432363</v>
      </c>
      <c r="M56" s="231">
        <v>0.83905270551242817</v>
      </c>
      <c r="N56" s="231">
        <v>0.79324058576609335</v>
      </c>
      <c r="O56" s="231">
        <v>0.74261116278432304</v>
      </c>
      <c r="P56" s="231">
        <v>0.68232977368876391</v>
      </c>
      <c r="Q56" s="231">
        <v>0.70885532085497072</v>
      </c>
      <c r="R56" s="231">
        <v>1.0801522224186419</v>
      </c>
      <c r="S56" s="231">
        <v>1.0771056036169819</v>
      </c>
      <c r="T56" s="231">
        <v>1.2631489864650891</v>
      </c>
      <c r="U56" s="231">
        <v>1.1977638598919349</v>
      </c>
      <c r="V56" s="231">
        <v>1.0275698386671339</v>
      </c>
      <c r="W56" s="231">
        <v>0.96015363289198041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13.28832950926722</v>
      </c>
      <c r="C58" s="331">
        <v>15.442638858657419</v>
      </c>
      <c r="D58" s="331">
        <v>14.900196422160469</v>
      </c>
      <c r="E58" s="331">
        <v>17.088110170484551</v>
      </c>
      <c r="F58" s="331">
        <v>18.400180371651579</v>
      </c>
      <c r="G58" s="331">
        <v>18.65420480555888</v>
      </c>
      <c r="H58" s="331">
        <v>19.792364824095959</v>
      </c>
      <c r="I58" s="331">
        <v>20.339529899317359</v>
      </c>
      <c r="J58" s="331">
        <v>17.722975555714779</v>
      </c>
      <c r="K58" s="331">
        <v>15.950374513443331</v>
      </c>
      <c r="L58" s="331">
        <v>12.577332104001711</v>
      </c>
      <c r="M58" s="331">
        <v>12.845449143947899</v>
      </c>
      <c r="N58" s="331">
        <v>12.280189338982879</v>
      </c>
      <c r="O58" s="331">
        <v>12.46163047743811</v>
      </c>
      <c r="P58" s="331">
        <v>11.86880915237648</v>
      </c>
      <c r="Q58" s="331">
        <v>12.335508962425299</v>
      </c>
      <c r="R58" s="331">
        <v>12.082415104485699</v>
      </c>
      <c r="S58" s="331">
        <v>11.92893683745366</v>
      </c>
      <c r="T58" s="331">
        <v>11.801786465051521</v>
      </c>
      <c r="U58" s="331">
        <v>11.15167555285845</v>
      </c>
      <c r="V58" s="331">
        <v>9.2951345578186082</v>
      </c>
      <c r="W58" s="331">
        <v>9.490644409044604</v>
      </c>
      <c r="DA58" s="72" t="s">
        <v>2758</v>
      </c>
    </row>
    <row r="59" spans="1:105" ht="12" customHeight="1" x14ac:dyDescent="0.25">
      <c r="A59" s="132" t="s">
        <v>2759</v>
      </c>
      <c r="B59" s="318">
        <v>3.0653091690889109</v>
      </c>
      <c r="C59" s="318">
        <v>3.56225833016551</v>
      </c>
      <c r="D59" s="318">
        <v>3.4371294512392749</v>
      </c>
      <c r="E59" s="318">
        <v>3.9418303671246231</v>
      </c>
      <c r="F59" s="318">
        <v>4.2444945067608941</v>
      </c>
      <c r="G59" s="318">
        <v>4.3030920472482528</v>
      </c>
      <c r="H59" s="318">
        <v>4.5656391445548801</v>
      </c>
      <c r="I59" s="318">
        <v>4.6918574266129607</v>
      </c>
      <c r="J59" s="318">
        <v>4.0882790750021787</v>
      </c>
      <c r="K59" s="318">
        <v>3.679381160164811</v>
      </c>
      <c r="L59" s="318">
        <v>2.9012985713656319</v>
      </c>
      <c r="M59" s="318">
        <v>2.9631469489486002</v>
      </c>
      <c r="N59" s="318">
        <v>2.832754632753526</v>
      </c>
      <c r="O59" s="318">
        <v>2.8746088917835189</v>
      </c>
      <c r="P59" s="318">
        <v>2.7378587726601502</v>
      </c>
      <c r="Q59" s="318">
        <v>2.845515585802616</v>
      </c>
      <c r="R59" s="318">
        <v>2.7871327075904762</v>
      </c>
      <c r="S59" s="318">
        <v>2.7517288339236541</v>
      </c>
      <c r="T59" s="318">
        <v>2.7223981944248719</v>
      </c>
      <c r="U59" s="318">
        <v>2.5724326973561551</v>
      </c>
      <c r="V59" s="318">
        <v>2.144171783829266</v>
      </c>
      <c r="W59" s="318">
        <v>2.189271368332518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0.99999999999999967</v>
      </c>
      <c r="D63" s="234">
        <f t="shared" si="1"/>
        <v>0.99999999999999956</v>
      </c>
      <c r="E63" s="234">
        <f t="shared" si="1"/>
        <v>1</v>
      </c>
      <c r="F63" s="234">
        <f t="shared" si="1"/>
        <v>0.99999999999999967</v>
      </c>
      <c r="G63" s="234">
        <f t="shared" si="1"/>
        <v>0.99999999999999967</v>
      </c>
      <c r="H63" s="234">
        <f t="shared" si="1"/>
        <v>1.0000000000000002</v>
      </c>
      <c r="I63" s="234">
        <f t="shared" si="1"/>
        <v>0.99999999999999989</v>
      </c>
      <c r="J63" s="234">
        <f t="shared" si="1"/>
        <v>1.0000000000000004</v>
      </c>
      <c r="K63" s="234">
        <f t="shared" si="1"/>
        <v>0.99999999999999989</v>
      </c>
      <c r="L63" s="234">
        <f t="shared" si="1"/>
        <v>1</v>
      </c>
      <c r="M63" s="234">
        <f t="shared" si="1"/>
        <v>0.99999999999999978</v>
      </c>
      <c r="N63" s="234">
        <f t="shared" si="1"/>
        <v>1.0000000000000002</v>
      </c>
      <c r="O63" s="234">
        <f t="shared" si="1"/>
        <v>1</v>
      </c>
      <c r="P63" s="234">
        <f t="shared" si="1"/>
        <v>1.0000000000000002</v>
      </c>
      <c r="Q63" s="234">
        <f t="shared" si="1"/>
        <v>0.99999999999999978</v>
      </c>
      <c r="R63" s="234">
        <f t="shared" si="1"/>
        <v>1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1.0000000000000002</v>
      </c>
      <c r="W63" s="234">
        <f t="shared" si="1"/>
        <v>0.99999999999999956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1.9844693518417531E-2</v>
      </c>
      <c r="C64" s="301">
        <f t="shared" si="2"/>
        <v>2.304803813600494E-2</v>
      </c>
      <c r="D64" s="301">
        <f t="shared" si="2"/>
        <v>2.2227657459046403E-2</v>
      </c>
      <c r="E64" s="301">
        <f t="shared" si="2"/>
        <v>2.3096688235480785E-2</v>
      </c>
      <c r="F64" s="301">
        <f t="shared" si="2"/>
        <v>2.5524200275772044E-2</v>
      </c>
      <c r="G64" s="301">
        <f t="shared" si="2"/>
        <v>2.6708145133939241E-2</v>
      </c>
      <c r="H64" s="301">
        <f t="shared" si="2"/>
        <v>2.7470467058369093E-2</v>
      </c>
      <c r="I64" s="301">
        <f t="shared" si="2"/>
        <v>3.1077171873673051E-2</v>
      </c>
      <c r="J64" s="301">
        <f t="shared" si="2"/>
        <v>2.980708436423329E-2</v>
      </c>
      <c r="K64" s="301">
        <f t="shared" si="2"/>
        <v>3.3111908447626924E-2</v>
      </c>
      <c r="L64" s="301">
        <f t="shared" si="2"/>
        <v>3.1449974990716903E-2</v>
      </c>
      <c r="M64" s="301">
        <f t="shared" si="2"/>
        <v>3.1852300181360566E-2</v>
      </c>
      <c r="N64" s="301">
        <f t="shared" si="2"/>
        <v>3.2786753659686897E-2</v>
      </c>
      <c r="O64" s="301">
        <f t="shared" si="2"/>
        <v>3.2207803581423472E-2</v>
      </c>
      <c r="P64" s="301">
        <f t="shared" si="2"/>
        <v>3.284094926339038E-2</v>
      </c>
      <c r="Q64" s="301">
        <f t="shared" si="2"/>
        <v>3.1977865238995234E-2</v>
      </c>
      <c r="R64" s="301">
        <f t="shared" si="2"/>
        <v>3.121544458694071E-2</v>
      </c>
      <c r="S64" s="301">
        <f t="shared" si="2"/>
        <v>3.0922892915627276E-2</v>
      </c>
      <c r="T64" s="301">
        <f t="shared" si="2"/>
        <v>3.0752811540213636E-2</v>
      </c>
      <c r="U64" s="301">
        <f t="shared" si="2"/>
        <v>3.1297032344687503E-2</v>
      </c>
      <c r="V64" s="301">
        <f t="shared" si="2"/>
        <v>3.0826368619584234E-2</v>
      </c>
      <c r="W64" s="301">
        <f t="shared" si="2"/>
        <v>3.0814989988701157E-2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1.6282825451009255E-2</v>
      </c>
      <c r="C65" s="235">
        <f t="shared" si="3"/>
        <v>1.8911210778260457E-2</v>
      </c>
      <c r="D65" s="235">
        <f t="shared" si="3"/>
        <v>1.8238077915115E-2</v>
      </c>
      <c r="E65" s="235">
        <f t="shared" si="3"/>
        <v>1.8951128808599619E-2</v>
      </c>
      <c r="F65" s="235">
        <f t="shared" si="3"/>
        <v>2.0942933559607826E-2</v>
      </c>
      <c r="G65" s="235">
        <f t="shared" si="3"/>
        <v>2.1914375494514266E-2</v>
      </c>
      <c r="H65" s="235">
        <f t="shared" si="3"/>
        <v>2.2539870406866943E-2</v>
      </c>
      <c r="I65" s="235">
        <f t="shared" si="3"/>
        <v>2.5499217947629157E-2</v>
      </c>
      <c r="J65" s="235">
        <f t="shared" si="3"/>
        <v>2.4457094862960653E-2</v>
      </c>
      <c r="K65" s="235">
        <f t="shared" si="3"/>
        <v>2.7168745392924659E-2</v>
      </c>
      <c r="L65" s="235">
        <f t="shared" si="3"/>
        <v>2.5805107684690794E-2</v>
      </c>
      <c r="M65" s="235">
        <f t="shared" si="3"/>
        <v>2.6135220661629197E-2</v>
      </c>
      <c r="N65" s="235">
        <f t="shared" si="3"/>
        <v>2.6901951720768754E-2</v>
      </c>
      <c r="O65" s="235">
        <f t="shared" si="3"/>
        <v>2.6426915759116699E-2</v>
      </c>
      <c r="P65" s="235">
        <f t="shared" si="3"/>
        <v>2.6946419908422874E-2</v>
      </c>
      <c r="Q65" s="235">
        <f t="shared" si="3"/>
        <v>2.623824840122686E-2</v>
      </c>
      <c r="R65" s="235">
        <f t="shared" si="3"/>
        <v>2.561267248159238E-2</v>
      </c>
      <c r="S65" s="235">
        <f t="shared" si="3"/>
        <v>2.5372630084617251E-2</v>
      </c>
      <c r="T65" s="235">
        <f t="shared" si="3"/>
        <v>2.5233076135559893E-2</v>
      </c>
      <c r="U65" s="235">
        <f t="shared" si="3"/>
        <v>2.5679616282820519E-2</v>
      </c>
      <c r="V65" s="235">
        <f t="shared" si="3"/>
        <v>2.5293430662222963E-2</v>
      </c>
      <c r="W65" s="235">
        <f t="shared" si="3"/>
        <v>2.5284094349703509E-2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1.1703280792912909E-2</v>
      </c>
      <c r="C66" s="235">
        <f t="shared" si="4"/>
        <v>1.3592432746874706E-2</v>
      </c>
      <c r="D66" s="235">
        <f t="shared" si="4"/>
        <v>1.3108618501488908E-2</v>
      </c>
      <c r="E66" s="235">
        <f t="shared" si="4"/>
        <v>1.3621123831180975E-2</v>
      </c>
      <c r="F66" s="235">
        <f t="shared" si="4"/>
        <v>1.5052733495968125E-2</v>
      </c>
      <c r="G66" s="235">
        <f t="shared" si="4"/>
        <v>1.5750957386682123E-2</v>
      </c>
      <c r="H66" s="235">
        <f t="shared" si="4"/>
        <v>1.6200531854935616E-2</v>
      </c>
      <c r="I66" s="235">
        <f t="shared" si="4"/>
        <v>1.8327562899858454E-2</v>
      </c>
      <c r="J66" s="235">
        <f t="shared" si="4"/>
        <v>1.7578536932752967E-2</v>
      </c>
      <c r="K66" s="235">
        <f t="shared" si="4"/>
        <v>1.9527535751164594E-2</v>
      </c>
      <c r="L66" s="235">
        <f t="shared" si="4"/>
        <v>1.8547421148371514E-2</v>
      </c>
      <c r="M66" s="235">
        <f t="shared" si="4"/>
        <v>1.8784689850545981E-2</v>
      </c>
      <c r="N66" s="235">
        <f t="shared" si="4"/>
        <v>1.9335777799302546E-2</v>
      </c>
      <c r="O66" s="235">
        <f t="shared" si="4"/>
        <v>1.8994345701865124E-2</v>
      </c>
      <c r="P66" s="235">
        <f t="shared" si="4"/>
        <v>1.9367739309178948E-2</v>
      </c>
      <c r="Q66" s="235">
        <f t="shared" si="4"/>
        <v>1.8858741038381813E-2</v>
      </c>
      <c r="R66" s="235">
        <f t="shared" si="4"/>
        <v>1.840910834614452E-2</v>
      </c>
      <c r="S66" s="235">
        <f t="shared" si="4"/>
        <v>1.8236577873318654E-2</v>
      </c>
      <c r="T66" s="235">
        <f t="shared" si="4"/>
        <v>1.813627347243368E-2</v>
      </c>
      <c r="U66" s="235">
        <f t="shared" si="4"/>
        <v>1.8457224203277247E-2</v>
      </c>
      <c r="V66" s="235">
        <f t="shared" si="4"/>
        <v>1.817965328847275E-2</v>
      </c>
      <c r="W66" s="235">
        <f t="shared" si="4"/>
        <v>1.8172942813849399E-2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2.2897723290481769E-2</v>
      </c>
      <c r="C67" s="235">
        <f t="shared" si="5"/>
        <v>2.6593890156928771E-2</v>
      </c>
      <c r="D67" s="235">
        <f t="shared" si="5"/>
        <v>2.5647297068130466E-2</v>
      </c>
      <c r="E67" s="235">
        <f t="shared" si="5"/>
        <v>2.6650024887093206E-2</v>
      </c>
      <c r="F67" s="235">
        <f t="shared" si="5"/>
        <v>2.9451000318198511E-2</v>
      </c>
      <c r="G67" s="235">
        <f t="shared" si="5"/>
        <v>3.0817090539160683E-2</v>
      </c>
      <c r="H67" s="235">
        <f t="shared" si="5"/>
        <v>3.1696692759656642E-2</v>
      </c>
      <c r="I67" s="235">
        <f t="shared" si="5"/>
        <v>3.5858275238853501E-2</v>
      </c>
      <c r="J67" s="235">
        <f t="shared" si="5"/>
        <v>3.4392789651038411E-2</v>
      </c>
      <c r="K67" s="235">
        <f t="shared" si="5"/>
        <v>3.8206048208800303E-2</v>
      </c>
      <c r="L67" s="235">
        <f t="shared" si="5"/>
        <v>3.6288432681596421E-2</v>
      </c>
      <c r="M67" s="235">
        <f t="shared" si="5"/>
        <v>3.6752654055416036E-2</v>
      </c>
      <c r="N67" s="235">
        <f t="shared" si="5"/>
        <v>3.7830869607331064E-2</v>
      </c>
      <c r="O67" s="235">
        <f t="shared" si="5"/>
        <v>3.7162850286257834E-2</v>
      </c>
      <c r="P67" s="235">
        <f t="shared" si="5"/>
        <v>3.7893402996219683E-2</v>
      </c>
      <c r="Q67" s="235">
        <f t="shared" si="5"/>
        <v>3.6897536814225286E-2</v>
      </c>
      <c r="R67" s="235">
        <f t="shared" si="5"/>
        <v>3.6017820677239271E-2</v>
      </c>
      <c r="S67" s="235">
        <f t="shared" si="5"/>
        <v>3.5680261056493009E-2</v>
      </c>
      <c r="T67" s="235">
        <f t="shared" si="5"/>
        <v>3.548401331563112E-2</v>
      </c>
      <c r="U67" s="235">
        <f t="shared" si="5"/>
        <v>3.6111960397716351E-2</v>
      </c>
      <c r="V67" s="235">
        <f t="shared" si="5"/>
        <v>3.5568886868751023E-2</v>
      </c>
      <c r="W67" s="235">
        <f t="shared" si="5"/>
        <v>3.5555757679270557E-2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8.4530424464799081E-2</v>
      </c>
      <c r="C68" s="302">
        <f t="shared" si="6"/>
        <v>8.1151312222052879E-2</v>
      </c>
      <c r="D68" s="302">
        <f t="shared" si="6"/>
        <v>8.5181219055804086E-2</v>
      </c>
      <c r="E68" s="302">
        <f t="shared" si="6"/>
        <v>8.6252036700364618E-2</v>
      </c>
      <c r="F68" s="302">
        <f t="shared" si="6"/>
        <v>8.1813943282586205E-2</v>
      </c>
      <c r="G68" s="302">
        <f t="shared" si="6"/>
        <v>8.1185258230928523E-2</v>
      </c>
      <c r="H68" s="302">
        <f t="shared" si="6"/>
        <v>8.1062737868167492E-2</v>
      </c>
      <c r="I68" s="302">
        <f t="shared" si="6"/>
        <v>7.7569091549898023E-2</v>
      </c>
      <c r="J68" s="302">
        <f t="shared" si="6"/>
        <v>7.7574427917608477E-2</v>
      </c>
      <c r="K68" s="302">
        <f t="shared" si="6"/>
        <v>7.5334020139366506E-2</v>
      </c>
      <c r="L68" s="302">
        <f t="shared" si="6"/>
        <v>7.5807440950829627E-2</v>
      </c>
      <c r="M68" s="302">
        <f t="shared" si="6"/>
        <v>7.5347813788425297E-2</v>
      </c>
      <c r="N68" s="302">
        <f t="shared" si="6"/>
        <v>7.4732340603311631E-2</v>
      </c>
      <c r="O68" s="302">
        <f t="shared" si="6"/>
        <v>7.4728898946593778E-2</v>
      </c>
      <c r="P68" s="302">
        <f t="shared" si="6"/>
        <v>7.415404332439221E-2</v>
      </c>
      <c r="Q68" s="302">
        <f t="shared" si="6"/>
        <v>7.4689540280230282E-2</v>
      </c>
      <c r="R68" s="302">
        <f t="shared" si="6"/>
        <v>7.4182734844452966E-2</v>
      </c>
      <c r="S68" s="302">
        <f t="shared" si="6"/>
        <v>7.5247393112283636E-2</v>
      </c>
      <c r="T68" s="302">
        <f t="shared" si="6"/>
        <v>7.3701116172931638E-2</v>
      </c>
      <c r="U68" s="302">
        <f t="shared" si="6"/>
        <v>7.3323948434584479E-2</v>
      </c>
      <c r="V68" s="302">
        <f t="shared" si="6"/>
        <v>7.4129872024711177E-2</v>
      </c>
      <c r="W68" s="302">
        <f t="shared" si="6"/>
        <v>7.5372324357722356E-2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5.2038583560162735E-2</v>
      </c>
      <c r="C69" s="303">
        <f t="shared" si="7"/>
        <v>4.8567204389099561E-2</v>
      </c>
      <c r="D69" s="303">
        <f t="shared" si="7"/>
        <v>4.9199774460298967E-2</v>
      </c>
      <c r="E69" s="303">
        <f t="shared" si="7"/>
        <v>4.8100964159825781E-2</v>
      </c>
      <c r="F69" s="303">
        <f t="shared" si="7"/>
        <v>4.5567087440087438E-2</v>
      </c>
      <c r="G69" s="303">
        <f t="shared" si="7"/>
        <v>4.4210194777806529E-2</v>
      </c>
      <c r="H69" s="303">
        <f t="shared" si="7"/>
        <v>4.3287090668527678E-2</v>
      </c>
      <c r="I69" s="303">
        <f t="shared" si="7"/>
        <v>3.9300692295451023E-2</v>
      </c>
      <c r="J69" s="303">
        <f t="shared" si="7"/>
        <v>4.0860567315867118E-2</v>
      </c>
      <c r="K69" s="303">
        <f t="shared" si="7"/>
        <v>3.7124804550012443E-2</v>
      </c>
      <c r="L69" s="303">
        <f t="shared" si="7"/>
        <v>3.9094129120491795E-2</v>
      </c>
      <c r="M69" s="303">
        <f t="shared" si="7"/>
        <v>3.8682982828233591E-2</v>
      </c>
      <c r="N69" s="303">
        <f t="shared" si="7"/>
        <v>3.7661724412691971E-2</v>
      </c>
      <c r="O69" s="303">
        <f t="shared" si="7"/>
        <v>3.8385173569862492E-2</v>
      </c>
      <c r="P69" s="303">
        <f t="shared" si="7"/>
        <v>3.7693678510623836E-2</v>
      </c>
      <c r="Q69" s="303">
        <f t="shared" si="7"/>
        <v>3.8661575394461807E-2</v>
      </c>
      <c r="R69" s="303">
        <f t="shared" si="7"/>
        <v>3.9685696779203375E-2</v>
      </c>
      <c r="S69" s="303">
        <f t="shared" si="7"/>
        <v>3.9950248728963904E-2</v>
      </c>
      <c r="T69" s="303">
        <f t="shared" si="7"/>
        <v>4.0371442017185746E-2</v>
      </c>
      <c r="U69" s="303">
        <f t="shared" si="7"/>
        <v>3.9748158880830074E-2</v>
      </c>
      <c r="V69" s="303">
        <f t="shared" si="7"/>
        <v>4.0238202809308114E-2</v>
      </c>
      <c r="W69" s="303">
        <f t="shared" si="7"/>
        <v>4.008128910167473E-2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0.44232796026138332</v>
      </c>
      <c r="C70" s="303">
        <f t="shared" si="8"/>
        <v>0.41282123730734638</v>
      </c>
      <c r="D70" s="303">
        <f t="shared" si="8"/>
        <v>0.41819808291254107</v>
      </c>
      <c r="E70" s="303">
        <f t="shared" si="8"/>
        <v>0.40885819535851925</v>
      </c>
      <c r="F70" s="303">
        <f t="shared" si="8"/>
        <v>0.38732024324074332</v>
      </c>
      <c r="G70" s="303">
        <f t="shared" si="8"/>
        <v>0.37578665561135555</v>
      </c>
      <c r="H70" s="303">
        <f t="shared" si="8"/>
        <v>0.3679402706824853</v>
      </c>
      <c r="I70" s="303">
        <f t="shared" si="8"/>
        <v>0.33405588451133372</v>
      </c>
      <c r="J70" s="303">
        <f t="shared" si="8"/>
        <v>0.34731482218487048</v>
      </c>
      <c r="K70" s="303">
        <f t="shared" si="8"/>
        <v>0.31556083867510576</v>
      </c>
      <c r="L70" s="303">
        <f t="shared" si="8"/>
        <v>0.33230009752418022</v>
      </c>
      <c r="M70" s="303">
        <f t="shared" si="8"/>
        <v>0.32880535403998556</v>
      </c>
      <c r="N70" s="303">
        <f t="shared" si="8"/>
        <v>0.32012465750788172</v>
      </c>
      <c r="O70" s="303">
        <f t="shared" si="8"/>
        <v>0.32627397534383118</v>
      </c>
      <c r="P70" s="303">
        <f t="shared" si="8"/>
        <v>0.32039626734030269</v>
      </c>
      <c r="Q70" s="303">
        <f t="shared" si="8"/>
        <v>0.32862339085292547</v>
      </c>
      <c r="R70" s="303">
        <f t="shared" si="8"/>
        <v>0.33732842262322876</v>
      </c>
      <c r="S70" s="303">
        <f t="shared" si="8"/>
        <v>0.33957711419619319</v>
      </c>
      <c r="T70" s="303">
        <f t="shared" si="8"/>
        <v>0.34315725714607881</v>
      </c>
      <c r="U70" s="303">
        <f t="shared" si="8"/>
        <v>0.33785935048705557</v>
      </c>
      <c r="V70" s="303">
        <f t="shared" si="8"/>
        <v>0.34202472387911909</v>
      </c>
      <c r="W70" s="303">
        <f t="shared" si="8"/>
        <v>0.34069095736423499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7.2255037938853586E-2</v>
      </c>
      <c r="C71" s="303">
        <f t="shared" si="9"/>
        <v>8.3918497828530766E-2</v>
      </c>
      <c r="D71" s="303">
        <f t="shared" si="9"/>
        <v>8.0931470748322826E-2</v>
      </c>
      <c r="E71" s="303">
        <f t="shared" si="9"/>
        <v>8.4095634088160828E-2</v>
      </c>
      <c r="F71" s="303">
        <f t="shared" si="9"/>
        <v>9.2934267670759726E-2</v>
      </c>
      <c r="G71" s="303">
        <f t="shared" si="9"/>
        <v>9.7245041256907055E-2</v>
      </c>
      <c r="H71" s="303">
        <f t="shared" si="9"/>
        <v>0.10002067493047206</v>
      </c>
      <c r="I71" s="303">
        <f t="shared" si="9"/>
        <v>0.11315277964260434</v>
      </c>
      <c r="J71" s="303">
        <f t="shared" si="9"/>
        <v>0.10852835845438787</v>
      </c>
      <c r="K71" s="303">
        <f t="shared" si="9"/>
        <v>0.12056130768110314</v>
      </c>
      <c r="L71" s="303">
        <f t="shared" si="9"/>
        <v>0.11451016535081539</v>
      </c>
      <c r="M71" s="303">
        <f t="shared" si="9"/>
        <v>0.11597504168597948</v>
      </c>
      <c r="N71" s="303">
        <f t="shared" si="9"/>
        <v>0.11937741076091131</v>
      </c>
      <c r="O71" s="303">
        <f t="shared" si="9"/>
        <v>0.11726943868108032</v>
      </c>
      <c r="P71" s="303">
        <f t="shared" si="9"/>
        <v>0.11957473834362652</v>
      </c>
      <c r="Q71" s="303">
        <f t="shared" si="9"/>
        <v>0.11643222728044421</v>
      </c>
      <c r="R71" s="303">
        <f t="shared" si="9"/>
        <v>0.11365623413706617</v>
      </c>
      <c r="S71" s="303">
        <f t="shared" si="9"/>
        <v>0.11259104600048907</v>
      </c>
      <c r="T71" s="303">
        <f t="shared" si="9"/>
        <v>0.11197177535154705</v>
      </c>
      <c r="U71" s="303">
        <f t="shared" si="9"/>
        <v>0.11395329725501603</v>
      </c>
      <c r="V71" s="303">
        <f t="shared" si="9"/>
        <v>0.11223959856361435</v>
      </c>
      <c r="W71" s="303">
        <f t="shared" si="9"/>
        <v>0.1121981686768093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0.25160490787831497</v>
      </c>
      <c r="C72" s="303">
        <f t="shared" si="10"/>
        <v>0.26060161389791242</v>
      </c>
      <c r="D72" s="303">
        <f t="shared" si="10"/>
        <v>0.25756935276899634</v>
      </c>
      <c r="E72" s="303">
        <f t="shared" si="10"/>
        <v>0.25951463982957934</v>
      </c>
      <c r="F72" s="303">
        <f t="shared" si="10"/>
        <v>0.26729061948025551</v>
      </c>
      <c r="G72" s="303">
        <f t="shared" si="10"/>
        <v>0.27069743756069298</v>
      </c>
      <c r="H72" s="303">
        <f t="shared" si="10"/>
        <v>0.27307827883348512</v>
      </c>
      <c r="I72" s="303">
        <f t="shared" si="10"/>
        <v>0.28363700847139361</v>
      </c>
      <c r="J72" s="303">
        <f t="shared" si="10"/>
        <v>0.27966097100978848</v>
      </c>
      <c r="K72" s="303">
        <f t="shared" si="10"/>
        <v>0.28916385709293513</v>
      </c>
      <c r="L72" s="303">
        <f t="shared" si="10"/>
        <v>0.28417681145999352</v>
      </c>
      <c r="M72" s="303">
        <f t="shared" si="10"/>
        <v>0.28510597575765184</v>
      </c>
      <c r="N72" s="303">
        <f t="shared" si="10"/>
        <v>0.28744202029077404</v>
      </c>
      <c r="O72" s="303">
        <f t="shared" si="10"/>
        <v>0.2855176416711806</v>
      </c>
      <c r="P72" s="303">
        <f t="shared" si="10"/>
        <v>0.28725385643514162</v>
      </c>
      <c r="Q72" s="303">
        <f t="shared" si="10"/>
        <v>0.28489513964562063</v>
      </c>
      <c r="R72" s="303">
        <f t="shared" si="10"/>
        <v>0.28218480330998202</v>
      </c>
      <c r="S72" s="303">
        <f t="shared" si="10"/>
        <v>0.28110565310591468</v>
      </c>
      <c r="T72" s="303">
        <f t="shared" si="10"/>
        <v>0.28010329822938651</v>
      </c>
      <c r="U72" s="303">
        <f t="shared" si="10"/>
        <v>0.28175333981785128</v>
      </c>
      <c r="V72" s="303">
        <f t="shared" si="10"/>
        <v>0.28031204680000255</v>
      </c>
      <c r="W72" s="303">
        <f t="shared" si="10"/>
        <v>0.28065746221143745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8.1154602152163163E-2</v>
      </c>
      <c r="C73" s="304">
        <f t="shared" si="11"/>
        <v>7.5300014783723973E-2</v>
      </c>
      <c r="D73" s="304">
        <f t="shared" si="11"/>
        <v>7.6344740567371353E-2</v>
      </c>
      <c r="E73" s="304">
        <f t="shared" si="11"/>
        <v>7.4428577302251622E-2</v>
      </c>
      <c r="F73" s="304">
        <f t="shared" si="11"/>
        <v>7.0846962147756778E-2</v>
      </c>
      <c r="G73" s="304">
        <f t="shared" si="11"/>
        <v>6.8843603363786102E-2</v>
      </c>
      <c r="H73" s="304">
        <f t="shared" si="11"/>
        <v>6.7793642897766709E-2</v>
      </c>
      <c r="I73" s="304">
        <f t="shared" si="11"/>
        <v>6.1714129672189186E-2</v>
      </c>
      <c r="J73" s="304">
        <f t="shared" si="11"/>
        <v>6.3430701557385463E-2</v>
      </c>
      <c r="K73" s="304">
        <f t="shared" si="11"/>
        <v>5.7776524032849289E-2</v>
      </c>
      <c r="L73" s="304">
        <f t="shared" si="11"/>
        <v>6.0314953142364666E-2</v>
      </c>
      <c r="M73" s="304">
        <f t="shared" si="11"/>
        <v>5.9352365060404887E-2</v>
      </c>
      <c r="N73" s="304">
        <f t="shared" si="11"/>
        <v>5.7365302313730909E-2</v>
      </c>
      <c r="O73" s="304">
        <f t="shared" si="11"/>
        <v>5.8022582331456143E-2</v>
      </c>
      <c r="P73" s="304">
        <f t="shared" si="11"/>
        <v>5.6829147638087038E-2</v>
      </c>
      <c r="Q73" s="304">
        <f t="shared" si="11"/>
        <v>5.8437077959357778E-2</v>
      </c>
      <c r="R73" s="304">
        <f t="shared" si="11"/>
        <v>5.9050363442481012E-2</v>
      </c>
      <c r="S73" s="304">
        <f t="shared" si="11"/>
        <v>5.9383513527673362E-2</v>
      </c>
      <c r="T73" s="304">
        <f t="shared" si="11"/>
        <v>5.8917014435743709E-2</v>
      </c>
      <c r="U73" s="304">
        <f t="shared" si="11"/>
        <v>5.8079709117456815E-2</v>
      </c>
      <c r="V73" s="304">
        <f t="shared" si="11"/>
        <v>5.8841834742892569E-2</v>
      </c>
      <c r="W73" s="304">
        <f t="shared" si="11"/>
        <v>5.9420530963198132E-2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5.5507822464173601E-2</v>
      </c>
      <c r="C74" s="304">
        <f t="shared" si="12"/>
        <v>5.180501801503954E-2</v>
      </c>
      <c r="D74" s="304">
        <f t="shared" si="12"/>
        <v>5.2479759424318914E-2</v>
      </c>
      <c r="E74" s="304">
        <f t="shared" si="12"/>
        <v>5.1307695103814194E-2</v>
      </c>
      <c r="F74" s="304">
        <f t="shared" si="12"/>
        <v>4.8604893269426616E-2</v>
      </c>
      <c r="G74" s="304">
        <f t="shared" si="12"/>
        <v>4.7157541096326971E-2</v>
      </c>
      <c r="H74" s="304">
        <f t="shared" si="12"/>
        <v>4.6172896713096205E-2</v>
      </c>
      <c r="I74" s="304">
        <f t="shared" si="12"/>
        <v>4.1920738448481099E-2</v>
      </c>
      <c r="J74" s="304">
        <f t="shared" si="12"/>
        <v>4.3584605136924928E-2</v>
      </c>
      <c r="K74" s="304">
        <f t="shared" si="12"/>
        <v>3.9599791520013292E-2</v>
      </c>
      <c r="L74" s="304">
        <f t="shared" si="12"/>
        <v>4.1700404395191272E-2</v>
      </c>
      <c r="M74" s="304">
        <f t="shared" si="12"/>
        <v>4.126184835011585E-2</v>
      </c>
      <c r="N74" s="304">
        <f t="shared" si="12"/>
        <v>4.0172506040204767E-2</v>
      </c>
      <c r="O74" s="304">
        <f t="shared" si="12"/>
        <v>4.0944185141186668E-2</v>
      </c>
      <c r="P74" s="304">
        <f t="shared" si="12"/>
        <v>4.0206590411332108E-2</v>
      </c>
      <c r="Q74" s="304">
        <f t="shared" si="12"/>
        <v>4.1239013754092613E-2</v>
      </c>
      <c r="R74" s="304">
        <f t="shared" si="12"/>
        <v>4.233140989781696E-2</v>
      </c>
      <c r="S74" s="304">
        <f t="shared" si="12"/>
        <v>4.2613598644228173E-2</v>
      </c>
      <c r="T74" s="304">
        <f t="shared" si="12"/>
        <v>4.3062871484998141E-2</v>
      </c>
      <c r="U74" s="304">
        <f t="shared" si="12"/>
        <v>4.2398036139552085E-2</v>
      </c>
      <c r="V74" s="304">
        <f t="shared" si="12"/>
        <v>4.2920749663262009E-2</v>
      </c>
      <c r="W74" s="304">
        <f t="shared" si="12"/>
        <v>4.2753375041786383E-2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0.1149424832619782</v>
      </c>
      <c r="C76" s="304">
        <f t="shared" si="14"/>
        <v>0.13349658109914894</v>
      </c>
      <c r="D76" s="304">
        <f t="shared" si="14"/>
        <v>0.1287448527773061</v>
      </c>
      <c r="E76" s="304">
        <f t="shared" si="14"/>
        <v>0.13377836742351354</v>
      </c>
      <c r="F76" s="304">
        <f t="shared" si="14"/>
        <v>0.14783876406307211</v>
      </c>
      <c r="G76" s="304">
        <f t="shared" si="14"/>
        <v>0.15469629310057989</v>
      </c>
      <c r="H76" s="304">
        <f t="shared" si="14"/>
        <v>0.15911173922262223</v>
      </c>
      <c r="I76" s="304">
        <f t="shared" si="14"/>
        <v>0.18000214035072334</v>
      </c>
      <c r="J76" s="304">
        <f t="shared" si="14"/>
        <v>0.17264566431547809</v>
      </c>
      <c r="K76" s="304">
        <f t="shared" si="14"/>
        <v>0.19178754154007258</v>
      </c>
      <c r="L76" s="304">
        <f t="shared" si="14"/>
        <v>0.1821614539224376</v>
      </c>
      <c r="M76" s="304">
        <f t="shared" si="14"/>
        <v>0.18449176234713108</v>
      </c>
      <c r="N76" s="304">
        <f t="shared" si="14"/>
        <v>0.18990421193683835</v>
      </c>
      <c r="O76" s="304">
        <f t="shared" si="14"/>
        <v>0.18655087419853775</v>
      </c>
      <c r="P76" s="304">
        <f t="shared" si="14"/>
        <v>0.19021811838572242</v>
      </c>
      <c r="Q76" s="304">
        <f t="shared" si="14"/>
        <v>0.18521904793217023</v>
      </c>
      <c r="R76" s="304">
        <f t="shared" si="14"/>
        <v>0.18080302996968406</v>
      </c>
      <c r="S76" s="304">
        <f t="shared" si="14"/>
        <v>0.17910854093401318</v>
      </c>
      <c r="T76" s="304">
        <f t="shared" si="14"/>
        <v>0.17812341230864465</v>
      </c>
      <c r="U76" s="304">
        <f t="shared" si="14"/>
        <v>0.18127559456084238</v>
      </c>
      <c r="V76" s="304">
        <f t="shared" si="14"/>
        <v>0.17854946239384795</v>
      </c>
      <c r="W76" s="304">
        <f t="shared" si="14"/>
        <v>0.1784835562064529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2.6514562843664751E-2</v>
      </c>
      <c r="C77" s="237">
        <f t="shared" si="15"/>
        <v>3.0794562536988777E-2</v>
      </c>
      <c r="D77" s="237">
        <f t="shared" si="15"/>
        <v>2.969844911025547E-2</v>
      </c>
      <c r="E77" s="237">
        <f t="shared" si="15"/>
        <v>3.0859564101195638E-2</v>
      </c>
      <c r="F77" s="237">
        <f t="shared" si="15"/>
        <v>3.4102971236020865E-2</v>
      </c>
      <c r="G77" s="237">
        <f t="shared" si="15"/>
        <v>3.568484400801273E-2</v>
      </c>
      <c r="H77" s="237">
        <f t="shared" si="15"/>
        <v>3.6703384937034352E-2</v>
      </c>
      <c r="I77" s="237">
        <f t="shared" si="15"/>
        <v>4.1522315569305003E-2</v>
      </c>
      <c r="J77" s="237">
        <f t="shared" si="15"/>
        <v>3.9825347306492578E-2</v>
      </c>
      <c r="K77" s="237">
        <f t="shared" si="15"/>
        <v>4.4240934060960364E-2</v>
      </c>
      <c r="L77" s="237">
        <f t="shared" si="15"/>
        <v>4.2020419088313735E-2</v>
      </c>
      <c r="M77" s="237">
        <f t="shared" si="15"/>
        <v>4.2557967150772369E-2</v>
      </c>
      <c r="N77" s="237">
        <f t="shared" si="15"/>
        <v>4.3806493637340183E-2</v>
      </c>
      <c r="O77" s="237">
        <f t="shared" si="15"/>
        <v>4.3032956458788449E-2</v>
      </c>
      <c r="P77" s="237">
        <f t="shared" si="15"/>
        <v>4.3878904568701381E-2</v>
      </c>
      <c r="Q77" s="237">
        <f t="shared" si="15"/>
        <v>4.272573505348818E-2</v>
      </c>
      <c r="R77" s="237">
        <f t="shared" si="15"/>
        <v>4.1707062214149736E-2</v>
      </c>
      <c r="S77" s="237">
        <f t="shared" si="15"/>
        <v>4.1316182926099239E-2</v>
      </c>
      <c r="T77" s="237">
        <f t="shared" si="15"/>
        <v>4.1088936619031957E-2</v>
      </c>
      <c r="U77" s="237">
        <f t="shared" si="15"/>
        <v>4.1816071896160878E-2</v>
      </c>
      <c r="V77" s="237">
        <f t="shared" si="15"/>
        <v>4.1187216484213959E-2</v>
      </c>
      <c r="W77" s="237">
        <f t="shared" si="15"/>
        <v>4.1172013456596317E-2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101.96020815151098</v>
      </c>
      <c r="D81" s="324">
        <f t="shared" si="16"/>
        <v>105.91575251106612</v>
      </c>
      <c r="E81" s="324">
        <f t="shared" si="16"/>
        <v>110.51549896555085</v>
      </c>
      <c r="F81" s="324">
        <f t="shared" si="16"/>
        <v>108.2389509144184</v>
      </c>
      <c r="G81" s="324">
        <f t="shared" si="16"/>
        <v>93.792151207448114</v>
      </c>
      <c r="H81" s="324">
        <f t="shared" si="16"/>
        <v>87.072392026222275</v>
      </c>
      <c r="I81" s="324">
        <f t="shared" si="16"/>
        <v>78.761382371411003</v>
      </c>
      <c r="J81" s="324">
        <f t="shared" si="16"/>
        <v>73.776272626744401</v>
      </c>
      <c r="K81" s="324">
        <f t="shared" si="16"/>
        <v>73.572826684531677</v>
      </c>
      <c r="L81" s="324">
        <f t="shared" si="16"/>
        <v>69.265196416860078</v>
      </c>
      <c r="M81" s="324">
        <f t="shared" si="16"/>
        <v>61.803524648485698</v>
      </c>
      <c r="N81" s="324">
        <f t="shared" si="16"/>
        <v>62.692661169633674</v>
      </c>
      <c r="O81" s="324">
        <f t="shared" si="16"/>
        <v>61.096521775308666</v>
      </c>
      <c r="P81" s="324">
        <f t="shared" si="16"/>
        <v>57.728719467414059</v>
      </c>
      <c r="Q81" s="324">
        <f t="shared" si="16"/>
        <v>57.269464265562775</v>
      </c>
      <c r="R81" s="324">
        <f t="shared" si="16"/>
        <v>56.553604333322582</v>
      </c>
      <c r="S81" s="324">
        <f t="shared" si="16"/>
        <v>56.2549196713397</v>
      </c>
      <c r="T81" s="324">
        <f t="shared" si="16"/>
        <v>56.06130582711608</v>
      </c>
      <c r="U81" s="324">
        <f t="shared" si="16"/>
        <v>55.610520508608722</v>
      </c>
      <c r="V81" s="324">
        <f t="shared" si="16"/>
        <v>58.373479610767866</v>
      </c>
      <c r="W81" s="324">
        <f t="shared" si="16"/>
        <v>55.71654464172564</v>
      </c>
      <c r="DA81" s="95"/>
    </row>
    <row r="82" spans="1:105" ht="12" customHeight="1" x14ac:dyDescent="0.25">
      <c r="A82" s="55" t="s">
        <v>92</v>
      </c>
      <c r="B82" s="336">
        <f>IF(B$6=0,0,B$6/TEL!B$5*1000)</f>
        <v>2.0485654436819267</v>
      </c>
      <c r="C82" s="336">
        <f>IF(C$6=0,0,C$6/TEL!C$5*1000)</f>
        <v>2.3499827658310282</v>
      </c>
      <c r="D82" s="336">
        <f>IF(D$6=0,0,D$6/TEL!D$5*1000)</f>
        <v>2.3542590663331127</v>
      </c>
      <c r="E82" s="336">
        <f>IF(E$6=0,0,E$6/TEL!E$5*1000)</f>
        <v>2.552542024795927</v>
      </c>
      <c r="F82" s="336">
        <f>IF(F$6=0,0,F$6/TEL!F$5*1000)</f>
        <v>2.762712660779076</v>
      </c>
      <c r="G82" s="336">
        <f>IF(G$6=0,0,G$6/TEL!G$5*1000)</f>
        <v>2.5050143868729</v>
      </c>
      <c r="H82" s="336">
        <f>IF(H$6=0,0,H$6/TEL!H$5*1000)</f>
        <v>2.3919192768497379</v>
      </c>
      <c r="I82" s="336">
        <f>IF(I$6=0,0,I$6/TEL!I$5*1000)</f>
        <v>2.447681016964423</v>
      </c>
      <c r="J82" s="336">
        <f>IF(J$6=0,0,J$6/TEL!J$5*1000)</f>
        <v>2.199055582264045</v>
      </c>
      <c r="K82" s="336">
        <f>IF(K$6=0,0,K$6/TEL!K$5*1000)</f>
        <v>2.436136701411336</v>
      </c>
      <c r="L82" s="336">
        <f>IF(L$6=0,0,L$6/TEL!L$5*1000)</f>
        <v>2.1783886950373441</v>
      </c>
      <c r="M82" s="336">
        <f>IF(M$6=0,0,M$6/TEL!M$5*1000)</f>
        <v>1.9685844193696833</v>
      </c>
      <c r="N82" s="336">
        <f>IF(N$6=0,0,N$6/TEL!N$5*1000)</f>
        <v>2.0554888380389968</v>
      </c>
      <c r="O82" s="336">
        <f>IF(O$6=0,0,O$6/TEL!O$5*1000)</f>
        <v>1.9677847728473037</v>
      </c>
      <c r="P82" s="336">
        <f>IF(P$6=0,0,P$6/TEL!P$5*1000)</f>
        <v>1.8958659470698414</v>
      </c>
      <c r="Q82" s="336">
        <f>IF(Q$6=0,0,Q$6/TEL!Q$5*1000)</f>
        <v>1.8313552105936199</v>
      </c>
      <c r="R82" s="336">
        <f>IF(R$6=0,0,R$6/TEL!R$5*1000)</f>
        <v>1.7653459022586011</v>
      </c>
      <c r="S82" s="336">
        <f>IF(S$6=0,0,S$6/TEL!S$5*1000)</f>
        <v>1.7395648569740521</v>
      </c>
      <c r="T82" s="336">
        <f>IF(T$6=0,0,T$6/TEL!T$5*1000)</f>
        <v>1.7240427727995808</v>
      </c>
      <c r="U82" s="336">
        <f>IF(U$6=0,0,U$6/TEL!U$5*1000)</f>
        <v>1.7404442590628353</v>
      </c>
      <c r="V82" s="336">
        <f>IF(V$6=0,0,V$6/TEL!V$5*1000)</f>
        <v>1.7994424000893146</v>
      </c>
      <c r="W82" s="336">
        <f>IF(W$6=0,0,W$6/TEL!W$5*1000)</f>
        <v>1.7169047653397971</v>
      </c>
      <c r="DA82" s="67"/>
    </row>
    <row r="83" spans="1:105" ht="12" customHeight="1" x14ac:dyDescent="0.25">
      <c r="A83" s="202" t="s">
        <v>93</v>
      </c>
      <c r="B83" s="337">
        <f>IF(B$7=0,0,B$7/TEL!B$5*1000)</f>
        <v>1.6808742102005549</v>
      </c>
      <c r="C83" s="337">
        <f>IF(C$7=0,0,C$7/TEL!C$5*1000)</f>
        <v>1.9281909873485352</v>
      </c>
      <c r="D83" s="337">
        <f>IF(D$7=0,0,D$7/TEL!D$5*1000)</f>
        <v>1.9316997467348618</v>
      </c>
      <c r="E83" s="337">
        <f>IF(E$7=0,0,E$7/TEL!E$5*1000)</f>
        <v>2.0943934562428121</v>
      </c>
      <c r="F83" s="337">
        <f>IF(F$7=0,0,F$7/TEL!F$5*1000)</f>
        <v>2.2668411575623182</v>
      </c>
      <c r="G83" s="337">
        <f>IF(G$7=0,0,G$7/TEL!G$5*1000)</f>
        <v>2.0553964199982784</v>
      </c>
      <c r="H83" s="337">
        <f>IF(H$7=0,0,H$7/TEL!H$5*1000)</f>
        <v>1.9626004322869641</v>
      </c>
      <c r="I83" s="337">
        <f>IF(I$7=0,0,I$7/TEL!I$5*1000)</f>
        <v>2.0083536549451662</v>
      </c>
      <c r="J83" s="337">
        <f>IF(J$7=0,0,J$7/TEL!J$5*1000)</f>
        <v>1.8043532982679344</v>
      </c>
      <c r="K83" s="337">
        <f>IF(K$7=0,0,K$7/TEL!K$5*1000)</f>
        <v>1.9988813960298144</v>
      </c>
      <c r="L83" s="337">
        <f>IF(L$7=0,0,L$7/TEL!L$5*1000)</f>
        <v>1.7873958523383335</v>
      </c>
      <c r="M83" s="337">
        <f>IF(M$7=0,0,M$7/TEL!M$5*1000)</f>
        <v>1.615248754354613</v>
      </c>
      <c r="N83" s="337">
        <f>IF(N$7=0,0,N$7/TEL!N$5*1000)</f>
        <v>1.6865549440319989</v>
      </c>
      <c r="O83" s="337">
        <f>IF(O$7=0,0,O$7/TEL!O$5*1000)</f>
        <v>1.6145926341311212</v>
      </c>
      <c r="P83" s="337">
        <f>IF(P$7=0,0,P$7/TEL!P$5*1000)</f>
        <v>1.5555823155444852</v>
      </c>
      <c r="Q83" s="337">
        <f>IF(Q$7=0,0,Q$7/TEL!Q$5*1000)</f>
        <v>1.5026504292050216</v>
      </c>
      <c r="R83" s="337">
        <f>IF(R$7=0,0,R$7/TEL!R$5*1000)</f>
        <v>1.4484889454429548</v>
      </c>
      <c r="S83" s="337">
        <f>IF(S$7=0,0,S$7/TEL!S$5*1000)</f>
        <v>1.4273352672607607</v>
      </c>
      <c r="T83" s="337">
        <f>IF(T$7=0,0,T$7/TEL!T$5*1000)</f>
        <v>1.4145991981945274</v>
      </c>
      <c r="U83" s="337">
        <f>IF(U$7=0,0,U$7/TEL!U$5*1000)</f>
        <v>1.4280568279489934</v>
      </c>
      <c r="V83" s="337">
        <f>IF(V$7=0,0,V$7/TEL!V$5*1000)</f>
        <v>1.476465559047643</v>
      </c>
      <c r="W83" s="337">
        <f>IF(W$7=0,0,W$7/TEL!W$5*1000)</f>
        <v>1.4087423715608589</v>
      </c>
      <c r="DA83" s="174"/>
    </row>
    <row r="84" spans="1:105" ht="12" customHeight="1" x14ac:dyDescent="0.25">
      <c r="A84" s="202" t="s">
        <v>94</v>
      </c>
      <c r="B84" s="337">
        <f>IF(B$8=0,0,B$8/TEL!B$5*1000)</f>
        <v>1.2081283385816497</v>
      </c>
      <c r="C84" s="337">
        <f>IF(C$8=0,0,C$8/TEL!C$5*1000)</f>
        <v>1.3858872721567599</v>
      </c>
      <c r="D84" s="337">
        <f>IF(D$8=0,0,D$8/TEL!D$5*1000)</f>
        <v>1.3884091929656823</v>
      </c>
      <c r="E84" s="337">
        <f>IF(E$8=0,0,E$8/TEL!E$5*1000)</f>
        <v>1.5053452966745213</v>
      </c>
      <c r="F84" s="337">
        <f>IF(F$8=0,0,F$8/TEL!F$5*1000)</f>
        <v>1.6292920819979164</v>
      </c>
      <c r="G84" s="337">
        <f>IF(G$8=0,0,G$8/TEL!G$5*1000)</f>
        <v>1.4773161768737622</v>
      </c>
      <c r="H84" s="337">
        <f>IF(H$8=0,0,H$8/TEL!H$5*1000)</f>
        <v>1.4106190607062554</v>
      </c>
      <c r="I84" s="337">
        <f>IF(I$8=0,0,I$8/TEL!I$5*1000)</f>
        <v>1.4435041894918383</v>
      </c>
      <c r="J84" s="337">
        <f>IF(J$8=0,0,J$8/TEL!J$5*1000)</f>
        <v>1.2968789331300778</v>
      </c>
      <c r="K84" s="337">
        <f>IF(K$8=0,0,K$8/TEL!K$5*1000)</f>
        <v>1.4366960033964289</v>
      </c>
      <c r="L84" s="337">
        <f>IF(L$8=0,0,L$8/TEL!L$5*1000)</f>
        <v>1.2846907688681777</v>
      </c>
      <c r="M84" s="337">
        <f>IF(M$8=0,0,M$8/TEL!M$5*1000)</f>
        <v>1.1609600421923778</v>
      </c>
      <c r="N84" s="337">
        <f>IF(N$8=0,0,N$8/TEL!N$5*1000)</f>
        <v>1.2122113660229994</v>
      </c>
      <c r="O84" s="337">
        <f>IF(O$8=0,0,O$8/TEL!O$5*1000)</f>
        <v>1.1604884557817432</v>
      </c>
      <c r="P84" s="337">
        <f>IF(P$8=0,0,P$8/TEL!P$5*1000)</f>
        <v>1.1180747892975993</v>
      </c>
      <c r="Q84" s="337">
        <f>IF(Q$8=0,0,Q$8/TEL!Q$5*1000)</f>
        <v>1.0800299959911097</v>
      </c>
      <c r="R84" s="337">
        <f>IF(R$8=0,0,R$8/TEL!R$5*1000)</f>
        <v>1.0411014295371235</v>
      </c>
      <c r="S84" s="337">
        <f>IF(S$8=0,0,S$8/TEL!S$5*1000)</f>
        <v>1.0258972233436718</v>
      </c>
      <c r="T84" s="337">
        <f>IF(T$8=0,0,T$8/TEL!T$5*1000)</f>
        <v>1.0167431737023167</v>
      </c>
      <c r="U84" s="337">
        <f>IF(U$8=0,0,U$8/TEL!U$5*1000)</f>
        <v>1.0264158450883387</v>
      </c>
      <c r="V84" s="337">
        <f>IF(V$8=0,0,V$8/TEL!V$5*1000)</f>
        <v>1.0612096205654928</v>
      </c>
      <c r="W84" s="337">
        <f>IF(W$8=0,0,W$8/TEL!W$5*1000)</f>
        <v>1.0125335795593675</v>
      </c>
      <c r="DA84" s="174"/>
    </row>
    <row r="85" spans="1:105" ht="12" customHeight="1" x14ac:dyDescent="0.25">
      <c r="A85" s="202" t="s">
        <v>95</v>
      </c>
      <c r="B85" s="337">
        <f>IF(B$9=0,0,B$9/TEL!B$5*1000)</f>
        <v>2.3637293580945307</v>
      </c>
      <c r="C85" s="337">
        <f>IF(C$9=0,0,C$9/TEL!C$5*1000)</f>
        <v>2.7115185759588778</v>
      </c>
      <c r="D85" s="337">
        <f>IF(D$9=0,0,D$9/TEL!D$5*1000)</f>
        <v>2.7164527688458993</v>
      </c>
      <c r="E85" s="337">
        <f>IF(E$9=0,0,E$9/TEL!E$5*1000)</f>
        <v>2.9452407978414539</v>
      </c>
      <c r="F85" s="337">
        <f>IF(F$9=0,0,F$9/TEL!F$5*1000)</f>
        <v>3.1877453778220106</v>
      </c>
      <c r="G85" s="337">
        <f>IF(G$9=0,0,G$9/TEL!G$5*1000)</f>
        <v>2.8904012156225787</v>
      </c>
      <c r="H85" s="337">
        <f>IF(H$9=0,0,H$9/TEL!H$5*1000)</f>
        <v>2.7599068579035437</v>
      </c>
      <c r="I85" s="337">
        <f>IF(I$9=0,0,I$9/TEL!I$5*1000)</f>
        <v>2.8242473272666402</v>
      </c>
      <c r="J85" s="337">
        <f>IF(J$9=0,0,J$9/TEL!J$5*1000)</f>
        <v>2.5373718256892825</v>
      </c>
      <c r="K85" s="337">
        <f>IF(K$9=0,0,K$9/TEL!K$5*1000)</f>
        <v>2.8109269631669269</v>
      </c>
      <c r="L85" s="337">
        <f>IF(L$9=0,0,L$9/TEL!L$5*1000)</f>
        <v>2.5135254173507811</v>
      </c>
      <c r="M85" s="337">
        <f>IF(M$9=0,0,M$9/TEL!M$5*1000)</f>
        <v>2.2714435608111732</v>
      </c>
      <c r="N85" s="337">
        <f>IF(N$9=0,0,N$9/TEL!N$5*1000)</f>
        <v>2.3717178900449984</v>
      </c>
      <c r="O85" s="337">
        <f>IF(O$9=0,0,O$9/TEL!O$5*1000)</f>
        <v>2.2705208917468878</v>
      </c>
      <c r="P85" s="337">
        <f>IF(P$9=0,0,P$9/TEL!P$5*1000)</f>
        <v>2.187537631234433</v>
      </c>
      <c r="Q85" s="337">
        <f>IF(Q$9=0,0,Q$9/TEL!Q$5*1000)</f>
        <v>2.1131021660695621</v>
      </c>
      <c r="R85" s="337">
        <f>IF(R$9=0,0,R$9/TEL!R$5*1000)</f>
        <v>2.0369375795291544</v>
      </c>
      <c r="S85" s="337">
        <f>IF(S$9=0,0,S$9/TEL!S$5*1000)</f>
        <v>2.0071902195854445</v>
      </c>
      <c r="T85" s="337">
        <f>IF(T$9=0,0,T$9/TEL!T$5*1000)</f>
        <v>1.9892801224610552</v>
      </c>
      <c r="U85" s="337">
        <f>IF(U$9=0,0,U$9/TEL!U$5*1000)</f>
        <v>2.0082049143032714</v>
      </c>
      <c r="V85" s="337">
        <f>IF(V$9=0,0,V$9/TEL!V$5*1000)</f>
        <v>2.0762796924107465</v>
      </c>
      <c r="W85" s="337">
        <f>IF(W$9=0,0,W$9/TEL!W$5*1000)</f>
        <v>1.9810439600074576</v>
      </c>
      <c r="DA85" s="174"/>
    </row>
    <row r="86" spans="1:105" ht="12" customHeight="1" x14ac:dyDescent="0.25">
      <c r="A86" s="56" t="s">
        <v>96</v>
      </c>
      <c r="B86" s="338">
        <f>IF(B$10=0,0,B$10/TEL!B$5*1000)</f>
        <v>8.7260660557765792</v>
      </c>
      <c r="C86" s="338">
        <f>IF(C$10=0,0,C$10/TEL!C$5*1000)</f>
        <v>8.2742046859287726</v>
      </c>
      <c r="D86" s="338">
        <f>IF(D$10=0,0,D$10/TEL!D$5*1000)</f>
        <v>9.0220329161054575</v>
      </c>
      <c r="E86" s="338">
        <f>IF(E$10=0,0,E$10/TEL!E$5*1000)</f>
        <v>9.5321868727357995</v>
      </c>
      <c r="F86" s="338">
        <f>IF(F$10=0,0,F$10/TEL!F$5*1000)</f>
        <v>8.8554553910788645</v>
      </c>
      <c r="G86" s="338">
        <f>IF(G$10=0,0,G$10/TEL!G$5*1000)</f>
        <v>7.614540015810972</v>
      </c>
      <c r="H86" s="338">
        <f>IF(H$10=0,0,H$10/TEL!H$5*1000)</f>
        <v>7.058326490375971</v>
      </c>
      <c r="I86" s="338">
        <f>IF(I$10=0,0,I$10/TEL!I$5*1000)</f>
        <v>6.1094488797645052</v>
      </c>
      <c r="J86" s="338">
        <f>IF(J$10=0,0,J$10/TEL!J$5*1000)</f>
        <v>5.7231521429132126</v>
      </c>
      <c r="K86" s="338">
        <f>IF(K$10=0,0,K$10/TEL!K$5*1000)</f>
        <v>5.542536807162632</v>
      </c>
      <c r="L86" s="338">
        <f>IF(L$10=0,0,L$10/TEL!L$5*1000)</f>
        <v>5.2508172873187373</v>
      </c>
      <c r="M86" s="338">
        <f>IF(M$10=0,0,M$10/TEL!M$5*1000)</f>
        <v>4.6567604666824529</v>
      </c>
      <c r="N86" s="338">
        <f>IF(N$10=0,0,N$10/TEL!N$5*1000)</f>
        <v>4.6851693078570724</v>
      </c>
      <c r="O86" s="338">
        <f>IF(O$10=0,0,O$10/TEL!O$5*1000)</f>
        <v>4.5656758017354084</v>
      </c>
      <c r="P86" s="338">
        <f>IF(P$10=0,0,P$10/TEL!P$5*1000)</f>
        <v>4.280817964448306</v>
      </c>
      <c r="Q86" s="338">
        <f>IF(Q$10=0,0,Q$10/TEL!Q$5*1000)</f>
        <v>4.27742995808996</v>
      </c>
      <c r="R86" s="338">
        <f>IF(R$10=0,0,R$10/TEL!R$5*1000)</f>
        <v>4.1953010347569757</v>
      </c>
      <c r="S86" s="338">
        <f>IF(S$10=0,0,S$10/TEL!S$5*1000)</f>
        <v>4.2330360550092365</v>
      </c>
      <c r="T86" s="338">
        <f>IF(T$10=0,0,T$10/TEL!T$5*1000)</f>
        <v>4.1317808135705301</v>
      </c>
      <c r="U86" s="338">
        <f>IF(U$10=0,0,U$10/TEL!U$5*1000)</f>
        <v>4.077582938193629</v>
      </c>
      <c r="V86" s="338">
        <f>IF(V$10=0,0,V$10/TEL!V$5*1000)</f>
        <v>4.3272185731833099</v>
      </c>
      <c r="W86" s="338">
        <f>IF(W$10=0,0,W$10/TEL!W$5*1000)</f>
        <v>4.1994854748276635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5.3719370329688374</v>
      </c>
      <c r="C87" s="351">
        <f>IF(C$16=0,0,C$16/TEL!C$5*1000)</f>
        <v>4.9519222688495708</v>
      </c>
      <c r="D87" s="351">
        <f>IF(D$16=0,0,D$16/TEL!D$5*1000)</f>
        <v>5.2110311353372989</v>
      </c>
      <c r="E87" s="351">
        <f>IF(E$16=0,0,E$16/TEL!E$5*1000)</f>
        <v>5.3159020548472258</v>
      </c>
      <c r="F87" s="351">
        <f>IF(F$16=0,0,F$16/TEL!F$5*1000)</f>
        <v>4.932133740740638</v>
      </c>
      <c r="G87" s="351">
        <f>IF(G$16=0,0,G$16/TEL!G$5*1000)</f>
        <v>4.1465692735107647</v>
      </c>
      <c r="H87" s="351">
        <f>IF(H$16=0,0,H$16/TEL!H$5*1000)</f>
        <v>3.7691105283646684</v>
      </c>
      <c r="I87" s="351">
        <f>IF(I$16=0,0,I$16/TEL!I$5*1000)</f>
        <v>3.0953768533431849</v>
      </c>
      <c r="J87" s="351">
        <f>IF(J$16=0,0,J$16/TEL!J$5*1000)</f>
        <v>3.0145403539788531</v>
      </c>
      <c r="K87" s="351">
        <f>IF(K$16=0,0,K$16/TEL!K$5*1000)</f>
        <v>2.7313768108551781</v>
      </c>
      <c r="L87" s="351">
        <f>IF(L$16=0,0,L$16/TEL!L$5*1000)</f>
        <v>2.7078625322769545</v>
      </c>
      <c r="M87" s="351">
        <f>IF(M$16=0,0,M$16/TEL!M$5*1000)</f>
        <v>2.3907446827016834</v>
      </c>
      <c r="N87" s="351">
        <f>IF(N$16=0,0,N$16/TEL!N$5*1000)</f>
        <v>2.3611137276690179</v>
      </c>
      <c r="O87" s="351">
        <f>IF(O$16=0,0,O$16/TEL!O$5*1000)</f>
        <v>2.345200592860107</v>
      </c>
      <c r="P87" s="351">
        <f>IF(P$16=0,0,P$16/TEL!P$5*1000)</f>
        <v>2.1760077924346972</v>
      </c>
      <c r="Q87" s="351">
        <f>IF(Q$16=0,0,Q$16/TEL!Q$5*1000)</f>
        <v>2.214127710503492</v>
      </c>
      <c r="R87" s="351">
        <f>IF(R$16=0,0,R$16/TEL!R$5*1000)</f>
        <v>2.2443691933432817</v>
      </c>
      <c r="S87" s="351">
        <f>IF(S$16=0,0,S$16/TEL!S$5*1000)</f>
        <v>2.2473980330979058</v>
      </c>
      <c r="T87" s="351">
        <f>IF(T$16=0,0,T$16/TEL!T$5*1000)</f>
        <v>2.2632757576071341</v>
      </c>
      <c r="U87" s="351">
        <f>IF(U$16=0,0,U$16/TEL!U$5*1000)</f>
        <v>2.2104158046218392</v>
      </c>
      <c r="V87" s="351">
        <f>IF(V$16=0,0,V$16/TEL!V$5*1000)</f>
        <v>2.3488439112630894</v>
      </c>
      <c r="W87" s="351">
        <f>IF(W$16=0,0,W$16/TEL!W$5*1000)</f>
        <v>2.2331909335313718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45.661464780235121</v>
      </c>
      <c r="C88" s="351">
        <f>IF(C$27=0,0,C$27/TEL!C$5*1000)</f>
        <v>42.091339285221366</v>
      </c>
      <c r="D88" s="351">
        <f>IF(D$27=0,0,D$27/TEL!D$5*1000)</f>
        <v>44.293764650367024</v>
      </c>
      <c r="E88" s="351">
        <f>IF(E$27=0,0,E$27/TEL!E$5*1000)</f>
        <v>45.185167466201428</v>
      </c>
      <c r="F88" s="351">
        <f>IF(F$27=0,0,F$27/TEL!F$5*1000)</f>
        <v>41.923136796295431</v>
      </c>
      <c r="G88" s="351">
        <f>IF(G$27=0,0,G$27/TEL!G$5*1000)</f>
        <v>35.245838824841506</v>
      </c>
      <c r="H88" s="351">
        <f>IF(H$27=0,0,H$27/TEL!H$5*1000)</f>
        <v>32.03743949109969</v>
      </c>
      <c r="I88" s="351">
        <f>IF(I$27=0,0,I$27/TEL!I$5*1000)</f>
        <v>26.310703253417074</v>
      </c>
      <c r="J88" s="351">
        <f>IF(J$27=0,0,J$27/TEL!J$5*1000)</f>
        <v>25.623593008820254</v>
      </c>
      <c r="K88" s="351">
        <f>IF(K$27=0,0,K$27/TEL!K$5*1000)</f>
        <v>23.216702892269019</v>
      </c>
      <c r="L88" s="351">
        <f>IF(L$27=0,0,L$27/TEL!L$5*1000)</f>
        <v>23.016831524354107</v>
      </c>
      <c r="M88" s="351">
        <f>IF(M$27=0,0,M$27/TEL!M$5*1000)</f>
        <v>20.321329802964314</v>
      </c>
      <c r="N88" s="351">
        <f>IF(N$27=0,0,N$27/TEL!N$5*1000)</f>
        <v>20.069466685186651</v>
      </c>
      <c r="O88" s="351">
        <f>IF(O$27=0,0,O$27/TEL!O$5*1000)</f>
        <v>19.934205039310907</v>
      </c>
      <c r="P88" s="351">
        <f>IF(P$27=0,0,P$27/TEL!P$5*1000)</f>
        <v>18.496066235694929</v>
      </c>
      <c r="Q88" s="351">
        <f>IF(Q$27=0,0,Q$27/TEL!Q$5*1000)</f>
        <v>18.820085539279688</v>
      </c>
      <c r="R88" s="351">
        <f>IF(R$27=0,0,R$27/TEL!R$5*1000)</f>
        <v>19.077138143417901</v>
      </c>
      <c r="S88" s="351">
        <f>IF(S$27=0,0,S$27/TEL!S$5*1000)</f>
        <v>19.102883281332197</v>
      </c>
      <c r="T88" s="351">
        <f>IF(T$27=0,0,T$27/TEL!T$5*1000)</f>
        <v>19.237843939660635</v>
      </c>
      <c r="U88" s="351">
        <f>IF(U$27=0,0,U$27/TEL!U$5*1000)</f>
        <v>18.788534339285629</v>
      </c>
      <c r="V88" s="351">
        <f>IF(V$27=0,0,V$27/TEL!V$5*1000)</f>
        <v>19.965173245736267</v>
      </c>
      <c r="W88" s="351">
        <f>IF(W$27=0,0,W$27/TEL!W$5*1000)</f>
        <v>18.982122935016651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7.4588793077649642</v>
      </c>
      <c r="C89" s="351">
        <f>IF(C$38=0,0,C$38/TEL!C$5*1000)</f>
        <v>8.5563475063591241</v>
      </c>
      <c r="D89" s="351">
        <f>IF(D$38=0,0,D$38/TEL!D$5*1000)</f>
        <v>8.5719176261359511</v>
      </c>
      <c r="E89" s="351">
        <f>IF(E$38=0,0,E$38/TEL!E$5*1000)</f>
        <v>9.2938709620774826</v>
      </c>
      <c r="F89" s="351">
        <f>IF(F$38=0,0,F$38/TEL!F$5*1000)</f>
        <v>10.059107636682787</v>
      </c>
      <c r="G89" s="351">
        <f>IF(G$38=0,0,G$38/TEL!G$5*1000)</f>
        <v>9.1208216137423594</v>
      </c>
      <c r="H89" s="351">
        <f>IF(H$38=0,0,H$38/TEL!H$5*1000)</f>
        <v>8.7090394182734041</v>
      </c>
      <c r="I89" s="351">
        <f>IF(I$38=0,0,I$38/TEL!I$5*1000)</f>
        <v>8.9120693438191729</v>
      </c>
      <c r="J89" s="351">
        <f>IF(J$38=0,0,J$38/TEL!J$5*1000)</f>
        <v>8.0068177610639584</v>
      </c>
      <c r="K89" s="351">
        <f>IF(K$38=0,0,K$38/TEL!K$5*1000)</f>
        <v>8.8700361948822994</v>
      </c>
      <c r="L89" s="351">
        <f>IF(L$38=0,0,L$38/TEL!L$5*1000)</f>
        <v>7.9315690947513557</v>
      </c>
      <c r="M89" s="351">
        <f>IF(M$38=0,0,M$38/TEL!M$5*1000)</f>
        <v>7.1676663474485904</v>
      </c>
      <c r="N89" s="351">
        <f>IF(N$38=0,0,N$38/TEL!N$5*1000)</f>
        <v>7.4840875641419924</v>
      </c>
      <c r="O89" s="351">
        <f>IF(O$38=0,0,O$38/TEL!O$5*1000)</f>
        <v>7.1647548139568489</v>
      </c>
      <c r="P89" s="351">
        <f>IF(P$38=0,0,P$38/TEL!P$5*1000)</f>
        <v>6.9028965252286536</v>
      </c>
      <c r="Q89" s="351">
        <f>IF(Q$38=0,0,Q$38/TEL!Q$5*1000)</f>
        <v>6.6680112795972839</v>
      </c>
      <c r="R89" s="351">
        <f>IF(R$38=0,0,R$38/TEL!R$5*1000)</f>
        <v>6.4276696954031118</v>
      </c>
      <c r="S89" s="351">
        <f>IF(S$38=0,0,S$38/TEL!S$5*1000)</f>
        <v>6.3338002484696263</v>
      </c>
      <c r="T89" s="351">
        <f>IF(T$38=0,0,T$38/TEL!T$5*1000)</f>
        <v>6.277283941988216</v>
      </c>
      <c r="U89" s="351">
        <f>IF(U$38=0,0,U$38/TEL!U$5*1000)</f>
        <v>6.3370021740236551</v>
      </c>
      <c r="V89" s="351">
        <f>IF(V$38=0,0,V$38/TEL!V$5*1000)</f>
        <v>6.5518159182739124</v>
      </c>
      <c r="W89" s="351">
        <f>IF(W$38=0,0,W$38/TEL!W$5*1000)</f>
        <v>6.2512942738013102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25.973145882143726</v>
      </c>
      <c r="C90" s="351">
        <f>IF(C$39=0,0,C$39/TEL!C$5*1000)</f>
        <v>26.570994797650862</v>
      </c>
      <c r="D90" s="351">
        <f>IF(D$39=0,0,D$39/TEL!D$5*1000)</f>
        <v>27.280651822316511</v>
      </c>
      <c r="E90" s="351">
        <f>IF(E$39=0,0,E$39/TEL!E$5*1000)</f>
        <v>28.680389909631181</v>
      </c>
      <c r="F90" s="351">
        <f>IF(F$39=0,0,F$39/TEL!F$5*1000)</f>
        <v>28.93125624180788</v>
      </c>
      <c r="G90" s="351">
        <f>IF(G$39=0,0,G$39/TEL!G$5*1000)</f>
        <v>25.389294995161272</v>
      </c>
      <c r="H90" s="351">
        <f>IF(H$39=0,0,H$39/TEL!H$5*1000)</f>
        <v>23.777578948435245</v>
      </c>
      <c r="I90" s="351">
        <f>IF(I$39=0,0,I$39/TEL!I$5*1000)</f>
        <v>22.33964287889858</v>
      </c>
      <c r="J90" s="351">
        <f>IF(J$39=0,0,J$39/TEL!J$5*1000)</f>
        <v>20.632344040278213</v>
      </c>
      <c r="K90" s="351">
        <f>IF(K$39=0,0,K$39/TEL!K$5*1000)</f>
        <v>21.274602341329203</v>
      </c>
      <c r="L90" s="351">
        <f>IF(L$39=0,0,L$39/TEL!L$5*1000)</f>
        <v>19.683562662893472</v>
      </c>
      <c r="M90" s="351">
        <f>IF(M$39=0,0,M$39/TEL!M$5*1000)</f>
        <v>17.620554200168606</v>
      </c>
      <c r="N90" s="351">
        <f>IF(N$39=0,0,N$39/TEL!N$5*1000)</f>
        <v>18.02050518400446</v>
      </c>
      <c r="O90" s="351">
        <f>IF(O$39=0,0,O$39/TEL!O$5*1000)</f>
        <v>17.444134811598062</v>
      </c>
      <c r="P90" s="351">
        <f>IF(P$39=0,0,P$39/TEL!P$5*1000)</f>
        <v>16.582797294077121</v>
      </c>
      <c r="Q90" s="351">
        <f>IF(Q$39=0,0,Q$39/TEL!Q$5*1000)</f>
        <v>16.31579201936739</v>
      </c>
      <c r="R90" s="351">
        <f>IF(R$39=0,0,R$39/TEL!R$5*1000)</f>
        <v>15.958567715269181</v>
      </c>
      <c r="S90" s="351">
        <f>IF(S$39=0,0,S$39/TEL!S$5*1000)</f>
        <v>15.813575934632718</v>
      </c>
      <c r="T90" s="351">
        <f>IF(T$39=0,0,T$39/TEL!T$5*1000)</f>
        <v>15.702956665221539</v>
      </c>
      <c r="U90" s="351">
        <f>IF(U$39=0,0,U$39/TEL!U$5*1000)</f>
        <v>15.668449882309622</v>
      </c>
      <c r="V90" s="351">
        <f>IF(V$39=0,0,V$39/TEL!V$5*1000)</f>
        <v>16.362789548532554</v>
      </c>
      <c r="W90" s="351">
        <f>IF(W$39=0,0,W$39/TEL!W$5*1000)</f>
        <v>15.637264022336984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2.7370952917692515</v>
      </c>
      <c r="C91" s="339">
        <f>IF(C$59=0,0,C$59/TEL!C$5*1000)</f>
        <v>3.1398200062060995</v>
      </c>
      <c r="D91" s="339">
        <f>IF(D$59=0,0,D$59/TEL!D$5*1000)</f>
        <v>3.1455335859243116</v>
      </c>
      <c r="E91" s="339">
        <f>IF(E$59=0,0,E$59/TEL!E$5*1000)</f>
        <v>3.4104601245030368</v>
      </c>
      <c r="F91" s="339">
        <f>IF(F$59=0,0,F$59/TEL!F$5*1000)</f>
        <v>3.6912698296514863</v>
      </c>
      <c r="G91" s="339">
        <f>IF(G$59=0,0,G$59/TEL!G$5*1000)</f>
        <v>3.3469582850137303</v>
      </c>
      <c r="H91" s="339">
        <f>IF(H$59=0,0,H$59/TEL!H$5*1000)</f>
        <v>3.1958515219267958</v>
      </c>
      <c r="I91" s="339">
        <f>IF(I$59=0,0,I$59/TEL!I$5*1000)</f>
        <v>3.2703549735004245</v>
      </c>
      <c r="J91" s="339">
        <f>IF(J$59=0,0,J$59/TEL!J$5*1000)</f>
        <v>2.9381656803385767</v>
      </c>
      <c r="K91" s="339">
        <f>IF(K$59=0,0,K$59/TEL!K$5*1000)</f>
        <v>3.254930574028831</v>
      </c>
      <c r="L91" s="339">
        <f>IF(L$59=0,0,L$59/TEL!L$5*1000)</f>
        <v>2.9105525816708275</v>
      </c>
      <c r="M91" s="339">
        <f>IF(M$59=0,0,M$59/TEL!M$5*1000)</f>
        <v>2.6302323717922049</v>
      </c>
      <c r="N91" s="339">
        <f>IF(N$59=0,0,N$59/TEL!N$5*1000)</f>
        <v>2.746345662635481</v>
      </c>
      <c r="O91" s="339">
        <f>IF(O$59=0,0,O$59/TEL!O$5*1000)</f>
        <v>2.6291639613402782</v>
      </c>
      <c r="P91" s="339">
        <f>IF(P$59=0,0,P$59/TEL!P$5*1000)</f>
        <v>2.5330729723839953</v>
      </c>
      <c r="Q91" s="339">
        <f>IF(Q$59=0,0,Q$59/TEL!Q$5*1000)</f>
        <v>2.4468799568656445</v>
      </c>
      <c r="R91" s="339">
        <f>IF(R$59=0,0,R$59/TEL!R$5*1000)</f>
        <v>2.358684694364293</v>
      </c>
      <c r="S91" s="339">
        <f>IF(S$59=0,0,S$59/TEL!S$5*1000)</f>
        <v>2.3242385516340898</v>
      </c>
      <c r="T91" s="339">
        <f>IF(T$59=0,0,T$59/TEL!T$5*1000)</f>
        <v>2.3034994419105397</v>
      </c>
      <c r="U91" s="339">
        <f>IF(U$59=0,0,U$59/TEL!U$5*1000)</f>
        <v>2.3254135237709117</v>
      </c>
      <c r="V91" s="339">
        <f>IF(V$59=0,0,V$59/TEL!V$5*1000)</f>
        <v>2.4042411416655454</v>
      </c>
      <c r="W91" s="339">
        <f>IF(W$59=0,0,W$59/TEL!W$5*1000)</f>
        <v>2.2939623257441784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BG: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53.385082705176103</v>
      </c>
      <c r="C5" s="225">
        <v>53.842540933746143</v>
      </c>
      <c r="D5" s="225">
        <v>54.145957901619482</v>
      </c>
      <c r="E5" s="225">
        <v>60.431362996801226</v>
      </c>
      <c r="F5" s="225">
        <v>58.919615787443441</v>
      </c>
      <c r="G5" s="225">
        <v>57.470015829442488</v>
      </c>
      <c r="H5" s="225">
        <v>59.360587229371973</v>
      </c>
      <c r="I5" s="225">
        <v>54.497745039061641</v>
      </c>
      <c r="J5" s="225">
        <v>49.547593324176503</v>
      </c>
      <c r="K5" s="225">
        <v>40.372250779189613</v>
      </c>
      <c r="L5" s="225">
        <v>33.491301513646583</v>
      </c>
      <c r="M5" s="225">
        <v>33.870469980878013</v>
      </c>
      <c r="N5" s="225">
        <v>31.537929832988411</v>
      </c>
      <c r="O5" s="225">
        <v>32.424073161416771</v>
      </c>
      <c r="P5" s="225">
        <v>30.27904376762671</v>
      </c>
      <c r="Q5" s="225">
        <v>32.23816744014934</v>
      </c>
      <c r="R5" s="225">
        <v>32.577762211484767</v>
      </c>
      <c r="S5" s="225">
        <v>32.583907498579947</v>
      </c>
      <c r="T5" s="225">
        <v>32.422697871189989</v>
      </c>
      <c r="U5" s="225">
        <v>30.166238540942409</v>
      </c>
      <c r="V5" s="225">
        <v>25.568026278611828</v>
      </c>
      <c r="W5" s="225">
        <v>26.120968669974811</v>
      </c>
      <c r="DA5" s="89" t="s">
        <v>2761</v>
      </c>
    </row>
    <row r="6" spans="1:105" ht="12" customHeight="1" x14ac:dyDescent="0.25">
      <c r="A6" s="55" t="s">
        <v>92</v>
      </c>
      <c r="B6" s="261">
        <v>1.107322161023558</v>
      </c>
      <c r="C6" s="261">
        <v>1.286841677198737</v>
      </c>
      <c r="D6" s="261">
        <v>1.241639717795654</v>
      </c>
      <c r="E6" s="261">
        <v>1.4239595028550009</v>
      </c>
      <c r="F6" s="261">
        <v>1.5332948718761901</v>
      </c>
      <c r="G6" s="261">
        <v>1.5544628362099191</v>
      </c>
      <c r="H6" s="261">
        <v>1.649306195598182</v>
      </c>
      <c r="I6" s="261">
        <v>1.694901694498796</v>
      </c>
      <c r="J6" s="261">
        <v>1.476863105963421</v>
      </c>
      <c r="K6" s="261">
        <v>1.3291515056910359</v>
      </c>
      <c r="L6" s="261">
        <v>1.048074444240821</v>
      </c>
      <c r="M6" s="261">
        <v>1.0704167514415419</v>
      </c>
      <c r="N6" s="261">
        <v>1.023313411000059</v>
      </c>
      <c r="O6" s="261">
        <v>1.0384329783913331</v>
      </c>
      <c r="P6" s="261">
        <v>0.98903292473445314</v>
      </c>
      <c r="Q6" s="261">
        <v>1.0279232187967831</v>
      </c>
      <c r="R6" s="261">
        <v>1.006832799755021</v>
      </c>
      <c r="S6" s="261">
        <v>0.9940433903562288</v>
      </c>
      <c r="T6" s="261">
        <v>0.98344789563696466</v>
      </c>
      <c r="U6" s="261">
        <v>0.92927387626962532</v>
      </c>
      <c r="V6" s="261">
        <v>0.7745675239608083</v>
      </c>
      <c r="W6" s="261">
        <v>0.79085944318285817</v>
      </c>
      <c r="DA6" s="67" t="s">
        <v>2762</v>
      </c>
    </row>
    <row r="7" spans="1:105" ht="12" customHeight="1" x14ac:dyDescent="0.25">
      <c r="A7" s="202" t="s">
        <v>93</v>
      </c>
      <c r="B7" s="226">
        <v>0.23339100675097171</v>
      </c>
      <c r="C7" s="226">
        <v>0.27122845107055782</v>
      </c>
      <c r="D7" s="226">
        <v>0.26170120490540338</v>
      </c>
      <c r="E7" s="226">
        <v>0.30012886370552072</v>
      </c>
      <c r="F7" s="226">
        <v>0.32317355001953491</v>
      </c>
      <c r="G7" s="226">
        <v>0.3276351355279033</v>
      </c>
      <c r="H7" s="226">
        <v>0.34762533161574261</v>
      </c>
      <c r="I7" s="226">
        <v>0.35723552435485512</v>
      </c>
      <c r="J7" s="226">
        <v>0.31127939028652479</v>
      </c>
      <c r="K7" s="226">
        <v>0.28014612093652591</v>
      </c>
      <c r="L7" s="226">
        <v>0.22090332723515901</v>
      </c>
      <c r="M7" s="226">
        <v>0.22561242974774301</v>
      </c>
      <c r="N7" s="226">
        <v>0.21568442827361931</v>
      </c>
      <c r="O7" s="226">
        <v>0.21887118925366411</v>
      </c>
      <c r="P7" s="226">
        <v>0.2084591080524047</v>
      </c>
      <c r="Q7" s="226">
        <v>0.2166560404389638</v>
      </c>
      <c r="R7" s="226">
        <v>0.21221079920184549</v>
      </c>
      <c r="S7" s="226">
        <v>0.20951516712619439</v>
      </c>
      <c r="T7" s="226">
        <v>0.20728194786390869</v>
      </c>
      <c r="U7" s="226">
        <v>0.19586365482784879</v>
      </c>
      <c r="V7" s="226">
        <v>0.16325609707541519</v>
      </c>
      <c r="W7" s="226">
        <v>0.1666899554076868</v>
      </c>
      <c r="DA7" s="174" t="s">
        <v>2763</v>
      </c>
    </row>
    <row r="8" spans="1:105" ht="12" customHeight="1" x14ac:dyDescent="0.25">
      <c r="A8" s="202" t="s">
        <v>94</v>
      </c>
      <c r="B8" s="226">
        <v>0.904372756020972</v>
      </c>
      <c r="C8" s="226">
        <v>1.0509900326523971</v>
      </c>
      <c r="D8" s="226">
        <v>1.01407266384879</v>
      </c>
      <c r="E8" s="226">
        <v>1.1629769776023049</v>
      </c>
      <c r="F8" s="226">
        <v>1.252273419498549</v>
      </c>
      <c r="G8" s="226">
        <v>1.2695617308118099</v>
      </c>
      <c r="H8" s="226">
        <v>1.3470222507394209</v>
      </c>
      <c r="I8" s="226">
        <v>1.3842610313349279</v>
      </c>
      <c r="J8" s="226">
        <v>1.2061844370307131</v>
      </c>
      <c r="K8" s="226">
        <v>1.0855453387297049</v>
      </c>
      <c r="L8" s="226">
        <v>0.85598392863109574</v>
      </c>
      <c r="M8" s="226">
        <v>0.87423134988771234</v>
      </c>
      <c r="N8" s="226">
        <v>0.83576108413101313</v>
      </c>
      <c r="O8" s="226">
        <v>0.84810954541246353</v>
      </c>
      <c r="P8" s="226">
        <v>0.80776350679262809</v>
      </c>
      <c r="Q8" s="226">
        <v>0.83952600885535655</v>
      </c>
      <c r="R8" s="226">
        <v>0.82230103037501501</v>
      </c>
      <c r="S8" s="226">
        <v>0.81185565699318474</v>
      </c>
      <c r="T8" s="226">
        <v>0.80320209879851323</v>
      </c>
      <c r="U8" s="226">
        <v>0.75895706431398124</v>
      </c>
      <c r="V8" s="226">
        <v>0.6326052083354573</v>
      </c>
      <c r="W8" s="226">
        <v>0.64591115344008421</v>
      </c>
      <c r="DA8" s="174" t="s">
        <v>2764</v>
      </c>
    </row>
    <row r="9" spans="1:105" ht="12" customHeight="1" x14ac:dyDescent="0.25">
      <c r="A9" s="202" t="s">
        <v>95</v>
      </c>
      <c r="B9" s="226">
        <v>1.2719779358977741</v>
      </c>
      <c r="C9" s="226">
        <v>1.478191512827185</v>
      </c>
      <c r="D9" s="226">
        <v>1.426268145767573</v>
      </c>
      <c r="E9" s="226">
        <v>1.6356983839005741</v>
      </c>
      <c r="F9" s="226">
        <v>1.7612916230710449</v>
      </c>
      <c r="G9" s="226">
        <v>1.7856072057696579</v>
      </c>
      <c r="H9" s="226">
        <v>1.8945535131358719</v>
      </c>
      <c r="I9" s="226">
        <v>1.9469289379392749</v>
      </c>
      <c r="J9" s="226">
        <v>1.696468608006992</v>
      </c>
      <c r="K9" s="226">
        <v>1.526792697024633</v>
      </c>
      <c r="L9" s="226">
        <v>1.2039202457759579</v>
      </c>
      <c r="M9" s="226">
        <v>1.229584792911995</v>
      </c>
      <c r="N9" s="226">
        <v>1.175477314657188</v>
      </c>
      <c r="O9" s="226">
        <v>1.192845120340986</v>
      </c>
      <c r="P9" s="226">
        <v>1.136099413901196</v>
      </c>
      <c r="Q9" s="226">
        <v>1.180772588257369</v>
      </c>
      <c r="R9" s="226">
        <v>1.156546081623415</v>
      </c>
      <c r="S9" s="226">
        <v>1.141854922048509</v>
      </c>
      <c r="T9" s="226">
        <v>1.129683906261769</v>
      </c>
      <c r="U9" s="226">
        <v>1.06745435847555</v>
      </c>
      <c r="V9" s="226">
        <v>0.88974359497186872</v>
      </c>
      <c r="W9" s="226">
        <v>0.90845807799523848</v>
      </c>
      <c r="DA9" s="174" t="s">
        <v>2765</v>
      </c>
    </row>
    <row r="10" spans="1:105" ht="12" customHeight="1" x14ac:dyDescent="0.25">
      <c r="A10" s="56" t="s">
        <v>96</v>
      </c>
      <c r="B10" s="262">
        <v>6.4638246938352024</v>
      </c>
      <c r="C10" s="262">
        <v>6.3308769815010129</v>
      </c>
      <c r="D10" s="262">
        <v>6.6395476048987341</v>
      </c>
      <c r="E10" s="262">
        <v>7.4503927287577856</v>
      </c>
      <c r="F10" s="262">
        <v>6.9910974344114143</v>
      </c>
      <c r="G10" s="262">
        <v>6.7895161995809827</v>
      </c>
      <c r="H10" s="262">
        <v>7.0407061622489477</v>
      </c>
      <c r="I10" s="262">
        <v>6.3301691223796066</v>
      </c>
      <c r="J10" s="262">
        <v>5.7267204547382633</v>
      </c>
      <c r="K10" s="262">
        <v>4.6460653420919691</v>
      </c>
      <c r="L10" s="262">
        <v>3.8340785444869909</v>
      </c>
      <c r="M10" s="262">
        <v>3.8608428949832772</v>
      </c>
      <c r="N10" s="262">
        <v>3.588271721503046</v>
      </c>
      <c r="O10" s="262">
        <v>3.6913564043142251</v>
      </c>
      <c r="P10" s="262">
        <v>3.4478605586167581</v>
      </c>
      <c r="Q10" s="262">
        <v>3.6738882606516921</v>
      </c>
      <c r="R10" s="262">
        <v>3.6612263485970429</v>
      </c>
      <c r="S10" s="262">
        <v>3.6696295525620481</v>
      </c>
      <c r="T10" s="262">
        <v>3.6015249947222312</v>
      </c>
      <c r="U10" s="262">
        <v>3.346199085042151</v>
      </c>
      <c r="V10" s="262">
        <v>2.8413818411325469</v>
      </c>
      <c r="W10" s="262">
        <v>2.9329031591316759</v>
      </c>
      <c r="DA10" s="68" t="s">
        <v>2766</v>
      </c>
    </row>
    <row r="11" spans="1:105" ht="12" customHeight="1" x14ac:dyDescent="0.25">
      <c r="A11" s="37" t="s">
        <v>160</v>
      </c>
      <c r="B11" s="228">
        <v>2.490966540785033</v>
      </c>
      <c r="C11" s="228">
        <v>2.123017862865261</v>
      </c>
      <c r="D11" s="228">
        <v>1.750821579013383</v>
      </c>
      <c r="E11" s="228">
        <v>1.7120336377466421</v>
      </c>
      <c r="F11" s="228">
        <v>1.5996698847740629</v>
      </c>
      <c r="G11" s="228">
        <v>1.2517002777964099</v>
      </c>
      <c r="H11" s="228">
        <v>1.0491581541932291</v>
      </c>
      <c r="I11" s="228">
        <v>0.52627116678412023</v>
      </c>
      <c r="J11" s="228">
        <v>0.38620349388480169</v>
      </c>
      <c r="K11" s="228">
        <v>0.23896959676584131</v>
      </c>
      <c r="L11" s="228">
        <v>0.1778400951962604</v>
      </c>
      <c r="M11" s="228">
        <v>0.17369624114207849</v>
      </c>
      <c r="N11" s="228">
        <v>0.1629327482797833</v>
      </c>
      <c r="O11" s="228">
        <v>0.16918343305145159</v>
      </c>
      <c r="P11" s="228">
        <v>0.1639002963079958</v>
      </c>
      <c r="Q11" s="228">
        <v>0.1727809163832672</v>
      </c>
      <c r="R11" s="228">
        <v>9.180371260516447E-2</v>
      </c>
      <c r="S11" s="228">
        <v>0.1129932854617073</v>
      </c>
      <c r="T11" s="228">
        <v>9.4802332517984894E-2</v>
      </c>
      <c r="U11" s="228">
        <v>8.9267098160763836E-2</v>
      </c>
      <c r="V11" s="228">
        <v>6.8360586960849012E-2</v>
      </c>
      <c r="W11" s="228">
        <v>6.7879793646049402E-2</v>
      </c>
      <c r="DA11" s="69" t="s">
        <v>2767</v>
      </c>
    </row>
    <row r="12" spans="1:105" ht="12" customHeight="1" x14ac:dyDescent="0.25">
      <c r="A12" s="37" t="s">
        <v>162</v>
      </c>
      <c r="B12" s="228">
        <v>3.0696847752503529</v>
      </c>
      <c r="C12" s="228">
        <v>2.873372574707179</v>
      </c>
      <c r="D12" s="228">
        <v>3.7978654420744049</v>
      </c>
      <c r="E12" s="228">
        <v>4.5014131684190648</v>
      </c>
      <c r="F12" s="228">
        <v>3.70593891890594</v>
      </c>
      <c r="G12" s="228">
        <v>3.7308793076674962</v>
      </c>
      <c r="H12" s="228">
        <v>4.0232903138138596</v>
      </c>
      <c r="I12" s="228">
        <v>3.2422979807341821</v>
      </c>
      <c r="J12" s="228">
        <v>3.1884157228397898</v>
      </c>
      <c r="K12" s="228">
        <v>2.0381904784696929</v>
      </c>
      <c r="L12" s="228">
        <v>1.928937534943552</v>
      </c>
      <c r="M12" s="228">
        <v>1.8675583937807849</v>
      </c>
      <c r="N12" s="228">
        <v>1.5864695357052661</v>
      </c>
      <c r="O12" s="228">
        <v>1.6992558579671131</v>
      </c>
      <c r="P12" s="228">
        <v>1.4566289446051559</v>
      </c>
      <c r="Q12" s="228">
        <v>1.7048084291289149</v>
      </c>
      <c r="R12" s="228">
        <v>1.8245995708836891</v>
      </c>
      <c r="S12" s="228">
        <v>1.9418686572297701</v>
      </c>
      <c r="T12" s="228">
        <v>1.810395221983077</v>
      </c>
      <c r="U12" s="228">
        <v>1.5910036296077601</v>
      </c>
      <c r="V12" s="228">
        <v>1.4608120698007421</v>
      </c>
      <c r="W12" s="228">
        <v>1.5949298973179531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0.90317337779981577</v>
      </c>
      <c r="C15" s="228">
        <v>1.334486543928572</v>
      </c>
      <c r="D15" s="228">
        <v>1.0908605838109451</v>
      </c>
      <c r="E15" s="228">
        <v>1.23694592259208</v>
      </c>
      <c r="F15" s="228">
        <v>1.685488630731411</v>
      </c>
      <c r="G15" s="228">
        <v>1.8069366141170771</v>
      </c>
      <c r="H15" s="228">
        <v>1.968257694241859</v>
      </c>
      <c r="I15" s="228">
        <v>2.5615999748613039</v>
      </c>
      <c r="J15" s="228">
        <v>2.152101238013671</v>
      </c>
      <c r="K15" s="228">
        <v>2.368905266856435</v>
      </c>
      <c r="L15" s="228">
        <v>1.7273009143471789</v>
      </c>
      <c r="M15" s="228">
        <v>1.8195882600604141</v>
      </c>
      <c r="N15" s="228">
        <v>1.8388694375179959</v>
      </c>
      <c r="O15" s="228">
        <v>1.8229171132956601</v>
      </c>
      <c r="P15" s="228">
        <v>1.8273313177036059</v>
      </c>
      <c r="Q15" s="228">
        <v>1.7962989151395099</v>
      </c>
      <c r="R15" s="228">
        <v>1.74482306510819</v>
      </c>
      <c r="S15" s="228">
        <v>1.614767609870571</v>
      </c>
      <c r="T15" s="228">
        <v>1.6963274402211701</v>
      </c>
      <c r="U15" s="228">
        <v>1.6659283572736261</v>
      </c>
      <c r="V15" s="228">
        <v>1.312209184370956</v>
      </c>
      <c r="W15" s="228">
        <v>1.2700934681676741</v>
      </c>
      <c r="DA15" s="69" t="s">
        <v>2771</v>
      </c>
    </row>
    <row r="16" spans="1:105" ht="12" customHeight="1" x14ac:dyDescent="0.25">
      <c r="A16" s="57" t="s">
        <v>2709</v>
      </c>
      <c r="B16" s="263">
        <v>3.0231087351568848</v>
      </c>
      <c r="C16" s="263">
        <v>2.8369151648362561</v>
      </c>
      <c r="D16" s="263">
        <v>2.8960785381287768</v>
      </c>
      <c r="E16" s="263">
        <v>3.1787124957895871</v>
      </c>
      <c r="F16" s="263">
        <v>2.9267777341670178</v>
      </c>
      <c r="G16" s="263">
        <v>2.7785984242160362</v>
      </c>
      <c r="H16" s="263">
        <v>2.804818528915356</v>
      </c>
      <c r="I16" s="263">
        <v>2.3420336177861221</v>
      </c>
      <c r="J16" s="263">
        <v>2.2230409808245999</v>
      </c>
      <c r="K16" s="263">
        <v>1.6421738636025069</v>
      </c>
      <c r="L16" s="263">
        <v>1.439847261260526</v>
      </c>
      <c r="M16" s="263">
        <v>1.444645594519931</v>
      </c>
      <c r="N16" s="263">
        <v>1.3101192142518521</v>
      </c>
      <c r="O16" s="263">
        <v>1.3646094900811141</v>
      </c>
      <c r="P16" s="263">
        <v>1.248286441489791</v>
      </c>
      <c r="Q16" s="263">
        <v>1.362463606814436</v>
      </c>
      <c r="R16" s="263">
        <v>1.42960909699464</v>
      </c>
      <c r="S16" s="263">
        <v>1.446005928455584</v>
      </c>
      <c r="T16" s="263">
        <v>1.4548302698041291</v>
      </c>
      <c r="U16" s="263">
        <v>1.334873523923197</v>
      </c>
      <c r="V16" s="263">
        <v>1.148370884834625</v>
      </c>
      <c r="W16" s="263">
        <v>1.1691992669160109</v>
      </c>
      <c r="DA16" s="70" t="s">
        <v>2772</v>
      </c>
    </row>
    <row r="17" spans="1:105" ht="12" customHeight="1" x14ac:dyDescent="0.25">
      <c r="A17" s="46" t="s">
        <v>30</v>
      </c>
      <c r="B17" s="231">
        <v>8.7203581518074377E-2</v>
      </c>
      <c r="C17" s="231">
        <v>8.2664171308982987E-2</v>
      </c>
      <c r="D17" s="231">
        <v>6.6460738755794738E-2</v>
      </c>
      <c r="E17" s="231">
        <v>9.1679788821788469E-2</v>
      </c>
      <c r="F17" s="231">
        <v>5.495093351301323E-2</v>
      </c>
      <c r="G17" s="231">
        <v>6.7389191505117463E-2</v>
      </c>
      <c r="H17" s="231">
        <v>7.2722670911038456E-2</v>
      </c>
      <c r="I17" s="231">
        <v>4.0756838688478722E-2</v>
      </c>
      <c r="J17" s="231">
        <v>0.11762974014440759</v>
      </c>
      <c r="K17" s="231">
        <v>2.3386141390248461E-2</v>
      </c>
      <c r="L17" s="231">
        <v>2.327542494540023E-2</v>
      </c>
      <c r="M17" s="231">
        <v>2.240307993541274E-2</v>
      </c>
      <c r="N17" s="231">
        <v>2.1597865508015669E-2</v>
      </c>
      <c r="O17" s="231">
        <v>4.537745283497184E-2</v>
      </c>
      <c r="P17" s="231">
        <v>6.4930676844415572E-2</v>
      </c>
      <c r="Q17" s="231">
        <v>9.2911708609954138E-2</v>
      </c>
      <c r="R17" s="231">
        <v>0.1116544913543048</v>
      </c>
      <c r="S17" s="231">
        <v>4.6073208258748659E-2</v>
      </c>
      <c r="T17" s="231">
        <v>5.6565510129311339E-2</v>
      </c>
      <c r="U17" s="231">
        <v>4.8887394828065998E-2</v>
      </c>
      <c r="V17" s="231">
        <v>2.933952998647139E-2</v>
      </c>
      <c r="W17" s="231">
        <v>2.9538865627111392E-2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5.2502584799586173E-2</v>
      </c>
      <c r="G19" s="231">
        <v>0</v>
      </c>
      <c r="H19" s="231">
        <v>0</v>
      </c>
      <c r="I19" s="231">
        <v>4.6662207786663697E-2</v>
      </c>
      <c r="J19" s="231">
        <v>4.6079256254535642E-2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1.20889791884915E-2</v>
      </c>
      <c r="T19" s="231">
        <v>7.1838142358360921E-3</v>
      </c>
      <c r="U19" s="231">
        <v>1.2485352659368849E-2</v>
      </c>
      <c r="V19" s="231">
        <v>1.1323137498391041E-2</v>
      </c>
      <c r="W19" s="231">
        <v>7.4687007615746853E-3</v>
      </c>
      <c r="DA19" s="73" t="s">
        <v>2775</v>
      </c>
    </row>
    <row r="20" spans="1:105" ht="12" customHeight="1" x14ac:dyDescent="0.25">
      <c r="A20" s="46" t="s">
        <v>160</v>
      </c>
      <c r="B20" s="231">
        <v>0.42182909882734249</v>
      </c>
      <c r="C20" s="231">
        <v>0.44387327386284953</v>
      </c>
      <c r="D20" s="231">
        <v>0.38586655655127511</v>
      </c>
      <c r="E20" s="231">
        <v>0.42947177614661408</v>
      </c>
      <c r="F20" s="231">
        <v>0.43877432767059849</v>
      </c>
      <c r="G20" s="231">
        <v>0.37875525279654632</v>
      </c>
      <c r="H20" s="231">
        <v>0.34130240203031609</v>
      </c>
      <c r="I20" s="231">
        <v>0.2147876330700671</v>
      </c>
      <c r="J20" s="231">
        <v>0.1390149871748968</v>
      </c>
      <c r="K20" s="231">
        <v>0.1077970541579234</v>
      </c>
      <c r="L20" s="231">
        <v>6.9964572242725676E-2</v>
      </c>
      <c r="M20" s="231">
        <v>6.9768070731031015E-2</v>
      </c>
      <c r="N20" s="231">
        <v>6.9821089658806831E-2</v>
      </c>
      <c r="O20" s="231">
        <v>6.8815889108369888E-2</v>
      </c>
      <c r="P20" s="231">
        <v>6.8858400276867709E-2</v>
      </c>
      <c r="Q20" s="231">
        <v>6.8577726053589458E-2</v>
      </c>
      <c r="R20" s="231">
        <v>3.3307492732523321E-2</v>
      </c>
      <c r="S20" s="231">
        <v>4.1943372186552287E-2</v>
      </c>
      <c r="T20" s="231">
        <v>3.2509224897453573E-2</v>
      </c>
      <c r="U20" s="231">
        <v>3.1634417984369251E-2</v>
      </c>
      <c r="V20" s="231">
        <v>2.405981872902279E-2</v>
      </c>
      <c r="W20" s="231">
        <v>2.5115070284592211E-2</v>
      </c>
      <c r="DA20" s="73" t="s">
        <v>2776</v>
      </c>
    </row>
    <row r="21" spans="1:105" ht="12" customHeight="1" x14ac:dyDescent="0.25">
      <c r="A21" s="46" t="s">
        <v>70</v>
      </c>
      <c r="B21" s="231">
        <v>1.362364307336914</v>
      </c>
      <c r="C21" s="231">
        <v>1.032802450682005</v>
      </c>
      <c r="D21" s="231">
        <v>0.96345341649145111</v>
      </c>
      <c r="E21" s="231">
        <v>0.78312893395314831</v>
      </c>
      <c r="F21" s="231">
        <v>0.75047465169958827</v>
      </c>
      <c r="G21" s="231">
        <v>0.64425586478726404</v>
      </c>
      <c r="H21" s="231">
        <v>0.63800268741348753</v>
      </c>
      <c r="I21" s="231">
        <v>0.39291216370189808</v>
      </c>
      <c r="J21" s="231">
        <v>0.28218523469566692</v>
      </c>
      <c r="K21" s="231">
        <v>0.24717109882473709</v>
      </c>
      <c r="L21" s="231">
        <v>0.20991853432207319</v>
      </c>
      <c r="M21" s="231">
        <v>0.17548771436949681</v>
      </c>
      <c r="N21" s="231">
        <v>0.10326846934180051</v>
      </c>
      <c r="O21" s="231">
        <v>6.8257246875351271E-2</v>
      </c>
      <c r="P21" s="231">
        <v>3.3979238257513603E-2</v>
      </c>
      <c r="Q21" s="231">
        <v>3.4127091810048402E-2</v>
      </c>
      <c r="R21" s="231">
        <v>0</v>
      </c>
      <c r="S21" s="231">
        <v>5.9019660775018103E-3</v>
      </c>
      <c r="T21" s="231">
        <v>6.9721222789804636E-3</v>
      </c>
      <c r="U21" s="231">
        <v>6.3513787200820604E-3</v>
      </c>
      <c r="V21" s="231">
        <v>2.5296934299007231E-3</v>
      </c>
      <c r="W21" s="231">
        <v>2.7081942764135909E-3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0.14039557535221631</v>
      </c>
      <c r="D22" s="231">
        <v>0.13844510354095399</v>
      </c>
      <c r="E22" s="231">
        <v>9.0228518864423166E-2</v>
      </c>
      <c r="F22" s="231">
        <v>9.0735334374349275E-2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0.49671892710051307</v>
      </c>
      <c r="C23" s="231">
        <v>0.57404452319974475</v>
      </c>
      <c r="D23" s="231">
        <v>0.79980314926844098</v>
      </c>
      <c r="E23" s="231">
        <v>1.0789951671041489</v>
      </c>
      <c r="F23" s="231">
        <v>0.97130893762931103</v>
      </c>
      <c r="G23" s="231">
        <v>1.078742535138461</v>
      </c>
      <c r="H23" s="231">
        <v>1.250627699708605</v>
      </c>
      <c r="I23" s="231">
        <v>1.2644478105458561</v>
      </c>
      <c r="J23" s="231">
        <v>1.0966515456063639</v>
      </c>
      <c r="K23" s="231">
        <v>0.87853141905531562</v>
      </c>
      <c r="L23" s="231">
        <v>0.72512846300233402</v>
      </c>
      <c r="M23" s="231">
        <v>0.71678477317104772</v>
      </c>
      <c r="N23" s="231">
        <v>0.64961831940183401</v>
      </c>
      <c r="O23" s="231">
        <v>0.66044697477142289</v>
      </c>
      <c r="P23" s="231">
        <v>0.5847556317690884</v>
      </c>
      <c r="Q23" s="231">
        <v>0.64656349213201791</v>
      </c>
      <c r="R23" s="231">
        <v>0.6325539221042733</v>
      </c>
      <c r="S23" s="231">
        <v>0.68877733387632156</v>
      </c>
      <c r="T23" s="231">
        <v>0.59321110740505689</v>
      </c>
      <c r="U23" s="231">
        <v>0.53875075185526711</v>
      </c>
      <c r="V23" s="231">
        <v>0.49128013518122571</v>
      </c>
      <c r="W23" s="231">
        <v>0.56387620859943222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1.0365576707879831E-2</v>
      </c>
      <c r="C25" s="231">
        <v>1.2436453263938911E-2</v>
      </c>
      <c r="D25" s="231">
        <v>1.4511061129231589E-2</v>
      </c>
      <c r="E25" s="231">
        <v>1.55483650618477E-2</v>
      </c>
      <c r="F25" s="231">
        <v>1.3473757196580741E-2</v>
      </c>
      <c r="G25" s="231">
        <v>1.2436453263990109E-2</v>
      </c>
      <c r="H25" s="231">
        <v>1.4511061129221939E-2</v>
      </c>
      <c r="I25" s="231">
        <v>9.3282727752608315E-3</v>
      </c>
      <c r="J25" s="231">
        <v>6.2200922865313151E-3</v>
      </c>
      <c r="K25" s="231">
        <v>8.2909688426030369E-3</v>
      </c>
      <c r="L25" s="231">
        <v>1.140288064035984E-2</v>
      </c>
      <c r="M25" s="231">
        <v>1.243645326386099E-2</v>
      </c>
      <c r="N25" s="231">
        <v>4.2495879454676637E-2</v>
      </c>
      <c r="O25" s="231">
        <v>0.1254130304986282</v>
      </c>
      <c r="P25" s="231">
        <v>0.13163312278529279</v>
      </c>
      <c r="Q25" s="231">
        <v>0.14199869949280569</v>
      </c>
      <c r="R25" s="231">
        <v>7.5663486133807231E-2</v>
      </c>
      <c r="S25" s="231">
        <v>7.6417210573991118E-2</v>
      </c>
      <c r="T25" s="231">
        <v>8.430146672345995E-2</v>
      </c>
      <c r="U25" s="231">
        <v>5.7570368259105963E-2</v>
      </c>
      <c r="V25" s="231">
        <v>4.146976944916058E-2</v>
      </c>
      <c r="W25" s="231">
        <v>2.8100488907838009E-2</v>
      </c>
      <c r="DA25" s="73" t="s">
        <v>2781</v>
      </c>
    </row>
    <row r="26" spans="1:105" ht="12" customHeight="1" x14ac:dyDescent="0.25">
      <c r="A26" s="46" t="s">
        <v>79</v>
      </c>
      <c r="B26" s="231">
        <v>0.64462724366616075</v>
      </c>
      <c r="C26" s="231">
        <v>0.55069871716651919</v>
      </c>
      <c r="D26" s="231">
        <v>0.52753851239162974</v>
      </c>
      <c r="E26" s="231">
        <v>0.68965994583761625</v>
      </c>
      <c r="F26" s="231">
        <v>0.55455720728399149</v>
      </c>
      <c r="G26" s="231">
        <v>0.59701912672465707</v>
      </c>
      <c r="H26" s="231">
        <v>0.48765200772268658</v>
      </c>
      <c r="I26" s="231">
        <v>0.37313869121789761</v>
      </c>
      <c r="J26" s="231">
        <v>0.53526012466219774</v>
      </c>
      <c r="K26" s="231">
        <v>0.37699718133167898</v>
      </c>
      <c r="L26" s="231">
        <v>0.40015738610763352</v>
      </c>
      <c r="M26" s="231">
        <v>0.44776550304908219</v>
      </c>
      <c r="N26" s="231">
        <v>0.42331759088671778</v>
      </c>
      <c r="O26" s="231">
        <v>0.39629889599237011</v>
      </c>
      <c r="P26" s="231">
        <v>0.36412937155661262</v>
      </c>
      <c r="Q26" s="231">
        <v>0.3782848887160204</v>
      </c>
      <c r="R26" s="231">
        <v>0.57642970466973087</v>
      </c>
      <c r="S26" s="231">
        <v>0.57480385829397684</v>
      </c>
      <c r="T26" s="231">
        <v>0.67408702413403032</v>
      </c>
      <c r="U26" s="231">
        <v>0.63919385961693775</v>
      </c>
      <c r="V26" s="231">
        <v>0.54836880056045334</v>
      </c>
      <c r="W26" s="231">
        <v>0.51239173845904928</v>
      </c>
      <c r="DA26" s="73" t="s">
        <v>2782</v>
      </c>
    </row>
    <row r="27" spans="1:105" ht="12" customHeight="1" x14ac:dyDescent="0.25">
      <c r="A27" s="57" t="s">
        <v>2721</v>
      </c>
      <c r="B27" s="263">
        <v>22.731452220121952</v>
      </c>
      <c r="C27" s="263">
        <v>21.33141979713416</v>
      </c>
      <c r="D27" s="263">
        <v>21.776282854006769</v>
      </c>
      <c r="E27" s="263">
        <v>23.901472804879401</v>
      </c>
      <c r="F27" s="263">
        <v>22.00711719344816</v>
      </c>
      <c r="G27" s="263">
        <v>20.89292276670135</v>
      </c>
      <c r="H27" s="263">
        <v>21.09007778472893</v>
      </c>
      <c r="I27" s="263">
        <v>17.61029124143025</v>
      </c>
      <c r="J27" s="263">
        <v>16.715558144277281</v>
      </c>
      <c r="K27" s="263">
        <v>12.34788424362654</v>
      </c>
      <c r="L27" s="263">
        <v>10.8265438298628</v>
      </c>
      <c r="M27" s="263">
        <v>10.862623604947951</v>
      </c>
      <c r="N27" s="263">
        <v>9.85108870716296</v>
      </c>
      <c r="O27" s="263">
        <v>10.260813665802219</v>
      </c>
      <c r="P27" s="263">
        <v>9.3861538196636189</v>
      </c>
      <c r="Q27" s="263">
        <v>10.244678274316239</v>
      </c>
      <c r="R27" s="263">
        <v>10.749560710094309</v>
      </c>
      <c r="S27" s="263">
        <v>10.872852269733331</v>
      </c>
      <c r="T27" s="263">
        <v>10.9392045287195</v>
      </c>
      <c r="U27" s="263">
        <v>10.03722207411481</v>
      </c>
      <c r="V27" s="263">
        <v>8.6348656917372786</v>
      </c>
      <c r="W27" s="263">
        <v>8.7914791031569273</v>
      </c>
      <c r="DA27" s="70" t="s">
        <v>2783</v>
      </c>
    </row>
    <row r="28" spans="1:105" ht="12" customHeight="1" x14ac:dyDescent="0.25">
      <c r="A28" s="46" t="s">
        <v>30</v>
      </c>
      <c r="B28" s="231">
        <v>0.65570385333782821</v>
      </c>
      <c r="C28" s="231">
        <v>0.62157098041946823</v>
      </c>
      <c r="D28" s="231">
        <v>0.4997336317983796</v>
      </c>
      <c r="E28" s="231">
        <v>0.68936148902537098</v>
      </c>
      <c r="F28" s="231">
        <v>0.41318875006900341</v>
      </c>
      <c r="G28" s="231">
        <v>0.50671488227886385</v>
      </c>
      <c r="H28" s="231">
        <v>0.54681854473492364</v>
      </c>
      <c r="I28" s="231">
        <v>0.3064600755229841</v>
      </c>
      <c r="J28" s="231">
        <v>0.88448516147044898</v>
      </c>
      <c r="K28" s="231">
        <v>0.17584579391513749</v>
      </c>
      <c r="L28" s="231">
        <v>0.17501329141637481</v>
      </c>
      <c r="M28" s="231">
        <v>0.16845392797589201</v>
      </c>
      <c r="N28" s="231">
        <v>0.16239933487757929</v>
      </c>
      <c r="O28" s="231">
        <v>0.34120353958603822</v>
      </c>
      <c r="P28" s="231">
        <v>0.48822874319550952</v>
      </c>
      <c r="Q28" s="231">
        <v>0.69862457820177071</v>
      </c>
      <c r="R28" s="231">
        <v>0.83955588691409955</v>
      </c>
      <c r="S28" s="231">
        <v>0.34643508517636018</v>
      </c>
      <c r="T28" s="231">
        <v>0.42532912424155239</v>
      </c>
      <c r="U28" s="231">
        <v>0.3675956034187271</v>
      </c>
      <c r="V28" s="231">
        <v>0.22061069662904439</v>
      </c>
      <c r="W28" s="231">
        <v>0.222109547311549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0.39477905108919598</v>
      </c>
      <c r="G30" s="231">
        <v>0</v>
      </c>
      <c r="H30" s="231">
        <v>0</v>
      </c>
      <c r="I30" s="231">
        <v>0.35086390854972122</v>
      </c>
      <c r="J30" s="231">
        <v>0.34648056145237371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9.089982428269569E-2</v>
      </c>
      <c r="T30" s="231">
        <v>5.4016757042536757E-2</v>
      </c>
      <c r="U30" s="231">
        <v>9.3880247881023518E-2</v>
      </c>
      <c r="V30" s="231">
        <v>8.5141283882132657E-2</v>
      </c>
      <c r="W30" s="231">
        <v>5.6158884572609633E-2</v>
      </c>
      <c r="DA30" s="73" t="s">
        <v>2786</v>
      </c>
    </row>
    <row r="31" spans="1:105" ht="12" customHeight="1" x14ac:dyDescent="0.25">
      <c r="A31" s="46" t="s">
        <v>160</v>
      </c>
      <c r="B31" s="231">
        <v>3.17183033925944</v>
      </c>
      <c r="C31" s="231">
        <v>3.337585578468734</v>
      </c>
      <c r="D31" s="231">
        <v>2.9014196848374731</v>
      </c>
      <c r="E31" s="231">
        <v>3.2292973937178102</v>
      </c>
      <c r="F31" s="231">
        <v>3.2992454253693069</v>
      </c>
      <c r="G31" s="231">
        <v>2.8479481508355691</v>
      </c>
      <c r="H31" s="231">
        <v>2.5663315229587238</v>
      </c>
      <c r="I31" s="231">
        <v>1.615037779430696</v>
      </c>
      <c r="J31" s="231">
        <v>1.0452857689497039</v>
      </c>
      <c r="K31" s="231">
        <v>0.81055092645669291</v>
      </c>
      <c r="L31" s="231">
        <v>0.52607976436357184</v>
      </c>
      <c r="M31" s="231">
        <v>0.52460222415063718</v>
      </c>
      <c r="N31" s="231">
        <v>0.52500088570372072</v>
      </c>
      <c r="O31" s="231">
        <v>0.5174425507956274</v>
      </c>
      <c r="P31" s="231">
        <v>0.5177622020818321</v>
      </c>
      <c r="Q31" s="231">
        <v>0.51565174782602863</v>
      </c>
      <c r="R31" s="231">
        <v>0.25044672420031971</v>
      </c>
      <c r="S31" s="231">
        <v>0.31538189471042211</v>
      </c>
      <c r="T31" s="231">
        <v>0.2444443641327759</v>
      </c>
      <c r="U31" s="231">
        <v>0.23786648907477639</v>
      </c>
      <c r="V31" s="231">
        <v>0.18091132928938289</v>
      </c>
      <c r="W31" s="231">
        <v>0.18884600925529901</v>
      </c>
      <c r="DA31" s="73" t="s">
        <v>2787</v>
      </c>
    </row>
    <row r="32" spans="1:105" ht="12" customHeight="1" x14ac:dyDescent="0.25">
      <c r="A32" s="46" t="s">
        <v>70</v>
      </c>
      <c r="B32" s="231">
        <v>10.243931618629491</v>
      </c>
      <c r="C32" s="231">
        <v>7.7658799657050723</v>
      </c>
      <c r="D32" s="231">
        <v>7.2444285740030274</v>
      </c>
      <c r="E32" s="231">
        <v>5.8885271764554057</v>
      </c>
      <c r="F32" s="231">
        <v>5.6429920925872876</v>
      </c>
      <c r="G32" s="231">
        <v>4.8443085217657744</v>
      </c>
      <c r="H32" s="231">
        <v>4.7972894380514157</v>
      </c>
      <c r="I32" s="231">
        <v>2.954397230912349</v>
      </c>
      <c r="J32" s="231">
        <v>2.1218158993462648</v>
      </c>
      <c r="K32" s="231">
        <v>1.8585365315475419</v>
      </c>
      <c r="L32" s="231">
        <v>1.578425902306358</v>
      </c>
      <c r="M32" s="231">
        <v>1.319532621509101</v>
      </c>
      <c r="N32" s="231">
        <v>0.77649945216623084</v>
      </c>
      <c r="O32" s="231">
        <v>0.51324199092812195</v>
      </c>
      <c r="P32" s="231">
        <v>0.25549773382091961</v>
      </c>
      <c r="Q32" s="231">
        <v>0.25660947880247942</v>
      </c>
      <c r="R32" s="231">
        <v>0</v>
      </c>
      <c r="S32" s="231">
        <v>4.4378244928907837E-2</v>
      </c>
      <c r="T32" s="231">
        <v>5.2424996366949257E-2</v>
      </c>
      <c r="U32" s="231">
        <v>4.7757482299078557E-2</v>
      </c>
      <c r="V32" s="231">
        <v>1.9021348674830432E-2</v>
      </c>
      <c r="W32" s="231">
        <v>2.0363537732263719E-2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1.055666730052242</v>
      </c>
      <c r="D33" s="231">
        <v>1.0410006823944811</v>
      </c>
      <c r="E33" s="231">
        <v>0.67844905530748967</v>
      </c>
      <c r="F33" s="231">
        <v>0.6822599180840494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3.7349442403134732</v>
      </c>
      <c r="C34" s="231">
        <v>4.3163732417519256</v>
      </c>
      <c r="D34" s="231">
        <v>6.0139044493069287</v>
      </c>
      <c r="E34" s="231">
        <v>8.1132136603408131</v>
      </c>
      <c r="F34" s="231">
        <v>7.3034960502511659</v>
      </c>
      <c r="G34" s="231">
        <v>8.1113140622911217</v>
      </c>
      <c r="H34" s="231">
        <v>9.4037582805012434</v>
      </c>
      <c r="I34" s="231">
        <v>9.5076748831428723</v>
      </c>
      <c r="J34" s="231">
        <v>8.2459760448478523</v>
      </c>
      <c r="K34" s="231">
        <v>6.6058804778966991</v>
      </c>
      <c r="L34" s="231">
        <v>5.4524082506521641</v>
      </c>
      <c r="M34" s="231">
        <v>5.3896701213438396</v>
      </c>
      <c r="N34" s="231">
        <v>4.8846300555022522</v>
      </c>
      <c r="O34" s="231">
        <v>4.96605321414666</v>
      </c>
      <c r="P34" s="231">
        <v>4.396912538879107</v>
      </c>
      <c r="Q34" s="231">
        <v>4.8616601043003671</v>
      </c>
      <c r="R34" s="231">
        <v>4.7563189142840558</v>
      </c>
      <c r="S34" s="231">
        <v>5.1790757220315689</v>
      </c>
      <c r="T34" s="231">
        <v>4.4604912114495621</v>
      </c>
      <c r="U34" s="231">
        <v>4.0509912302963356</v>
      </c>
      <c r="V34" s="231">
        <v>3.6940487087665219</v>
      </c>
      <c r="W34" s="231">
        <v>4.2399153377380356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7.7941163322711809E-2</v>
      </c>
      <c r="C36" s="231">
        <v>9.3512562042309885E-2</v>
      </c>
      <c r="D36" s="231">
        <v>0.10911201733710681</v>
      </c>
      <c r="E36" s="231">
        <v>0.11691174498427789</v>
      </c>
      <c r="F36" s="231">
        <v>0.1013122896896744</v>
      </c>
      <c r="G36" s="231">
        <v>9.3512562042694855E-2</v>
      </c>
      <c r="H36" s="231">
        <v>0.1091120173370342</v>
      </c>
      <c r="I36" s="231">
        <v>7.0141435675518934E-2</v>
      </c>
      <c r="J36" s="231">
        <v>4.6770309308341231E-2</v>
      </c>
      <c r="K36" s="231">
        <v>6.2341708028034383E-2</v>
      </c>
      <c r="L36" s="231">
        <v>8.5740890968859507E-2</v>
      </c>
      <c r="M36" s="231">
        <v>9.3512562041723951E-2</v>
      </c>
      <c r="N36" s="231">
        <v>0.31953632436112628</v>
      </c>
      <c r="O36" s="231">
        <v>0.9430095177877621</v>
      </c>
      <c r="P36" s="231">
        <v>0.98977982709710555</v>
      </c>
      <c r="Q36" s="231">
        <v>1.0677209904170579</v>
      </c>
      <c r="R36" s="231">
        <v>0.56893121304458916</v>
      </c>
      <c r="S36" s="231">
        <v>0.57459864104674085</v>
      </c>
      <c r="T36" s="231">
        <v>0.63388218247832384</v>
      </c>
      <c r="U36" s="231">
        <v>0.43288488440981587</v>
      </c>
      <c r="V36" s="231">
        <v>0.31182076643503431</v>
      </c>
      <c r="W36" s="231">
        <v>0.2112940608262435</v>
      </c>
      <c r="DA36" s="73" t="s">
        <v>2792</v>
      </c>
    </row>
    <row r="37" spans="1:105" ht="12" customHeight="1" x14ac:dyDescent="0.25">
      <c r="A37" s="46" t="s">
        <v>79</v>
      </c>
      <c r="B37" s="231">
        <v>4.8471010052590149</v>
      </c>
      <c r="C37" s="231">
        <v>4.1408307386944037</v>
      </c>
      <c r="D37" s="231">
        <v>3.9666838143293681</v>
      </c>
      <c r="E37" s="231">
        <v>5.1857122850482309</v>
      </c>
      <c r="F37" s="231">
        <v>4.1698436163084747</v>
      </c>
      <c r="G37" s="231">
        <v>4.4891245874873258</v>
      </c>
      <c r="H37" s="231">
        <v>3.6667679811455849</v>
      </c>
      <c r="I37" s="231">
        <v>2.8057159281961139</v>
      </c>
      <c r="J37" s="231">
        <v>4.0247443989022944</v>
      </c>
      <c r="K37" s="231">
        <v>2.8347288057824329</v>
      </c>
      <c r="L37" s="231">
        <v>3.0088757301554749</v>
      </c>
      <c r="M37" s="231">
        <v>3.3668521479267541</v>
      </c>
      <c r="N37" s="231">
        <v>3.1830226545520501</v>
      </c>
      <c r="O37" s="231">
        <v>2.979862852558012</v>
      </c>
      <c r="P37" s="231">
        <v>2.737972774589144</v>
      </c>
      <c r="Q37" s="231">
        <v>2.844411374768538</v>
      </c>
      <c r="R37" s="231">
        <v>4.3343079716512474</v>
      </c>
      <c r="S37" s="231">
        <v>4.322082857556631</v>
      </c>
      <c r="T37" s="231">
        <v>5.0686158930078022</v>
      </c>
      <c r="U37" s="231">
        <v>4.8062461367350506</v>
      </c>
      <c r="V37" s="231">
        <v>4.1233115580603323</v>
      </c>
      <c r="W37" s="231">
        <v>3.8527917257209272</v>
      </c>
      <c r="DA37" s="73" t="s">
        <v>2793</v>
      </c>
    </row>
    <row r="38" spans="1:105" ht="12" customHeight="1" x14ac:dyDescent="0.25">
      <c r="A38" s="57" t="s">
        <v>2733</v>
      </c>
      <c r="B38" s="263">
        <v>4.9271562081484248</v>
      </c>
      <c r="C38" s="263">
        <v>5.7259487635044257</v>
      </c>
      <c r="D38" s="263">
        <v>5.5248174913843942</v>
      </c>
      <c r="E38" s="263">
        <v>6.3360701624165374</v>
      </c>
      <c r="F38" s="263">
        <v>6.8225703528805184</v>
      </c>
      <c r="G38" s="263">
        <v>6.9167596236744782</v>
      </c>
      <c r="H38" s="263">
        <v>7.3387759649527666</v>
      </c>
      <c r="I38" s="263">
        <v>7.5416583359369449</v>
      </c>
      <c r="J38" s="263">
        <v>6.5714707763156834</v>
      </c>
      <c r="K38" s="263">
        <v>5.9142111693871247</v>
      </c>
      <c r="L38" s="263">
        <v>4.6635267371236218</v>
      </c>
      <c r="M38" s="263">
        <v>4.7629413803983827</v>
      </c>
      <c r="N38" s="263">
        <v>4.5533496965597289</v>
      </c>
      <c r="O38" s="263">
        <v>4.6206259355429493</v>
      </c>
      <c r="P38" s="263">
        <v>4.4008147643898567</v>
      </c>
      <c r="Q38" s="263">
        <v>4.5738615619440628</v>
      </c>
      <c r="R38" s="263">
        <v>4.4800173377681309</v>
      </c>
      <c r="S38" s="263">
        <v>4.4231094024482394</v>
      </c>
      <c r="T38" s="263">
        <v>4.3759635406367403</v>
      </c>
      <c r="U38" s="263">
        <v>4.1349100647454904</v>
      </c>
      <c r="V38" s="263">
        <v>3.4465265111157271</v>
      </c>
      <c r="W38" s="263">
        <v>3.519019263237094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11.292075023949316</v>
      </c>
      <c r="C39" s="263">
        <f t="shared" si="0"/>
        <v>11.867829244327496</v>
      </c>
      <c r="D39" s="263">
        <f t="shared" si="0"/>
        <v>11.761640760998533</v>
      </c>
      <c r="E39" s="263">
        <f t="shared" si="0"/>
        <v>13.202527518312925</v>
      </c>
      <c r="F39" s="263">
        <f t="shared" si="0"/>
        <v>13.321360253695678</v>
      </c>
      <c r="G39" s="263">
        <f t="shared" si="0"/>
        <v>13.146948479794423</v>
      </c>
      <c r="H39" s="263">
        <f t="shared" si="0"/>
        <v>13.717182570869493</v>
      </c>
      <c r="I39" s="263">
        <f t="shared" si="0"/>
        <v>13.100847856781426</v>
      </c>
      <c r="J39" s="263">
        <f t="shared" si="0"/>
        <v>11.712244751978277</v>
      </c>
      <c r="K39" s="263">
        <f t="shared" si="0"/>
        <v>9.8833267591832712</v>
      </c>
      <c r="L39" s="263">
        <f t="shared" si="0"/>
        <v>8.0445554621210498</v>
      </c>
      <c r="M39" s="263">
        <f t="shared" si="0"/>
        <v>8.1568423992656331</v>
      </c>
      <c r="N39" s="263">
        <f t="shared" si="0"/>
        <v>7.6629820023146245</v>
      </c>
      <c r="O39" s="263">
        <f t="shared" si="0"/>
        <v>7.8469956245065697</v>
      </c>
      <c r="P39" s="263">
        <f t="shared" si="0"/>
        <v>7.3769733696515924</v>
      </c>
      <c r="Q39" s="263">
        <f t="shared" si="0"/>
        <v>7.7905608304414571</v>
      </c>
      <c r="R39" s="263">
        <f t="shared" si="0"/>
        <v>7.7588648597921104</v>
      </c>
      <c r="S39" s="263">
        <f t="shared" si="0"/>
        <v>7.7309689955615628</v>
      </c>
      <c r="T39" s="263">
        <f t="shared" si="0"/>
        <v>7.6571733833740048</v>
      </c>
      <c r="U39" s="263">
        <f t="shared" si="0"/>
        <v>7.1610797315299726</v>
      </c>
      <c r="V39" s="263">
        <f t="shared" si="0"/>
        <v>6.0361483417874569</v>
      </c>
      <c r="W39" s="263">
        <f t="shared" si="0"/>
        <v>6.1748433040793573</v>
      </c>
      <c r="DA39" s="70"/>
    </row>
    <row r="40" spans="1:105" ht="12" customHeight="1" x14ac:dyDescent="0.25">
      <c r="A40" s="60" t="s">
        <v>2736</v>
      </c>
      <c r="B40" s="331">
        <v>3.2779392596089618</v>
      </c>
      <c r="C40" s="331">
        <v>3.0760575130332919</v>
      </c>
      <c r="D40" s="331">
        <v>3.1562011391660829</v>
      </c>
      <c r="E40" s="331">
        <v>3.4434834787946791</v>
      </c>
      <c r="F40" s="331">
        <v>3.1955505749406909</v>
      </c>
      <c r="G40" s="331">
        <v>3.0267987967884871</v>
      </c>
      <c r="H40" s="331">
        <v>3.090100315049813</v>
      </c>
      <c r="I40" s="331">
        <v>2.596720004997374</v>
      </c>
      <c r="J40" s="331">
        <v>2.418806569573416</v>
      </c>
      <c r="K40" s="331">
        <v>1.7959153954477931</v>
      </c>
      <c r="L40" s="331">
        <v>1.5556034935515599</v>
      </c>
      <c r="M40" s="331">
        <v>1.549535118296399</v>
      </c>
      <c r="N40" s="331">
        <v>1.401153614592624</v>
      </c>
      <c r="O40" s="331">
        <v>1.4655504926539411</v>
      </c>
      <c r="P40" s="331">
        <v>1.3387533150716679</v>
      </c>
      <c r="Q40" s="331">
        <v>1.4647039136400379</v>
      </c>
      <c r="R40" s="331">
        <v>1.4894499373235679</v>
      </c>
      <c r="S40" s="331">
        <v>1.514539147481528</v>
      </c>
      <c r="T40" s="331">
        <v>1.4883105815759741</v>
      </c>
      <c r="U40" s="331">
        <v>1.362743263412058</v>
      </c>
      <c r="V40" s="331">
        <v>1.1755675511538659</v>
      </c>
      <c r="W40" s="331">
        <v>1.214592403520381</v>
      </c>
      <c r="DA40" s="72" t="s">
        <v>2795</v>
      </c>
    </row>
    <row r="41" spans="1:105" ht="12" customHeight="1" x14ac:dyDescent="0.25">
      <c r="A41" s="59" t="s">
        <v>30</v>
      </c>
      <c r="B41" s="232">
        <v>0.1213535159167819</v>
      </c>
      <c r="C41" s="232">
        <v>0.1200098639772587</v>
      </c>
      <c r="D41" s="232">
        <v>9.5311413997783465E-2</v>
      </c>
      <c r="E41" s="232">
        <v>0.1334996927142949</v>
      </c>
      <c r="F41" s="232">
        <v>7.8062164229240519E-2</v>
      </c>
      <c r="G41" s="232">
        <v>9.4793003795583086E-2</v>
      </c>
      <c r="H41" s="232">
        <v>9.8343648722097526E-2</v>
      </c>
      <c r="I41" s="232">
        <v>5.4429219579053917E-2</v>
      </c>
      <c r="J41" s="232">
        <v>0.1704151926168192</v>
      </c>
      <c r="K41" s="232">
        <v>3.3658617652051533E-2</v>
      </c>
      <c r="L41" s="232">
        <v>3.5450553391965588E-2</v>
      </c>
      <c r="M41" s="232">
        <v>3.5513598795455063E-2</v>
      </c>
      <c r="N41" s="232">
        <v>3.6125188262288672E-2</v>
      </c>
      <c r="O41" s="232">
        <v>7.9534071907123846E-2</v>
      </c>
      <c r="P41" s="232">
        <v>0.11648061127820759</v>
      </c>
      <c r="Q41" s="232">
        <v>0.16288749828744009</v>
      </c>
      <c r="R41" s="232">
        <v>0.21546484405864599</v>
      </c>
      <c r="S41" s="232">
        <v>8.8515323366184437E-2</v>
      </c>
      <c r="T41" s="232">
        <v>0.1218292534286632</v>
      </c>
      <c r="U41" s="232">
        <v>0.10523457072553739</v>
      </c>
      <c r="V41" s="232">
        <v>6.2249864327265897E-2</v>
      </c>
      <c r="W41" s="232">
        <v>5.7523300266024091E-2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7.3848002268049578E-2</v>
      </c>
      <c r="G42" s="297">
        <v>0</v>
      </c>
      <c r="H42" s="297">
        <v>0</v>
      </c>
      <c r="I42" s="297">
        <v>6.1700609377558287E-2</v>
      </c>
      <c r="J42" s="297">
        <v>6.6098132004939913E-2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2.299599409723194E-2</v>
      </c>
      <c r="T42" s="297">
        <v>1.531960337284987E-2</v>
      </c>
      <c r="U42" s="297">
        <v>2.6610614668271269E-2</v>
      </c>
      <c r="V42" s="297">
        <v>2.3787269405588871E-2</v>
      </c>
      <c r="W42" s="297">
        <v>1.440083234174404E-2</v>
      </c>
      <c r="DA42" s="122" t="s">
        <v>2797</v>
      </c>
    </row>
    <row r="43" spans="1:105" ht="12" customHeight="1" x14ac:dyDescent="0.25">
      <c r="A43" s="59" t="s">
        <v>160</v>
      </c>
      <c r="B43" s="297">
        <v>0.5703819408666273</v>
      </c>
      <c r="C43" s="297">
        <v>0.62613764243948122</v>
      </c>
      <c r="D43" s="297">
        <v>0.53768519411426485</v>
      </c>
      <c r="E43" s="297">
        <v>0.60764857009243678</v>
      </c>
      <c r="F43" s="297">
        <v>0.60564468819127293</v>
      </c>
      <c r="G43" s="297">
        <v>0.51767345275829157</v>
      </c>
      <c r="H43" s="297">
        <v>0.4484634269553045</v>
      </c>
      <c r="I43" s="297">
        <v>0.27870969698844389</v>
      </c>
      <c r="J43" s="297">
        <v>0.1956879061191652</v>
      </c>
      <c r="K43" s="297">
        <v>0.15074946777823819</v>
      </c>
      <c r="L43" s="297">
        <v>0.1035415766175653</v>
      </c>
      <c r="M43" s="297">
        <v>0.1074619852675654</v>
      </c>
      <c r="N43" s="297">
        <v>0.1134741920169257</v>
      </c>
      <c r="O43" s="297">
        <v>0.1171960620633505</v>
      </c>
      <c r="P43" s="297">
        <v>0.12002503192494041</v>
      </c>
      <c r="Q43" s="297">
        <v>0.11681848700875749</v>
      </c>
      <c r="R43" s="297">
        <v>6.2453007024641093E-2</v>
      </c>
      <c r="S43" s="297">
        <v>7.8296894995304553E-2</v>
      </c>
      <c r="T43" s="297">
        <v>6.8032695734620091E-2</v>
      </c>
      <c r="U43" s="297">
        <v>6.6165649187179792E-2</v>
      </c>
      <c r="V43" s="297">
        <v>4.96008133525946E-2</v>
      </c>
      <c r="W43" s="297">
        <v>4.752209405743061E-2</v>
      </c>
      <c r="DA43" s="122" t="s">
        <v>2798</v>
      </c>
    </row>
    <row r="44" spans="1:105" ht="12" customHeight="1" x14ac:dyDescent="0.25">
      <c r="A44" s="59" t="s">
        <v>70</v>
      </c>
      <c r="B44" s="297">
        <v>1.900137804934104</v>
      </c>
      <c r="C44" s="297">
        <v>1.5027636700322211</v>
      </c>
      <c r="D44" s="297">
        <v>1.384791119003723</v>
      </c>
      <c r="E44" s="297">
        <v>1.1429144725149181</v>
      </c>
      <c r="F44" s="297">
        <v>1.0685020047272931</v>
      </c>
      <c r="G44" s="297">
        <v>0.9082767984661646</v>
      </c>
      <c r="H44" s="297">
        <v>0.86471462598150284</v>
      </c>
      <c r="I44" s="297">
        <v>0.52589723933680932</v>
      </c>
      <c r="J44" s="297">
        <v>0.40973140990593881</v>
      </c>
      <c r="K44" s="297">
        <v>0.35654076606943552</v>
      </c>
      <c r="L44" s="297">
        <v>0.32044240756789749</v>
      </c>
      <c r="M44" s="297">
        <v>0.27880943962083993</v>
      </c>
      <c r="N44" s="297">
        <v>0.17311744222795741</v>
      </c>
      <c r="O44" s="297">
        <v>0.119904552107027</v>
      </c>
      <c r="P44" s="297">
        <v>6.1092957551562792E-2</v>
      </c>
      <c r="Q44" s="297">
        <v>5.9963971318484577E-2</v>
      </c>
      <c r="R44" s="297">
        <v>0</v>
      </c>
      <c r="S44" s="297">
        <v>1.136424308090837E-2</v>
      </c>
      <c r="T44" s="297">
        <v>1.5050075215310829E-2</v>
      </c>
      <c r="U44" s="297">
        <v>1.370261164162684E-2</v>
      </c>
      <c r="V44" s="297">
        <v>5.3793146763886739E-3</v>
      </c>
      <c r="W44" s="297">
        <v>5.2857132359337084E-3</v>
      </c>
      <c r="DA44" s="122" t="s">
        <v>2799</v>
      </c>
    </row>
    <row r="45" spans="1:105" ht="12" customHeight="1" x14ac:dyDescent="0.25">
      <c r="A45" s="59" t="s">
        <v>162</v>
      </c>
      <c r="B45" s="297">
        <v>0.68606599789144906</v>
      </c>
      <c r="C45" s="297">
        <v>0.8271463365843309</v>
      </c>
      <c r="D45" s="297">
        <v>1.1384134120503131</v>
      </c>
      <c r="E45" s="297">
        <v>1.5594207434730289</v>
      </c>
      <c r="F45" s="297">
        <v>1.369493715524835</v>
      </c>
      <c r="G45" s="297">
        <v>1.5060555417684469</v>
      </c>
      <c r="H45" s="297">
        <v>1.678578613390908</v>
      </c>
      <c r="I45" s="297">
        <v>1.6759832397155081</v>
      </c>
      <c r="J45" s="297">
        <v>1.576873928926553</v>
      </c>
      <c r="K45" s="297">
        <v>1.2549665439480671</v>
      </c>
      <c r="L45" s="297">
        <v>1.0961689559741321</v>
      </c>
      <c r="M45" s="297">
        <v>1.1277500946125389</v>
      </c>
      <c r="N45" s="297">
        <v>1.0784367920854521</v>
      </c>
      <c r="O45" s="297">
        <v>1.14891580657644</v>
      </c>
      <c r="P45" s="297">
        <v>1.0411547143169571</v>
      </c>
      <c r="Q45" s="297">
        <v>1.125033957025356</v>
      </c>
      <c r="R45" s="297">
        <v>1.211532086240281</v>
      </c>
      <c r="S45" s="297">
        <v>1.313366691941898</v>
      </c>
      <c r="T45" s="297">
        <v>1.2680789538245301</v>
      </c>
      <c r="U45" s="297">
        <v>1.151029817189442</v>
      </c>
      <c r="V45" s="297">
        <v>1.034550289392028</v>
      </c>
      <c r="W45" s="297">
        <v>1.089860463619249</v>
      </c>
      <c r="DA45" s="122" t="s">
        <v>2800</v>
      </c>
    </row>
    <row r="46" spans="1:105" ht="12" customHeight="1" x14ac:dyDescent="0.25">
      <c r="A46" s="60" t="s">
        <v>2743</v>
      </c>
      <c r="B46" s="331">
        <v>2.3316695065004889</v>
      </c>
      <c r="C46" s="331">
        <v>2.1880617476480668</v>
      </c>
      <c r="D46" s="331">
        <v>2.2336933955618878</v>
      </c>
      <c r="E46" s="331">
        <v>2.451683894188482</v>
      </c>
      <c r="F46" s="331">
        <v>2.2573711344549729</v>
      </c>
      <c r="G46" s="331">
        <v>2.1430830923184199</v>
      </c>
      <c r="H46" s="331">
        <v>2.1633061884557421</v>
      </c>
      <c r="I46" s="331">
        <v>1.8063684928976029</v>
      </c>
      <c r="J46" s="331">
        <v>1.714591607774461</v>
      </c>
      <c r="K46" s="331">
        <v>1.2665792260811131</v>
      </c>
      <c r="L46" s="331">
        <v>1.110528349197863</v>
      </c>
      <c r="M46" s="331">
        <v>1.114229217516912</v>
      </c>
      <c r="N46" s="331">
        <v>1.010471434992197</v>
      </c>
      <c r="O46" s="331">
        <v>1.052498806708716</v>
      </c>
      <c r="P46" s="331">
        <v>0.96278092717981834</v>
      </c>
      <c r="Q46" s="331">
        <v>1.050843725460981</v>
      </c>
      <c r="R46" s="331">
        <v>1.1026318368615069</v>
      </c>
      <c r="S46" s="331">
        <v>1.11527841866523</v>
      </c>
      <c r="T46" s="331">
        <v>1.122084474761748</v>
      </c>
      <c r="U46" s="331">
        <v>1.029563989733584</v>
      </c>
      <c r="V46" s="331">
        <v>0.88571785168783468</v>
      </c>
      <c r="W46" s="331">
        <v>0.90178240894445172</v>
      </c>
      <c r="DA46" s="72" t="s">
        <v>2801</v>
      </c>
    </row>
    <row r="47" spans="1:105" ht="12" customHeight="1" x14ac:dyDescent="0.25">
      <c r="A47" s="64" t="s">
        <v>30</v>
      </c>
      <c r="B47" s="231">
        <v>6.7258557232401983E-2</v>
      </c>
      <c r="C47" s="231">
        <v>6.3757391614723297E-2</v>
      </c>
      <c r="D47" s="231">
        <v>5.1259974917289897E-2</v>
      </c>
      <c r="E47" s="231">
        <v>7.0710975583574295E-2</v>
      </c>
      <c r="F47" s="231">
        <v>4.2382668719780477E-2</v>
      </c>
      <c r="G47" s="231">
        <v>5.1976073858305973E-2</v>
      </c>
      <c r="H47" s="231">
        <v>5.6089690794975298E-2</v>
      </c>
      <c r="I47" s="231">
        <v>3.1435018147421542E-2</v>
      </c>
      <c r="J47" s="231">
        <v>9.072570727035334E-2</v>
      </c>
      <c r="K47" s="231">
        <v>1.8037311103042922E-2</v>
      </c>
      <c r="L47" s="231">
        <v>1.795191749634972E-2</v>
      </c>
      <c r="M47" s="231">
        <v>1.7279093447620911E-2</v>
      </c>
      <c r="N47" s="231">
        <v>1.665804601233619E-2</v>
      </c>
      <c r="O47" s="231">
        <v>3.4998814904511628E-2</v>
      </c>
      <c r="P47" s="231">
        <v>5.0079865627692857E-2</v>
      </c>
      <c r="Q47" s="231">
        <v>7.166113320480566E-2</v>
      </c>
      <c r="R47" s="231">
        <v>8.6117105126602284E-2</v>
      </c>
      <c r="S47" s="231">
        <v>3.5535438574952817E-2</v>
      </c>
      <c r="T47" s="231">
        <v>4.3627962684350909E-2</v>
      </c>
      <c r="U47" s="231">
        <v>3.7705970164826297E-2</v>
      </c>
      <c r="V47" s="231">
        <v>2.26290528716169E-2</v>
      </c>
      <c r="W47" s="231">
        <v>2.2782796873423331E-2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4.0494301301834693E-2</v>
      </c>
      <c r="G49" s="231">
        <v>0</v>
      </c>
      <c r="H49" s="231">
        <v>0</v>
      </c>
      <c r="I49" s="231">
        <v>3.5989723339047278E-2</v>
      </c>
      <c r="J49" s="231">
        <v>3.5540103285549553E-2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9.3240126664057548E-3</v>
      </c>
      <c r="T49" s="231">
        <v>5.5407469798448624E-3</v>
      </c>
      <c r="U49" s="231">
        <v>9.6297284100978278E-3</v>
      </c>
      <c r="V49" s="231">
        <v>8.7333327167077625E-3</v>
      </c>
      <c r="W49" s="231">
        <v>5.7604748437991406E-3</v>
      </c>
      <c r="DA49" s="73" t="s">
        <v>2804</v>
      </c>
    </row>
    <row r="50" spans="1:105" ht="12" customHeight="1" x14ac:dyDescent="0.25">
      <c r="A50" s="64" t="s">
        <v>160</v>
      </c>
      <c r="B50" s="231">
        <v>0.32534921263401168</v>
      </c>
      <c r="C50" s="231">
        <v>0.34235148917421843</v>
      </c>
      <c r="D50" s="231">
        <v>0.29761194925800921</v>
      </c>
      <c r="E50" s="231">
        <v>0.33124387247410653</v>
      </c>
      <c r="F50" s="231">
        <v>0.33841876349568217</v>
      </c>
      <c r="G50" s="231">
        <v>0.29212712831077209</v>
      </c>
      <c r="H50" s="231">
        <v>0.26324041674543358</v>
      </c>
      <c r="I50" s="231">
        <v>0.16566184622429789</v>
      </c>
      <c r="J50" s="231">
        <v>0.1072197644672024</v>
      </c>
      <c r="K50" s="231">
        <v>8.3141933053085496E-2</v>
      </c>
      <c r="L50" s="231">
        <v>5.3962418796440731E-2</v>
      </c>
      <c r="M50" s="231">
        <v>5.3810860707420867E-2</v>
      </c>
      <c r="N50" s="231">
        <v>5.3851753254792557E-2</v>
      </c>
      <c r="O50" s="231">
        <v>5.3076460112301702E-2</v>
      </c>
      <c r="P50" s="231">
        <v>5.3109248213543112E-2</v>
      </c>
      <c r="Q50" s="231">
        <v>5.2892769222871047E-2</v>
      </c>
      <c r="R50" s="231">
        <v>2.5689471317802609E-2</v>
      </c>
      <c r="S50" s="231">
        <v>3.2350170137730588E-2</v>
      </c>
      <c r="T50" s="231">
        <v>2.507378166449753E-2</v>
      </c>
      <c r="U50" s="231">
        <v>2.4399058794098129E-2</v>
      </c>
      <c r="V50" s="231">
        <v>1.855690634279502E-2</v>
      </c>
      <c r="W50" s="231">
        <v>1.9370802927193159E-2</v>
      </c>
      <c r="DA50" s="73" t="s">
        <v>2805</v>
      </c>
    </row>
    <row r="51" spans="1:105" ht="12" customHeight="1" x14ac:dyDescent="0.25">
      <c r="A51" s="64" t="s">
        <v>70</v>
      </c>
      <c r="B51" s="231">
        <v>1.0507671375562659</v>
      </c>
      <c r="C51" s="231">
        <v>0.79658199273114638</v>
      </c>
      <c r="D51" s="231">
        <v>0.74309432738622705</v>
      </c>
      <c r="E51" s="231">
        <v>0.60401329059771047</v>
      </c>
      <c r="F51" s="231">
        <v>0.5788276287980415</v>
      </c>
      <c r="G51" s="231">
        <v>0.49690298494361279</v>
      </c>
      <c r="H51" s="231">
        <v>0.49208002147173607</v>
      </c>
      <c r="I51" s="231">
        <v>0.30304609959366902</v>
      </c>
      <c r="J51" s="231">
        <v>0.21764440665758111</v>
      </c>
      <c r="K51" s="231">
        <v>0.19063863211918189</v>
      </c>
      <c r="L51" s="231">
        <v>0.1619063977540503</v>
      </c>
      <c r="M51" s="231">
        <v>0.1353505243137042</v>
      </c>
      <c r="N51" s="231">
        <v>7.964911686670155E-2</v>
      </c>
      <c r="O51" s="231">
        <v>5.2645589384886317E-2</v>
      </c>
      <c r="P51" s="231">
        <v>2.620757658425665E-2</v>
      </c>
      <c r="Q51" s="231">
        <v>2.632161337554503E-2</v>
      </c>
      <c r="R51" s="231">
        <v>0</v>
      </c>
      <c r="S51" s="231">
        <v>4.5520805028526796E-3</v>
      </c>
      <c r="T51" s="231">
        <v>5.3774727731213433E-3</v>
      </c>
      <c r="U51" s="231">
        <v>4.8987044076940628E-3</v>
      </c>
      <c r="V51" s="231">
        <v>1.951107137728558E-3</v>
      </c>
      <c r="W51" s="231">
        <v>2.0887816367825851E-3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0.10828458734858119</v>
      </c>
      <c r="D52" s="231">
        <v>0.10678022344902301</v>
      </c>
      <c r="E52" s="231">
        <v>6.9591637113893573E-2</v>
      </c>
      <c r="F52" s="231">
        <v>6.9982534820010947E-2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0.38311039300470351</v>
      </c>
      <c r="C53" s="231">
        <v>0.44275023738072622</v>
      </c>
      <c r="D53" s="231">
        <v>0.61687381358960802</v>
      </c>
      <c r="E53" s="231">
        <v>0.83220960580750769</v>
      </c>
      <c r="F53" s="231">
        <v>0.74915314984332537</v>
      </c>
      <c r="G53" s="231">
        <v>0.83201475530679281</v>
      </c>
      <c r="H53" s="231">
        <v>0.96458669762140659</v>
      </c>
      <c r="I53" s="231">
        <v>0.97524590105690601</v>
      </c>
      <c r="J53" s="231">
        <v>0.84582765363690848</v>
      </c>
      <c r="K53" s="231">
        <v>0.67759551500471549</v>
      </c>
      <c r="L53" s="231">
        <v>0.55927856838744128</v>
      </c>
      <c r="M53" s="231">
        <v>0.55284323017910575</v>
      </c>
      <c r="N53" s="231">
        <v>0.50103894993864517</v>
      </c>
      <c r="O53" s="231">
        <v>0.50939089746472832</v>
      </c>
      <c r="P53" s="231">
        <v>0.45101152316959447</v>
      </c>
      <c r="Q53" s="231">
        <v>0.49868281649566942</v>
      </c>
      <c r="R53" s="231">
        <v>0.4878774865870909</v>
      </c>
      <c r="S53" s="231">
        <v>0.53124159494871159</v>
      </c>
      <c r="T53" s="231">
        <v>0.45753307976266949</v>
      </c>
      <c r="U53" s="231">
        <v>0.41552878502067803</v>
      </c>
      <c r="V53" s="231">
        <v>0.37891555041669928</v>
      </c>
      <c r="W53" s="231">
        <v>0.43490759883771579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7.9947832659750095E-3</v>
      </c>
      <c r="C55" s="231">
        <v>9.5920131840841662E-3</v>
      </c>
      <c r="D55" s="231">
        <v>1.1192120994032981E-2</v>
      </c>
      <c r="E55" s="231">
        <v>1.1992174898984071E-2</v>
      </c>
      <c r="F55" s="231">
        <v>1.03920670890551E-2</v>
      </c>
      <c r="G55" s="231">
        <v>9.5920131841236572E-3</v>
      </c>
      <c r="H55" s="231">
        <v>1.1192120994025541E-2</v>
      </c>
      <c r="I55" s="231">
        <v>7.1947293610216852E-3</v>
      </c>
      <c r="J55" s="231">
        <v>4.7974455379195379E-3</v>
      </c>
      <c r="K55" s="231">
        <v>6.3946754560384473E-3</v>
      </c>
      <c r="L55" s="231">
        <v>8.7948371708211261E-3</v>
      </c>
      <c r="M55" s="231">
        <v>9.5920131840240667E-3</v>
      </c>
      <c r="N55" s="231">
        <v>3.277630907683779E-2</v>
      </c>
      <c r="O55" s="231">
        <v>9.6728819420480436E-2</v>
      </c>
      <c r="P55" s="231">
        <v>0.1015262649585028</v>
      </c>
      <c r="Q55" s="231">
        <v>0.1095210482241947</v>
      </c>
      <c r="R55" s="231">
        <v>5.8357888792433921E-2</v>
      </c>
      <c r="S55" s="231">
        <v>5.8939222924760337E-2</v>
      </c>
      <c r="T55" s="231">
        <v>6.5020208180555775E-2</v>
      </c>
      <c r="U55" s="231">
        <v>4.4402991723946343E-2</v>
      </c>
      <c r="V55" s="231">
        <v>3.1984888846942318E-2</v>
      </c>
      <c r="W55" s="231">
        <v>2.1673402726865829E-2</v>
      </c>
      <c r="DA55" s="73" t="s">
        <v>2810</v>
      </c>
    </row>
    <row r="56" spans="1:105" ht="12" customHeight="1" x14ac:dyDescent="0.25">
      <c r="A56" s="64" t="s">
        <v>79</v>
      </c>
      <c r="B56" s="231">
        <v>0.49718942280713102</v>
      </c>
      <c r="C56" s="231">
        <v>0.42474403621458717</v>
      </c>
      <c r="D56" s="231">
        <v>0.40688098596769801</v>
      </c>
      <c r="E56" s="231">
        <v>0.53192233771270514</v>
      </c>
      <c r="F56" s="231">
        <v>0.42772002038724283</v>
      </c>
      <c r="G56" s="231">
        <v>0.46047013671481257</v>
      </c>
      <c r="H56" s="231">
        <v>0.3761172408281645</v>
      </c>
      <c r="I56" s="231">
        <v>0.28779517517523978</v>
      </c>
      <c r="J56" s="231">
        <v>0.41283652691894629</v>
      </c>
      <c r="K56" s="231">
        <v>0.29077115934504888</v>
      </c>
      <c r="L56" s="231">
        <v>0.3086342095927595</v>
      </c>
      <c r="M56" s="231">
        <v>0.34535349568503598</v>
      </c>
      <c r="N56" s="231">
        <v>0.32649725984288391</v>
      </c>
      <c r="O56" s="231">
        <v>0.30565822542180748</v>
      </c>
      <c r="P56" s="231">
        <v>0.28084644862622837</v>
      </c>
      <c r="Q56" s="231">
        <v>0.29176434493789483</v>
      </c>
      <c r="R56" s="231">
        <v>0.44458988503757729</v>
      </c>
      <c r="S56" s="231">
        <v>0.44333589890981601</v>
      </c>
      <c r="T56" s="231">
        <v>0.51991122271670842</v>
      </c>
      <c r="U56" s="231">
        <v>0.4929987512122434</v>
      </c>
      <c r="V56" s="231">
        <v>0.42294701335534468</v>
      </c>
      <c r="W56" s="231">
        <v>0.3951985510986718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5.6824662578398639</v>
      </c>
      <c r="C58" s="331">
        <v>6.6037099836461364</v>
      </c>
      <c r="D58" s="331">
        <v>6.3717462262705631</v>
      </c>
      <c r="E58" s="331">
        <v>7.3073601453297634</v>
      </c>
      <c r="F58" s="331">
        <v>7.8684385443000142</v>
      </c>
      <c r="G58" s="331">
        <v>7.9770665906875156</v>
      </c>
      <c r="H58" s="331">
        <v>8.4637760673639377</v>
      </c>
      <c r="I58" s="331">
        <v>8.697759358886449</v>
      </c>
      <c r="J58" s="331">
        <v>7.5788465746304006</v>
      </c>
      <c r="K58" s="331">
        <v>6.8208321376543646</v>
      </c>
      <c r="L58" s="331">
        <v>5.3784236193716257</v>
      </c>
      <c r="M58" s="331">
        <v>5.4930780634523222</v>
      </c>
      <c r="N58" s="331">
        <v>5.251356952729803</v>
      </c>
      <c r="O58" s="331">
        <v>5.3289463251439129</v>
      </c>
      <c r="P58" s="331">
        <v>5.0754391274001067</v>
      </c>
      <c r="Q58" s="331">
        <v>5.2750131913404381</v>
      </c>
      <c r="R58" s="331">
        <v>5.1667830856070358</v>
      </c>
      <c r="S58" s="331">
        <v>5.1011514294148048</v>
      </c>
      <c r="T58" s="331">
        <v>5.0467783270362832</v>
      </c>
      <c r="U58" s="331">
        <v>4.7687724783843306</v>
      </c>
      <c r="V58" s="331">
        <v>3.9748629389457562</v>
      </c>
      <c r="W58" s="331">
        <v>4.0584684916145246</v>
      </c>
      <c r="DA58" s="72" t="s">
        <v>2813</v>
      </c>
    </row>
    <row r="59" spans="1:105" ht="12" customHeight="1" x14ac:dyDescent="0.25">
      <c r="A59" s="132" t="s">
        <v>2759</v>
      </c>
      <c r="B59" s="318">
        <v>1.4304019642710459</v>
      </c>
      <c r="C59" s="318">
        <v>1.6622993086939231</v>
      </c>
      <c r="D59" s="318">
        <v>1.6039089198848491</v>
      </c>
      <c r="E59" s="318">
        <v>1.839423558581595</v>
      </c>
      <c r="F59" s="318">
        <v>1.9806593543753379</v>
      </c>
      <c r="G59" s="318">
        <v>2.0080034271559248</v>
      </c>
      <c r="H59" s="318">
        <v>2.1305189265672571</v>
      </c>
      <c r="I59" s="318">
        <v>2.1894176766194282</v>
      </c>
      <c r="J59" s="318">
        <v>1.9077626747547529</v>
      </c>
      <c r="K59" s="318">
        <v>1.716953738916301</v>
      </c>
      <c r="L59" s="318">
        <v>1.353867732908544</v>
      </c>
      <c r="M59" s="318">
        <v>1.382728782773851</v>
      </c>
      <c r="N59" s="318">
        <v>1.3218822531343231</v>
      </c>
      <c r="O59" s="318">
        <v>1.3414132077712431</v>
      </c>
      <c r="P59" s="318">
        <v>1.2775998603344141</v>
      </c>
      <c r="Q59" s="318">
        <v>1.327837049632979</v>
      </c>
      <c r="R59" s="318">
        <v>1.3005931472832319</v>
      </c>
      <c r="S59" s="318">
        <v>1.284072213295069</v>
      </c>
      <c r="T59" s="318">
        <v>1.2703853053722209</v>
      </c>
      <c r="U59" s="318">
        <v>1.200405107699783</v>
      </c>
      <c r="V59" s="318">
        <v>1.000560583660647</v>
      </c>
      <c r="W59" s="318">
        <v>1.021605943427875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</v>
      </c>
      <c r="D63" s="234">
        <f t="shared" si="1"/>
        <v>1</v>
      </c>
      <c r="E63" s="234">
        <f t="shared" si="1"/>
        <v>0.99999999999999989</v>
      </c>
      <c r="F63" s="234">
        <f t="shared" si="1"/>
        <v>1.0000000000000002</v>
      </c>
      <c r="G63" s="234">
        <f t="shared" si="1"/>
        <v>1</v>
      </c>
      <c r="H63" s="234">
        <f t="shared" si="1"/>
        <v>0.99999999999999989</v>
      </c>
      <c r="I63" s="234">
        <f t="shared" si="1"/>
        <v>0.99999999999999978</v>
      </c>
      <c r="J63" s="234">
        <f t="shared" si="1"/>
        <v>1.0000000000000002</v>
      </c>
      <c r="K63" s="234">
        <f t="shared" si="1"/>
        <v>1</v>
      </c>
      <c r="L63" s="234">
        <f t="shared" si="1"/>
        <v>0.99999999999999933</v>
      </c>
      <c r="M63" s="234">
        <f t="shared" si="1"/>
        <v>1.0000000000000002</v>
      </c>
      <c r="N63" s="234">
        <f t="shared" si="1"/>
        <v>1</v>
      </c>
      <c r="O63" s="234">
        <f t="shared" si="1"/>
        <v>0.99999999999999978</v>
      </c>
      <c r="P63" s="234">
        <f t="shared" si="1"/>
        <v>1.0000000000000002</v>
      </c>
      <c r="Q63" s="234">
        <f t="shared" si="1"/>
        <v>0.99999999999999989</v>
      </c>
      <c r="R63" s="234">
        <f t="shared" si="1"/>
        <v>0.99999999999999978</v>
      </c>
      <c r="S63" s="234">
        <f t="shared" si="1"/>
        <v>1</v>
      </c>
      <c r="T63" s="234">
        <f t="shared" si="1"/>
        <v>0.99999999999999978</v>
      </c>
      <c r="U63" s="234">
        <f t="shared" si="1"/>
        <v>1</v>
      </c>
      <c r="V63" s="234">
        <f t="shared" si="1"/>
        <v>1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2.0742164382114826E-2</v>
      </c>
      <c r="C64" s="301">
        <f t="shared" si="2"/>
        <v>2.3900091913979512E-2</v>
      </c>
      <c r="D64" s="301">
        <f t="shared" si="2"/>
        <v>2.2931346418354103E-2</v>
      </c>
      <c r="E64" s="301">
        <f t="shared" si="2"/>
        <v>2.3563253122892074E-2</v>
      </c>
      <c r="F64" s="301">
        <f t="shared" si="2"/>
        <v>2.6023504250395259E-2</v>
      </c>
      <c r="G64" s="301">
        <f t="shared" si="2"/>
        <v>2.7048240961394542E-2</v>
      </c>
      <c r="H64" s="301">
        <f t="shared" si="2"/>
        <v>2.7784533013886621E-2</v>
      </c>
      <c r="I64" s="301">
        <f t="shared" si="2"/>
        <v>3.1100400452972198E-2</v>
      </c>
      <c r="J64" s="301">
        <f t="shared" si="2"/>
        <v>2.9806959468257219E-2</v>
      </c>
      <c r="K64" s="301">
        <f t="shared" si="2"/>
        <v>3.2922402889069634E-2</v>
      </c>
      <c r="L64" s="301">
        <f t="shared" si="2"/>
        <v>3.1293929972048586E-2</v>
      </c>
      <c r="M64" s="301">
        <f t="shared" si="2"/>
        <v>3.1603244715702458E-2</v>
      </c>
      <c r="N64" s="301">
        <f t="shared" si="2"/>
        <v>3.2447069811464981E-2</v>
      </c>
      <c r="O64" s="301">
        <f t="shared" si="2"/>
        <v>3.2026604838377395E-2</v>
      </c>
      <c r="P64" s="301">
        <f t="shared" si="2"/>
        <v>3.2663941844553637E-2</v>
      </c>
      <c r="Q64" s="301">
        <f t="shared" si="2"/>
        <v>3.1885286925974886E-2</v>
      </c>
      <c r="R64" s="301">
        <f t="shared" si="2"/>
        <v>3.0905523627404903E-2</v>
      </c>
      <c r="S64" s="301">
        <f t="shared" si="2"/>
        <v>3.0507187954653708E-2</v>
      </c>
      <c r="T64" s="301">
        <f t="shared" si="2"/>
        <v>3.0332080925037155E-2</v>
      </c>
      <c r="U64" s="301">
        <f t="shared" si="2"/>
        <v>3.0805096068188629E-2</v>
      </c>
      <c r="V64" s="301">
        <f t="shared" si="2"/>
        <v>3.0294380783265611E-2</v>
      </c>
      <c r="W64" s="301">
        <f t="shared" si="2"/>
        <v>3.0276803788365052E-2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4.371839377675866E-3</v>
      </c>
      <c r="C65" s="235">
        <f t="shared" si="3"/>
        <v>5.0374378022817962E-3</v>
      </c>
      <c r="D65" s="235">
        <f t="shared" si="3"/>
        <v>4.8332546887599895E-3</v>
      </c>
      <c r="E65" s="235">
        <f t="shared" si="3"/>
        <v>4.9664420728257816E-3</v>
      </c>
      <c r="F65" s="235">
        <f t="shared" si="3"/>
        <v>5.4849907912740926E-3</v>
      </c>
      <c r="G65" s="235">
        <f t="shared" si="3"/>
        <v>5.7009752094074146E-3</v>
      </c>
      <c r="H65" s="235">
        <f t="shared" si="3"/>
        <v>5.8561639606512436E-3</v>
      </c>
      <c r="I65" s="235">
        <f t="shared" si="3"/>
        <v>6.5550514814659584E-3</v>
      </c>
      <c r="J65" s="235">
        <f t="shared" si="3"/>
        <v>6.2824320900897838E-3</v>
      </c>
      <c r="K65" s="235">
        <f t="shared" si="3"/>
        <v>6.939076111182059E-3</v>
      </c>
      <c r="L65" s="235">
        <f t="shared" si="3"/>
        <v>6.5958418231416988E-3</v>
      </c>
      <c r="M65" s="235">
        <f t="shared" si="3"/>
        <v>6.6610362913509984E-3</v>
      </c>
      <c r="N65" s="235">
        <f t="shared" si="3"/>
        <v>6.8388898515467939E-3</v>
      </c>
      <c r="O65" s="235">
        <f t="shared" si="3"/>
        <v>6.7502681777226944E-3</v>
      </c>
      <c r="P65" s="235">
        <f t="shared" si="3"/>
        <v>6.8846001099705087E-3</v>
      </c>
      <c r="Q65" s="235">
        <f t="shared" si="3"/>
        <v>6.7204825100927066E-3</v>
      </c>
      <c r="R65" s="235">
        <f t="shared" si="3"/>
        <v>6.5139771671313251E-3</v>
      </c>
      <c r="S65" s="235">
        <f t="shared" si="3"/>
        <v>6.4300197002254977E-3</v>
      </c>
      <c r="T65" s="235">
        <f t="shared" si="3"/>
        <v>6.3931122785465151E-3</v>
      </c>
      <c r="U65" s="235">
        <f t="shared" si="3"/>
        <v>6.4928099856406529E-3</v>
      </c>
      <c r="V65" s="235">
        <f t="shared" si="3"/>
        <v>6.3851661953266301E-3</v>
      </c>
      <c r="W65" s="235">
        <f t="shared" si="3"/>
        <v>6.3814614807639726E-3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1.6940551745802314E-2</v>
      </c>
      <c r="C66" s="235">
        <f t="shared" si="4"/>
        <v>1.9519696032652922E-2</v>
      </c>
      <c r="D66" s="235">
        <f t="shared" si="4"/>
        <v>1.8728501685967208E-2</v>
      </c>
      <c r="E66" s="235">
        <f t="shared" si="4"/>
        <v>1.9244592872476894E-2</v>
      </c>
      <c r="F66" s="235">
        <f t="shared" si="4"/>
        <v>2.1253930507900989E-2</v>
      </c>
      <c r="G66" s="235">
        <f t="shared" si="4"/>
        <v>2.2090854030379442E-2</v>
      </c>
      <c r="H66" s="235">
        <f t="shared" si="4"/>
        <v>2.269219887489432E-2</v>
      </c>
      <c r="I66" s="235">
        <f t="shared" si="4"/>
        <v>2.5400335928445282E-2</v>
      </c>
      <c r="J66" s="235">
        <f t="shared" si="4"/>
        <v>2.4343956105778428E-2</v>
      </c>
      <c r="K66" s="235">
        <f t="shared" si="4"/>
        <v>2.6888402746404791E-2</v>
      </c>
      <c r="L66" s="235">
        <f t="shared" si="4"/>
        <v>2.5558395462245951E-2</v>
      </c>
      <c r="M66" s="235">
        <f t="shared" si="4"/>
        <v>2.5811019167471555E-2</v>
      </c>
      <c r="N66" s="235">
        <f t="shared" si="4"/>
        <v>2.6500188457417837E-2</v>
      </c>
      <c r="O66" s="235">
        <f t="shared" si="4"/>
        <v>2.615678607651542E-2</v>
      </c>
      <c r="P66" s="235">
        <f t="shared" si="4"/>
        <v>2.667731230192482E-2</v>
      </c>
      <c r="Q66" s="235">
        <f t="shared" si="4"/>
        <v>2.6041368834439787E-2</v>
      </c>
      <c r="R66" s="235">
        <f t="shared" si="4"/>
        <v>2.5241176021756521E-2</v>
      </c>
      <c r="S66" s="235">
        <f t="shared" si="4"/>
        <v>2.4915847095028937E-2</v>
      </c>
      <c r="T66" s="235">
        <f t="shared" si="4"/>
        <v>2.4772833586813231E-2</v>
      </c>
      <c r="U66" s="235">
        <f t="shared" si="4"/>
        <v>2.5159154771116223E-2</v>
      </c>
      <c r="V66" s="235">
        <f t="shared" si="4"/>
        <v>2.4742043106575042E-2</v>
      </c>
      <c r="W66" s="235">
        <f t="shared" si="4"/>
        <v>2.4727687613765169E-2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2.3826467459503359E-2</v>
      </c>
      <c r="C67" s="235">
        <f t="shared" si="5"/>
        <v>2.7453970172880888E-2</v>
      </c>
      <c r="D67" s="235">
        <f t="shared" si="5"/>
        <v>2.6341174873275516E-2</v>
      </c>
      <c r="E67" s="235">
        <f t="shared" si="5"/>
        <v>2.7067044375404133E-2</v>
      </c>
      <c r="F67" s="235">
        <f t="shared" si="5"/>
        <v>2.9893128112461313E-2</v>
      </c>
      <c r="G67" s="235">
        <f t="shared" si="5"/>
        <v>3.1070240367932399E-2</v>
      </c>
      <c r="H67" s="235">
        <f t="shared" si="5"/>
        <v>3.1916017033578728E-2</v>
      </c>
      <c r="I67" s="235">
        <f t="shared" si="5"/>
        <v>3.5724944886137949E-2</v>
      </c>
      <c r="J67" s="235">
        <f t="shared" si="5"/>
        <v>3.4239172766827579E-2</v>
      </c>
      <c r="K67" s="235">
        <f t="shared" si="5"/>
        <v>3.781787409810794E-2</v>
      </c>
      <c r="L67" s="235">
        <f t="shared" si="5"/>
        <v>3.5947251715058033E-2</v>
      </c>
      <c r="M67" s="235">
        <f t="shared" si="5"/>
        <v>3.6302560714574439E-2</v>
      </c>
      <c r="N67" s="235">
        <f t="shared" si="5"/>
        <v>3.7271860292733876E-2</v>
      </c>
      <c r="O67" s="235">
        <f t="shared" si="5"/>
        <v>3.6788873328858003E-2</v>
      </c>
      <c r="P67" s="235">
        <f t="shared" si="5"/>
        <v>3.7520980603617131E-2</v>
      </c>
      <c r="Q67" s="235">
        <f t="shared" si="5"/>
        <v>3.6626541829633825E-2</v>
      </c>
      <c r="R67" s="235">
        <f t="shared" si="5"/>
        <v>3.5501090409938998E-2</v>
      </c>
      <c r="S67" s="235">
        <f t="shared" si="5"/>
        <v>3.5043523312797052E-2</v>
      </c>
      <c r="T67" s="235">
        <f t="shared" si="5"/>
        <v>3.4842378347101653E-2</v>
      </c>
      <c r="U67" s="235">
        <f t="shared" si="5"/>
        <v>3.5385729547512956E-2</v>
      </c>
      <c r="V67" s="235">
        <f t="shared" si="5"/>
        <v>3.4799072297424745E-2</v>
      </c>
      <c r="W67" s="235">
        <f t="shared" si="5"/>
        <v>3.4778881651486418E-2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0.12107922974536263</v>
      </c>
      <c r="C68" s="302">
        <f t="shared" si="6"/>
        <v>0.11758131900370802</v>
      </c>
      <c r="D68" s="302">
        <f t="shared" si="6"/>
        <v>0.12262314422366416</v>
      </c>
      <c r="E68" s="302">
        <f t="shared" si="6"/>
        <v>0.1232868556870404</v>
      </c>
      <c r="F68" s="302">
        <f t="shared" si="6"/>
        <v>0.11865483745909475</v>
      </c>
      <c r="G68" s="302">
        <f t="shared" si="6"/>
        <v>0.11814014841636154</v>
      </c>
      <c r="H68" s="302">
        <f t="shared" si="6"/>
        <v>0.11860910565192596</v>
      </c>
      <c r="I68" s="302">
        <f t="shared" si="6"/>
        <v>0.11615469810434199</v>
      </c>
      <c r="J68" s="302">
        <f t="shared" si="6"/>
        <v>0.11558019412305014</v>
      </c>
      <c r="K68" s="302">
        <f t="shared" si="6"/>
        <v>0.11508066190074402</v>
      </c>
      <c r="L68" s="302">
        <f t="shared" si="6"/>
        <v>0.11447983121601686</v>
      </c>
      <c r="M68" s="302">
        <f t="shared" si="6"/>
        <v>0.11398846538483118</v>
      </c>
      <c r="N68" s="302">
        <f t="shared" si="6"/>
        <v>0.11377638736927316</v>
      </c>
      <c r="O68" s="302">
        <f t="shared" si="6"/>
        <v>0.11384616565406649</v>
      </c>
      <c r="P68" s="302">
        <f t="shared" si="6"/>
        <v>0.11386953250825871</v>
      </c>
      <c r="Q68" s="302">
        <f t="shared" si="6"/>
        <v>0.11396082818517284</v>
      </c>
      <c r="R68" s="302">
        <f t="shared" si="6"/>
        <v>0.11238421856079286</v>
      </c>
      <c r="S68" s="302">
        <f t="shared" si="6"/>
        <v>0.11262091732619778</v>
      </c>
      <c r="T68" s="302">
        <f t="shared" si="6"/>
        <v>0.111080361326824</v>
      </c>
      <c r="U68" s="302">
        <f t="shared" si="6"/>
        <v>0.11092530082928974</v>
      </c>
      <c r="V68" s="302">
        <f t="shared" si="6"/>
        <v>0.11113027693926536</v>
      </c>
      <c r="W68" s="302">
        <f t="shared" si="6"/>
        <v>0.11228156184356788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5.6628342262805387E-2</v>
      </c>
      <c r="C69" s="303">
        <f t="shared" si="7"/>
        <v>5.2689102624764908E-2</v>
      </c>
      <c r="D69" s="303">
        <f t="shared" si="7"/>
        <v>5.3486514051350013E-2</v>
      </c>
      <c r="E69" s="303">
        <f t="shared" si="7"/>
        <v>5.2600377323242631E-2</v>
      </c>
      <c r="F69" s="303">
        <f t="shared" si="7"/>
        <v>4.9674080440808871E-2</v>
      </c>
      <c r="G69" s="303">
        <f t="shared" si="7"/>
        <v>4.8348662935160207E-2</v>
      </c>
      <c r="H69" s="303">
        <f t="shared" si="7"/>
        <v>4.7250518565077726E-2</v>
      </c>
      <c r="I69" s="303">
        <f t="shared" si="7"/>
        <v>4.2974872008143698E-2</v>
      </c>
      <c r="J69" s="303">
        <f t="shared" si="7"/>
        <v>4.4866780234507943E-2</v>
      </c>
      <c r="K69" s="303">
        <f t="shared" si="7"/>
        <v>4.0675806572790491E-2</v>
      </c>
      <c r="L69" s="303">
        <f t="shared" si="7"/>
        <v>4.2991678322021512E-2</v>
      </c>
      <c r="M69" s="303">
        <f t="shared" si="7"/>
        <v>4.2652068168393391E-2</v>
      </c>
      <c r="N69" s="303">
        <f t="shared" si="7"/>
        <v>4.1541065668853072E-2</v>
      </c>
      <c r="O69" s="303">
        <f t="shared" si="7"/>
        <v>4.2086306778536996E-2</v>
      </c>
      <c r="P69" s="303">
        <f t="shared" si="7"/>
        <v>4.1226085310673351E-2</v>
      </c>
      <c r="Q69" s="303">
        <f t="shared" si="7"/>
        <v>4.2262439679422566E-2</v>
      </c>
      <c r="R69" s="303">
        <f t="shared" si="7"/>
        <v>4.3882974150098446E-2</v>
      </c>
      <c r="S69" s="303">
        <f t="shared" si="7"/>
        <v>4.4377916568741883E-2</v>
      </c>
      <c r="T69" s="303">
        <f t="shared" si="7"/>
        <v>4.4870734557128124E-2</v>
      </c>
      <c r="U69" s="303">
        <f t="shared" si="7"/>
        <v>4.4250579074068902E-2</v>
      </c>
      <c r="V69" s="303">
        <f t="shared" si="7"/>
        <v>4.491433450204408E-2</v>
      </c>
      <c r="W69" s="303">
        <f t="shared" si="7"/>
        <v>4.4760945954503091E-2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0.42580157355301723</v>
      </c>
      <c r="C70" s="303">
        <f t="shared" si="8"/>
        <v>0.39618152165929005</v>
      </c>
      <c r="D70" s="303">
        <f t="shared" si="8"/>
        <v>0.40217744219380502</v>
      </c>
      <c r="E70" s="303">
        <f t="shared" si="8"/>
        <v>0.39551437564207448</v>
      </c>
      <c r="F70" s="303">
        <f t="shared" si="8"/>
        <v>0.37351087408377454</v>
      </c>
      <c r="G70" s="303">
        <f t="shared" si="8"/>
        <v>0.36354475399322383</v>
      </c>
      <c r="H70" s="303">
        <f t="shared" si="8"/>
        <v>0.35528755305664217</v>
      </c>
      <c r="I70" s="303">
        <f t="shared" si="8"/>
        <v>0.32313797990738791</v>
      </c>
      <c r="J70" s="303">
        <f t="shared" si="8"/>
        <v>0.33736367445562704</v>
      </c>
      <c r="K70" s="303">
        <f t="shared" si="8"/>
        <v>0.30585077634540536</v>
      </c>
      <c r="L70" s="303">
        <f t="shared" si="8"/>
        <v>0.32326435045981555</v>
      </c>
      <c r="M70" s="303">
        <f t="shared" si="8"/>
        <v>0.32071074334311206</v>
      </c>
      <c r="N70" s="303">
        <f t="shared" si="8"/>
        <v>0.31235685916387584</v>
      </c>
      <c r="O70" s="303">
        <f t="shared" si="8"/>
        <v>0.31645665289246072</v>
      </c>
      <c r="P70" s="303">
        <f t="shared" si="8"/>
        <v>0.30998844916294765</v>
      </c>
      <c r="Q70" s="303">
        <f t="shared" si="8"/>
        <v>0.31778103682027348</v>
      </c>
      <c r="R70" s="303">
        <f t="shared" si="8"/>
        <v>0.32996620947477862</v>
      </c>
      <c r="S70" s="303">
        <f t="shared" si="8"/>
        <v>0.33368779573803986</v>
      </c>
      <c r="T70" s="303">
        <f t="shared" si="8"/>
        <v>0.33739340791994388</v>
      </c>
      <c r="U70" s="303">
        <f t="shared" si="8"/>
        <v>0.33273031573001816</v>
      </c>
      <c r="V70" s="303">
        <f t="shared" si="8"/>
        <v>0.33772124596729308</v>
      </c>
      <c r="W70" s="303">
        <f t="shared" si="8"/>
        <v>0.3365678820809751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9.2294625361153529E-2</v>
      </c>
      <c r="C71" s="303">
        <f t="shared" si="9"/>
        <v>0.10634618396910857</v>
      </c>
      <c r="D71" s="303">
        <f t="shared" si="9"/>
        <v>0.10203564043363519</v>
      </c>
      <c r="E71" s="303">
        <f t="shared" si="9"/>
        <v>0.10484738136308328</v>
      </c>
      <c r="F71" s="303">
        <f t="shared" si="9"/>
        <v>0.11579454926341355</v>
      </c>
      <c r="G71" s="303">
        <f t="shared" si="9"/>
        <v>0.12035423209559915</v>
      </c>
      <c r="H71" s="303">
        <f t="shared" si="9"/>
        <v>0.12363044753239059</v>
      </c>
      <c r="I71" s="303">
        <f t="shared" si="9"/>
        <v>0.13838477776523431</v>
      </c>
      <c r="J71" s="303">
        <f t="shared" si="9"/>
        <v>0.13262946463050843</v>
      </c>
      <c r="K71" s="303">
        <f t="shared" si="9"/>
        <v>0.14649198534245902</v>
      </c>
      <c r="L71" s="303">
        <f t="shared" si="9"/>
        <v>0.13924590942586662</v>
      </c>
      <c r="M71" s="303">
        <f t="shared" si="9"/>
        <v>0.14062224064464884</v>
      </c>
      <c r="N71" s="303">
        <f t="shared" si="9"/>
        <v>0.14437693661798193</v>
      </c>
      <c r="O71" s="303">
        <f t="shared" si="9"/>
        <v>0.14250602978040686</v>
      </c>
      <c r="P71" s="303">
        <f t="shared" si="9"/>
        <v>0.14534193345613686</v>
      </c>
      <c r="Q71" s="303">
        <f t="shared" si="9"/>
        <v>0.14187721961663943</v>
      </c>
      <c r="R71" s="303">
        <f t="shared" si="9"/>
        <v>0.13751765111075592</v>
      </c>
      <c r="S71" s="303">
        <f t="shared" si="9"/>
        <v>0.13574521111812649</v>
      </c>
      <c r="T71" s="303">
        <f t="shared" si="9"/>
        <v>0.13496605242480805</v>
      </c>
      <c r="U71" s="303">
        <f t="shared" si="9"/>
        <v>0.13707078723565361</v>
      </c>
      <c r="V71" s="303">
        <f t="shared" si="9"/>
        <v>0.13479830134556833</v>
      </c>
      <c r="W71" s="303">
        <f t="shared" si="9"/>
        <v>0.13472009050269604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0.21152116755743941</v>
      </c>
      <c r="C72" s="303">
        <f t="shared" si="10"/>
        <v>0.22041733243850795</v>
      </c>
      <c r="D72" s="303">
        <f t="shared" si="10"/>
        <v>0.2172210302820545</v>
      </c>
      <c r="E72" s="303">
        <f t="shared" si="10"/>
        <v>0.21847145031317208</v>
      </c>
      <c r="F72" s="303">
        <f t="shared" si="10"/>
        <v>0.22609380722633018</v>
      </c>
      <c r="G72" s="303">
        <f t="shared" si="10"/>
        <v>0.22876187330122683</v>
      </c>
      <c r="H72" s="303">
        <f t="shared" si="10"/>
        <v>0.23108232601988393</v>
      </c>
      <c r="I72" s="303">
        <f t="shared" si="10"/>
        <v>0.24039247582429882</v>
      </c>
      <c r="J72" s="303">
        <f t="shared" si="10"/>
        <v>0.23638372655858836</v>
      </c>
      <c r="K72" s="303">
        <f t="shared" si="10"/>
        <v>0.24480494816201223</v>
      </c>
      <c r="L72" s="303">
        <f t="shared" si="10"/>
        <v>0.2401983529616836</v>
      </c>
      <c r="M72" s="303">
        <f t="shared" si="10"/>
        <v>0.24082460042245288</v>
      </c>
      <c r="N72" s="303">
        <f t="shared" si="10"/>
        <v>0.24297669640634464</v>
      </c>
      <c r="O72" s="303">
        <f t="shared" si="10"/>
        <v>0.24201140879006378</v>
      </c>
      <c r="P72" s="303">
        <f t="shared" si="10"/>
        <v>0.24363297025709885</v>
      </c>
      <c r="Q72" s="303">
        <f t="shared" si="10"/>
        <v>0.24165644169770986</v>
      </c>
      <c r="R72" s="303">
        <f t="shared" si="10"/>
        <v>0.23816445124204533</v>
      </c>
      <c r="S72" s="303">
        <f t="shared" si="10"/>
        <v>0.23726340973373097</v>
      </c>
      <c r="T72" s="303">
        <f t="shared" si="10"/>
        <v>0.23616706462228057</v>
      </c>
      <c r="U72" s="303">
        <f t="shared" si="10"/>
        <v>0.23738722750636501</v>
      </c>
      <c r="V72" s="303">
        <f t="shared" si="10"/>
        <v>0.23608190464184625</v>
      </c>
      <c r="W72" s="303">
        <f t="shared" si="10"/>
        <v>0.23639411624030374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6.1401782923362222E-2</v>
      </c>
      <c r="C73" s="304">
        <f t="shared" si="11"/>
        <v>5.7130615674665416E-2</v>
      </c>
      <c r="D73" s="304">
        <f t="shared" si="11"/>
        <v>5.8290614137822508E-2</v>
      </c>
      <c r="E73" s="304">
        <f t="shared" si="11"/>
        <v>5.6981727831903292E-2</v>
      </c>
      <c r="F73" s="304">
        <f t="shared" si="11"/>
        <v>5.4235767362585306E-2</v>
      </c>
      <c r="G73" s="304">
        <f t="shared" si="11"/>
        <v>5.2667443241555999E-2</v>
      </c>
      <c r="H73" s="304">
        <f t="shared" si="11"/>
        <v>5.2056431030736379E-2</v>
      </c>
      <c r="I73" s="304">
        <f t="shared" si="11"/>
        <v>4.7648210088989125E-2</v>
      </c>
      <c r="J73" s="304">
        <f t="shared" si="11"/>
        <v>4.8817841741531594E-2</v>
      </c>
      <c r="K73" s="304">
        <f t="shared" si="11"/>
        <v>4.4483905672495237E-2</v>
      </c>
      <c r="L73" s="304">
        <f t="shared" si="11"/>
        <v>4.6447985693171809E-2</v>
      </c>
      <c r="M73" s="304">
        <f t="shared" si="11"/>
        <v>4.5748851999136947E-2</v>
      </c>
      <c r="N73" s="304">
        <f t="shared" si="11"/>
        <v>4.4427570928483359E-2</v>
      </c>
      <c r="O73" s="304">
        <f t="shared" si="11"/>
        <v>4.5199456754183555E-2</v>
      </c>
      <c r="P73" s="304">
        <f t="shared" si="11"/>
        <v>4.4213857126591823E-2</v>
      </c>
      <c r="Q73" s="304">
        <f t="shared" si="11"/>
        <v>4.5433845343699625E-2</v>
      </c>
      <c r="R73" s="304">
        <f t="shared" si="11"/>
        <v>4.5719835747296544E-2</v>
      </c>
      <c r="S73" s="304">
        <f t="shared" si="11"/>
        <v>4.6481200805874305E-2</v>
      </c>
      <c r="T73" s="304">
        <f t="shared" si="11"/>
        <v>4.590335410979017E-2</v>
      </c>
      <c r="U73" s="304">
        <f t="shared" si="11"/>
        <v>4.5174450953257138E-2</v>
      </c>
      <c r="V73" s="304">
        <f t="shared" si="11"/>
        <v>4.5978032811130672E-2</v>
      </c>
      <c r="W73" s="304">
        <f t="shared" si="11"/>
        <v>4.6498750443222069E-2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4.3676423981158605E-2</v>
      </c>
      <c r="C74" s="304">
        <f t="shared" si="12"/>
        <v>4.0638159152639207E-2</v>
      </c>
      <c r="D74" s="304">
        <f t="shared" si="12"/>
        <v>4.1253188273451508E-2</v>
      </c>
      <c r="E74" s="304">
        <f t="shared" si="12"/>
        <v>4.0569726920080477E-2</v>
      </c>
      <c r="F74" s="304">
        <f t="shared" si="12"/>
        <v>3.831272665793671E-2</v>
      </c>
      <c r="G74" s="304">
        <f t="shared" si="12"/>
        <v>3.7290455925374846E-2</v>
      </c>
      <c r="H74" s="304">
        <f t="shared" si="12"/>
        <v>3.6443476883013803E-2</v>
      </c>
      <c r="I74" s="304">
        <f t="shared" si="12"/>
        <v>3.3145747436024657E-2</v>
      </c>
      <c r="J74" s="304">
        <f t="shared" si="12"/>
        <v>3.4604942293692285E-2</v>
      </c>
      <c r="K74" s="304">
        <f t="shared" si="12"/>
        <v>3.1372519531013797E-2</v>
      </c>
      <c r="L74" s="304">
        <f t="shared" si="12"/>
        <v>3.3158709844266873E-2</v>
      </c>
      <c r="M74" s="304">
        <f t="shared" si="12"/>
        <v>3.2896774628340369E-2</v>
      </c>
      <c r="N74" s="304">
        <f t="shared" si="12"/>
        <v>3.2039878341515379E-2</v>
      </c>
      <c r="O74" s="304">
        <f t="shared" si="12"/>
        <v>3.246041302303572E-2</v>
      </c>
      <c r="P74" s="304">
        <f t="shared" si="12"/>
        <v>3.1796939644744983E-2</v>
      </c>
      <c r="Q74" s="304">
        <f t="shared" si="12"/>
        <v>3.2596261168129012E-2</v>
      </c>
      <c r="R74" s="304">
        <f t="shared" si="12"/>
        <v>3.3846150318845157E-2</v>
      </c>
      <c r="S74" s="304">
        <f t="shared" si="12"/>
        <v>3.4227890522762976E-2</v>
      </c>
      <c r="T74" s="304">
        <f t="shared" si="12"/>
        <v>3.4607992191754179E-2</v>
      </c>
      <c r="U74" s="304">
        <f t="shared" si="12"/>
        <v>3.4129677398666486E-2</v>
      </c>
      <c r="V74" s="304">
        <f t="shared" si="12"/>
        <v>3.4641620046704805E-2</v>
      </c>
      <c r="W74" s="304">
        <f t="shared" si="12"/>
        <v>3.4523314213114185E-2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0.10644296065291857</v>
      </c>
      <c r="C76" s="304">
        <f t="shared" si="14"/>
        <v>0.12264855761120332</v>
      </c>
      <c r="D76" s="304">
        <f t="shared" si="14"/>
        <v>0.11767722787078048</v>
      </c>
      <c r="E76" s="304">
        <f t="shared" si="14"/>
        <v>0.12091999556118831</v>
      </c>
      <c r="F76" s="304">
        <f t="shared" si="14"/>
        <v>0.13354531320580817</v>
      </c>
      <c r="G76" s="304">
        <f t="shared" si="14"/>
        <v>0.13880397413429599</v>
      </c>
      <c r="H76" s="304">
        <f t="shared" si="14"/>
        <v>0.14258241810613373</v>
      </c>
      <c r="I76" s="304">
        <f t="shared" si="14"/>
        <v>0.15959851829928504</v>
      </c>
      <c r="J76" s="304">
        <f t="shared" si="14"/>
        <v>0.15296094252336451</v>
      </c>
      <c r="K76" s="304">
        <f t="shared" si="14"/>
        <v>0.16894852295850318</v>
      </c>
      <c r="L76" s="304">
        <f t="shared" si="14"/>
        <v>0.16059165742424486</v>
      </c>
      <c r="M76" s="304">
        <f t="shared" si="14"/>
        <v>0.16217897379497556</v>
      </c>
      <c r="N76" s="304">
        <f t="shared" si="14"/>
        <v>0.16650924713634588</v>
      </c>
      <c r="O76" s="304">
        <f t="shared" si="14"/>
        <v>0.16435153901284449</v>
      </c>
      <c r="P76" s="304">
        <f t="shared" si="14"/>
        <v>0.16762217348576205</v>
      </c>
      <c r="Q76" s="304">
        <f t="shared" si="14"/>
        <v>0.16362633518588121</v>
      </c>
      <c r="R76" s="304">
        <f t="shared" si="14"/>
        <v>0.15859846517590362</v>
      </c>
      <c r="S76" s="304">
        <f t="shared" si="14"/>
        <v>0.15655431840509368</v>
      </c>
      <c r="T76" s="304">
        <f t="shared" si="14"/>
        <v>0.15565571832073624</v>
      </c>
      <c r="U76" s="304">
        <f t="shared" si="14"/>
        <v>0.15808309915444141</v>
      </c>
      <c r="V76" s="304">
        <f t="shared" si="14"/>
        <v>0.15546225178401077</v>
      </c>
      <c r="W76" s="304">
        <f t="shared" si="14"/>
        <v>0.15537205158396747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2.6794038555125386E-2</v>
      </c>
      <c r="C77" s="237">
        <f t="shared" si="15"/>
        <v>3.0873344382825491E-2</v>
      </c>
      <c r="D77" s="237">
        <f t="shared" si="15"/>
        <v>2.9621951149134199E-2</v>
      </c>
      <c r="E77" s="237">
        <f t="shared" si="15"/>
        <v>3.0438227227788325E-2</v>
      </c>
      <c r="F77" s="237">
        <f t="shared" si="15"/>
        <v>3.3616297864546549E-2</v>
      </c>
      <c r="G77" s="237">
        <f t="shared" si="15"/>
        <v>3.4940018689314574E-2</v>
      </c>
      <c r="H77" s="237">
        <f t="shared" si="15"/>
        <v>3.5891136291068625E-2</v>
      </c>
      <c r="I77" s="237">
        <f t="shared" si="15"/>
        <v>4.0174463641571734E-2</v>
      </c>
      <c r="J77" s="237">
        <f t="shared" si="15"/>
        <v>3.8503639566765183E-2</v>
      </c>
      <c r="K77" s="237">
        <f t="shared" si="15"/>
        <v>4.2528065831824433E-2</v>
      </c>
      <c r="L77" s="237">
        <f t="shared" si="15"/>
        <v>4.0424458642101091E-2</v>
      </c>
      <c r="M77" s="237">
        <f t="shared" si="15"/>
        <v>4.0824021147462301E-2</v>
      </c>
      <c r="N77" s="237">
        <f t="shared" si="15"/>
        <v>4.1914046360507953E-2</v>
      </c>
      <c r="O77" s="237">
        <f t="shared" si="15"/>
        <v>4.1370903682991504E-2</v>
      </c>
      <c r="P77" s="237">
        <f t="shared" si="15"/>
        <v>4.2194194444818596E-2</v>
      </c>
      <c r="Q77" s="237">
        <f t="shared" si="15"/>
        <v>4.1188353900640573E-2</v>
      </c>
      <c r="R77" s="237">
        <f t="shared" si="15"/>
        <v>3.9922728235296918E-2</v>
      </c>
      <c r="S77" s="237">
        <f t="shared" si="15"/>
        <v>3.9408171452457959E-2</v>
      </c>
      <c r="T77" s="237">
        <f t="shared" si="15"/>
        <v>3.9181974011516608E-2</v>
      </c>
      <c r="U77" s="237">
        <f t="shared" si="15"/>
        <v>3.9792999252146133E-2</v>
      </c>
      <c r="V77" s="237">
        <f t="shared" si="15"/>
        <v>3.9133274221390964E-2</v>
      </c>
      <c r="W77" s="237">
        <f t="shared" si="15"/>
        <v>3.9110568843573446E-2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0.46177467009676865</v>
      </c>
      <c r="C81" s="324">
        <f>IF(C$5=0,0,C$5/TEL_fec!C$5)</f>
        <v>0.46545122230301217</v>
      </c>
      <c r="D81" s="324">
        <f>IF(D$5=0,0,D$5/TEL_fec!D$5)</f>
        <v>0.46784707939571202</v>
      </c>
      <c r="E81" s="324">
        <f>IF(E$5=0,0,E$5/TEL_fec!E$5)</f>
        <v>0.47310141392075034</v>
      </c>
      <c r="F81" s="324">
        <f>IF(F$5=0,0,F$5/TEL_fec!F$5)</f>
        <v>0.47339770595438224</v>
      </c>
      <c r="G81" s="324">
        <f>IF(G$5=0,0,G$5/TEL_fec!G$5)</f>
        <v>0.47658951458478133</v>
      </c>
      <c r="H81" s="324">
        <f>IF(H$5=0,0,H$5/TEL_fec!H$5)</f>
        <v>0.47720251517609968</v>
      </c>
      <c r="I81" s="324">
        <f>IF(I$5=0,0,I$5/TEL_fec!I$5)</f>
        <v>0.48229781120203508</v>
      </c>
      <c r="J81" s="324">
        <f>IF(J$5=0,0,J$5/TEL_fec!J$5)</f>
        <v>0.48266032629759525</v>
      </c>
      <c r="K81" s="324">
        <f>IF(K$5=0,0,K$5/TEL_fec!K$5)</f>
        <v>0.48543654676284698</v>
      </c>
      <c r="L81" s="324">
        <f>IF(L$5=0,0,L$5/TEL_fec!L$5)</f>
        <v>0.48506504615072593</v>
      </c>
      <c r="M81" s="324">
        <f>IF(M$5=0,0,M$5/TEL_fec!M$5)</f>
        <v>0.48646198574083344</v>
      </c>
      <c r="N81" s="324">
        <f>IF(N$5=0,0,N$5/TEL_fec!N$5)</f>
        <v>0.48771118634470734</v>
      </c>
      <c r="O81" s="324">
        <f>IF(O$5=0,0,O$5/TEL_fec!O$5)</f>
        <v>0.4853890672084154</v>
      </c>
      <c r="P81" s="324">
        <f>IF(P$5=0,0,P$5/TEL_fec!P$5)</f>
        <v>0.48527385166047976</v>
      </c>
      <c r="Q81" s="324">
        <f>IF(Q$5=0,0,Q$5/TEL_fec!Q$5)</f>
        <v>0.4840596929182856</v>
      </c>
      <c r="R81" s="324">
        <f>IF(R$5=0,0,R$5/TEL_fec!R$5)</f>
        <v>0.48749840710915071</v>
      </c>
      <c r="S81" s="324">
        <f>IF(S$5=0,0,S$5/TEL_fec!S$5)</f>
        <v>0.48923522770913291</v>
      </c>
      <c r="T81" s="324">
        <f>IF(T$5=0,0,T$5/TEL_fec!T$5)</f>
        <v>0.48935316684221819</v>
      </c>
      <c r="U81" s="324">
        <f>IF(U$5=0,0,U$5/TEL_fec!U$5)</f>
        <v>0.49036602627592107</v>
      </c>
      <c r="V81" s="324">
        <f>IF(V$5=0,0,V$5/TEL_fec!V$5)</f>
        <v>0.4911340786000708</v>
      </c>
      <c r="W81" s="324">
        <f>IF(W$5=0,0,W$5/TEL_fec!W$5)</f>
        <v>0.49123781050435239</v>
      </c>
      <c r="DA81" s="95"/>
    </row>
    <row r="82" spans="1:105" ht="12" customHeight="1" x14ac:dyDescent="0.25">
      <c r="A82" s="55" t="s">
        <v>92</v>
      </c>
      <c r="B82" s="336">
        <f>IF(B$6=0,0,B$6/TEL_fec!B$6)</f>
        <v>0.48265830388131942</v>
      </c>
      <c r="C82" s="336">
        <f>IF(C$6=0,0,C$6/TEL_fec!C$6)</f>
        <v>0.48265830388131903</v>
      </c>
      <c r="D82" s="336">
        <f>IF(D$6=0,0,D$6/TEL_fec!D$6)</f>
        <v>0.48265830388131914</v>
      </c>
      <c r="E82" s="336">
        <f>IF(E$6=0,0,E$6/TEL_fec!E$6)</f>
        <v>0.48265830388131925</v>
      </c>
      <c r="F82" s="336">
        <f>IF(F$6=0,0,F$6/TEL_fec!F$6)</f>
        <v>0.48265830388131908</v>
      </c>
      <c r="G82" s="336">
        <f>IF(G$6=0,0,G$6/TEL_fec!G$6)</f>
        <v>0.48265830388131925</v>
      </c>
      <c r="H82" s="336">
        <f>IF(H$6=0,0,H$6/TEL_fec!H$6)</f>
        <v>0.48265830388131897</v>
      </c>
      <c r="I82" s="336">
        <f>IF(I$6=0,0,I$6/TEL_fec!I$6)</f>
        <v>0.48265830388131914</v>
      </c>
      <c r="J82" s="336">
        <f>IF(J$6=0,0,J$6/TEL_fec!J$6)</f>
        <v>0.48265830388131908</v>
      </c>
      <c r="K82" s="336">
        <f>IF(K$6=0,0,K$6/TEL_fec!K$6)</f>
        <v>0.48265830388131931</v>
      </c>
      <c r="L82" s="336">
        <f>IF(L$6=0,0,L$6/TEL_fec!L$6)</f>
        <v>0.48265830388131942</v>
      </c>
      <c r="M82" s="336">
        <f>IF(M$6=0,0,M$6/TEL_fec!M$6)</f>
        <v>0.48265830388131903</v>
      </c>
      <c r="N82" s="336">
        <f>IF(N$6=0,0,N$6/TEL_fec!N$6)</f>
        <v>0.48265830388131953</v>
      </c>
      <c r="O82" s="336">
        <f>IF(O$6=0,0,O$6/TEL_fec!O$6)</f>
        <v>0.48265830388131914</v>
      </c>
      <c r="P82" s="336">
        <f>IF(P$6=0,0,P$6/TEL_fec!P$6)</f>
        <v>0.48265830388131914</v>
      </c>
      <c r="Q82" s="336">
        <f>IF(Q$6=0,0,Q$6/TEL_fec!Q$6)</f>
        <v>0.48265830388131897</v>
      </c>
      <c r="R82" s="336">
        <f>IF(R$6=0,0,R$6/TEL_fec!R$6)</f>
        <v>0.4826583038813192</v>
      </c>
      <c r="S82" s="336">
        <f>IF(S$6=0,0,S$6/TEL_fec!S$6)</f>
        <v>0.48265830388131925</v>
      </c>
      <c r="T82" s="336">
        <f>IF(T$6=0,0,T$6/TEL_fec!T$6)</f>
        <v>0.4826583038813192</v>
      </c>
      <c r="U82" s="336">
        <f>IF(U$6=0,0,U$6/TEL_fec!U$6)</f>
        <v>0.48265830388131925</v>
      </c>
      <c r="V82" s="336">
        <f>IF(V$6=0,0,V$6/TEL_fec!V$6)</f>
        <v>0.48265830388131908</v>
      </c>
      <c r="W82" s="336">
        <f>IF(W$6=0,0,W$6/TEL_fec!W$6)</f>
        <v>0.48265830388131914</v>
      </c>
      <c r="DA82" s="67"/>
    </row>
    <row r="83" spans="1:105" ht="12" customHeight="1" x14ac:dyDescent="0.25">
      <c r="A83" s="202" t="s">
        <v>93</v>
      </c>
      <c r="B83" s="337">
        <f>IF(B$7=0,0,B$7/TEL_fec!B$7)</f>
        <v>0.12398368406124528</v>
      </c>
      <c r="C83" s="337">
        <f>IF(C$7=0,0,C$7/TEL_fec!C$7)</f>
        <v>0.12398368406124531</v>
      </c>
      <c r="D83" s="337">
        <f>IF(D$7=0,0,D$7/TEL_fec!D$7)</f>
        <v>0.12398368406124524</v>
      </c>
      <c r="E83" s="337">
        <f>IF(E$7=0,0,E$7/TEL_fec!E$7)</f>
        <v>0.12398368406124531</v>
      </c>
      <c r="F83" s="337">
        <f>IF(F$7=0,0,F$7/TEL_fec!F$7)</f>
        <v>0.12398368406124526</v>
      </c>
      <c r="G83" s="337">
        <f>IF(G$7=0,0,G$7/TEL_fec!G$7)</f>
        <v>0.12398368406124524</v>
      </c>
      <c r="H83" s="337">
        <f>IF(H$7=0,0,H$7/TEL_fec!H$7)</f>
        <v>0.12398368406124528</v>
      </c>
      <c r="I83" s="337">
        <f>IF(I$7=0,0,I$7/TEL_fec!I$7)</f>
        <v>0.12398368406124531</v>
      </c>
      <c r="J83" s="337">
        <f>IF(J$7=0,0,J$7/TEL_fec!J$7)</f>
        <v>0.12398368406124527</v>
      </c>
      <c r="K83" s="337">
        <f>IF(K$7=0,0,K$7/TEL_fec!K$7)</f>
        <v>0.12398368406124527</v>
      </c>
      <c r="L83" s="337">
        <f>IF(L$7=0,0,L$7/TEL_fec!L$7)</f>
        <v>0.1239836840612453</v>
      </c>
      <c r="M83" s="337">
        <f>IF(M$7=0,0,M$7/TEL_fec!M$7)</f>
        <v>0.12398368406124526</v>
      </c>
      <c r="N83" s="337">
        <f>IF(N$7=0,0,N$7/TEL_fec!N$7)</f>
        <v>0.12398368406124524</v>
      </c>
      <c r="O83" s="337">
        <f>IF(O$7=0,0,O$7/TEL_fec!O$7)</f>
        <v>0.12398368406124528</v>
      </c>
      <c r="P83" s="337">
        <f>IF(P$7=0,0,P$7/TEL_fec!P$7)</f>
        <v>0.12398368406124526</v>
      </c>
      <c r="Q83" s="337">
        <f>IF(Q$7=0,0,Q$7/TEL_fec!Q$7)</f>
        <v>0.12398368406124527</v>
      </c>
      <c r="R83" s="337">
        <f>IF(R$7=0,0,R$7/TEL_fec!R$7)</f>
        <v>0.12398368406124521</v>
      </c>
      <c r="S83" s="337">
        <f>IF(S$7=0,0,S$7/TEL_fec!S$7)</f>
        <v>0.12398368406124527</v>
      </c>
      <c r="T83" s="337">
        <f>IF(T$7=0,0,T$7/TEL_fec!T$7)</f>
        <v>0.12398368406124531</v>
      </c>
      <c r="U83" s="337">
        <f>IF(U$7=0,0,U$7/TEL_fec!U$7)</f>
        <v>0.12398368406124521</v>
      </c>
      <c r="V83" s="337">
        <f>IF(V$7=0,0,V$7/TEL_fec!V$7)</f>
        <v>0.12398368406124521</v>
      </c>
      <c r="W83" s="337">
        <f>IF(W$7=0,0,W$7/TEL_fec!W$7)</f>
        <v>0.12398368406124527</v>
      </c>
      <c r="DA83" s="174"/>
    </row>
    <row r="84" spans="1:105" ht="12" customHeight="1" x14ac:dyDescent="0.25">
      <c r="A84" s="202" t="s">
        <v>94</v>
      </c>
      <c r="B84" s="337">
        <f>IF(B$8=0,0,B$8/TEL_fec!B$8)</f>
        <v>0.66842091821058092</v>
      </c>
      <c r="C84" s="337">
        <f>IF(C$8=0,0,C$8/TEL_fec!C$8)</f>
        <v>0.66842091821058092</v>
      </c>
      <c r="D84" s="337">
        <f>IF(D$8=0,0,D$8/TEL_fec!D$8)</f>
        <v>0.66842091821058114</v>
      </c>
      <c r="E84" s="337">
        <f>IF(E$8=0,0,E$8/TEL_fec!E$8)</f>
        <v>0.66842091821058092</v>
      </c>
      <c r="F84" s="337">
        <f>IF(F$8=0,0,F$8/TEL_fec!F$8)</f>
        <v>0.66842091821058125</v>
      </c>
      <c r="G84" s="337">
        <f>IF(G$8=0,0,G$8/TEL_fec!G$8)</f>
        <v>0.66842091821058092</v>
      </c>
      <c r="H84" s="337">
        <f>IF(H$8=0,0,H$8/TEL_fec!H$8)</f>
        <v>0.66842091821058092</v>
      </c>
      <c r="I84" s="337">
        <f>IF(I$8=0,0,I$8/TEL_fec!I$8)</f>
        <v>0.66842091821058114</v>
      </c>
      <c r="J84" s="337">
        <f>IF(J$8=0,0,J$8/TEL_fec!J$8)</f>
        <v>0.66842091821058125</v>
      </c>
      <c r="K84" s="337">
        <f>IF(K$8=0,0,K$8/TEL_fec!K$8)</f>
        <v>0.66842091821058125</v>
      </c>
      <c r="L84" s="337">
        <f>IF(L$8=0,0,L$8/TEL_fec!L$8)</f>
        <v>0.66842091821058103</v>
      </c>
      <c r="M84" s="337">
        <f>IF(M$8=0,0,M$8/TEL_fec!M$8)</f>
        <v>0.66842091821058103</v>
      </c>
      <c r="N84" s="337">
        <f>IF(N$8=0,0,N$8/TEL_fec!N$8)</f>
        <v>0.66842091821058092</v>
      </c>
      <c r="O84" s="337">
        <f>IF(O$8=0,0,O$8/TEL_fec!O$8)</f>
        <v>0.66842091821058092</v>
      </c>
      <c r="P84" s="337">
        <f>IF(P$8=0,0,P$8/TEL_fec!P$8)</f>
        <v>0.66842091821058103</v>
      </c>
      <c r="Q84" s="337">
        <f>IF(Q$8=0,0,Q$8/TEL_fec!Q$8)</f>
        <v>0.66842091821058103</v>
      </c>
      <c r="R84" s="337">
        <f>IF(R$8=0,0,R$8/TEL_fec!R$8)</f>
        <v>0.66842091821058125</v>
      </c>
      <c r="S84" s="337">
        <f>IF(S$8=0,0,S$8/TEL_fec!S$8)</f>
        <v>0.66842091821058103</v>
      </c>
      <c r="T84" s="337">
        <f>IF(T$8=0,0,T$8/TEL_fec!T$8)</f>
        <v>0.66842091821058103</v>
      </c>
      <c r="U84" s="337">
        <f>IF(U$8=0,0,U$8/TEL_fec!U$8)</f>
        <v>0.66842091821058136</v>
      </c>
      <c r="V84" s="337">
        <f>IF(V$8=0,0,V$8/TEL_fec!V$8)</f>
        <v>0.66842091821058114</v>
      </c>
      <c r="W84" s="337">
        <f>IF(W$8=0,0,W$8/TEL_fec!W$8)</f>
        <v>0.66842091821058114</v>
      </c>
      <c r="DA84" s="174"/>
    </row>
    <row r="85" spans="1:105" ht="12" customHeight="1" x14ac:dyDescent="0.25">
      <c r="A85" s="202" t="s">
        <v>95</v>
      </c>
      <c r="B85" s="337">
        <f>IF(B$9=0,0,B$9/TEL_fec!B$9)</f>
        <v>0.48050450305062042</v>
      </c>
      <c r="C85" s="337">
        <f>IF(C$9=0,0,C$9/TEL_fec!C$9)</f>
        <v>0.48050450305062054</v>
      </c>
      <c r="D85" s="337">
        <f>IF(D$9=0,0,D$9/TEL_fec!D$9)</f>
        <v>0.48050450305062054</v>
      </c>
      <c r="E85" s="337">
        <f>IF(E$9=0,0,E$9/TEL_fec!E$9)</f>
        <v>0.48050450305062042</v>
      </c>
      <c r="F85" s="337">
        <f>IF(F$9=0,0,F$9/TEL_fec!F$9)</f>
        <v>0.48050450305062037</v>
      </c>
      <c r="G85" s="337">
        <f>IF(G$9=0,0,G$9/TEL_fec!G$9)</f>
        <v>0.48050450305062037</v>
      </c>
      <c r="H85" s="337">
        <f>IF(H$9=0,0,H$9/TEL_fec!H$9)</f>
        <v>0.48050450305062031</v>
      </c>
      <c r="I85" s="337">
        <f>IF(I$9=0,0,I$9/TEL_fec!I$9)</f>
        <v>0.48050450305062042</v>
      </c>
      <c r="J85" s="337">
        <f>IF(J$9=0,0,J$9/TEL_fec!J$9)</f>
        <v>0.48050450305062048</v>
      </c>
      <c r="K85" s="337">
        <f>IF(K$9=0,0,K$9/TEL_fec!K$9)</f>
        <v>0.48050450305062037</v>
      </c>
      <c r="L85" s="337">
        <f>IF(L$9=0,0,L$9/TEL_fec!L$9)</f>
        <v>0.48050450305062059</v>
      </c>
      <c r="M85" s="337">
        <f>IF(M$9=0,0,M$9/TEL_fec!M$9)</f>
        <v>0.48050450305062037</v>
      </c>
      <c r="N85" s="337">
        <f>IF(N$9=0,0,N$9/TEL_fec!N$9)</f>
        <v>0.48050450305062042</v>
      </c>
      <c r="O85" s="337">
        <f>IF(O$9=0,0,O$9/TEL_fec!O$9)</f>
        <v>0.4805045030506207</v>
      </c>
      <c r="P85" s="337">
        <f>IF(P$9=0,0,P$9/TEL_fec!P$9)</f>
        <v>0.48050450305062059</v>
      </c>
      <c r="Q85" s="337">
        <f>IF(Q$9=0,0,Q$9/TEL_fec!Q$9)</f>
        <v>0.48050450305062037</v>
      </c>
      <c r="R85" s="337">
        <f>IF(R$9=0,0,R$9/TEL_fec!R$9)</f>
        <v>0.48050450305062015</v>
      </c>
      <c r="S85" s="337">
        <f>IF(S$9=0,0,S$9/TEL_fec!S$9)</f>
        <v>0.48050450305062031</v>
      </c>
      <c r="T85" s="337">
        <f>IF(T$9=0,0,T$9/TEL_fec!T$9)</f>
        <v>0.48050450305062031</v>
      </c>
      <c r="U85" s="337">
        <f>IF(U$9=0,0,U$9/TEL_fec!U$9)</f>
        <v>0.48050450305062037</v>
      </c>
      <c r="V85" s="337">
        <f>IF(V$9=0,0,V$9/TEL_fec!V$9)</f>
        <v>0.48050450305062048</v>
      </c>
      <c r="W85" s="337">
        <f>IF(W$9=0,0,W$9/TEL_fec!W$9)</f>
        <v>0.48050450305062042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0.66143429096962347</v>
      </c>
      <c r="C86" s="338">
        <f>IF(C$10=0,0,C$10/TEL_fec!C$10)</f>
        <v>0.6743990596297943</v>
      </c>
      <c r="D86" s="338">
        <f>IF(D$10=0,0,D$10/TEL_fec!D$10)</f>
        <v>0.67349212100118971</v>
      </c>
      <c r="E86" s="338">
        <f>IF(E$10=0,0,E$10/TEL_fec!E$10)</f>
        <v>0.67624125730512452</v>
      </c>
      <c r="F86" s="338">
        <f>IF(F$10=0,0,F$10/TEL_fec!F$10)</f>
        <v>0.68656912990381835</v>
      </c>
      <c r="G86" s="338">
        <f>IF(G$10=0,0,G$10/TEL_fec!G$10)</f>
        <v>0.6935293083206322</v>
      </c>
      <c r="H86" s="338">
        <f>IF(H$10=0,0,H$10/TEL_fec!H$10)</f>
        <v>0.69823157998853225</v>
      </c>
      <c r="I86" s="338">
        <f>IF(I$10=0,0,I$10/TEL_fec!I$10)</f>
        <v>0.72220978146328396</v>
      </c>
      <c r="J86" s="338">
        <f>IF(J$10=0,0,J$10/TEL_fec!J$10)</f>
        <v>0.71912839973787324</v>
      </c>
      <c r="K86" s="338">
        <f>IF(K$10=0,0,K$10/TEL_fec!K$10)</f>
        <v>0.74155552841773076</v>
      </c>
      <c r="L86" s="338">
        <f>IF(L$10=0,0,L$10/TEL_fec!L$10)</f>
        <v>0.73251601578455372</v>
      </c>
      <c r="M86" s="338">
        <f>IF(M$10=0,0,M$10/TEL_fec!M$10)</f>
        <v>0.73593449410968126</v>
      </c>
      <c r="N86" s="338">
        <f>IF(N$10=0,0,N$10/TEL_fec!N$10)</f>
        <v>0.74251677940118266</v>
      </c>
      <c r="O86" s="338">
        <f>IF(O$10=0,0,O$10/TEL_fec!O$10)</f>
        <v>0.73946873205738395</v>
      </c>
      <c r="P86" s="338">
        <f>IF(P$10=0,0,P$10/TEL_fec!P$10)</f>
        <v>0.7451772573658757</v>
      </c>
      <c r="Q86" s="338">
        <f>IF(Q$10=0,0,Q$10/TEL_fec!Q$10)</f>
        <v>0.73857521801656745</v>
      </c>
      <c r="R86" s="338">
        <f>IF(R$10=0,0,R$10/TEL_fec!R$10)</f>
        <v>0.7385428381343897</v>
      </c>
      <c r="S86" s="338">
        <f>IF(S$10=0,0,S$10/TEL_fec!S$10)</f>
        <v>0.73222629853338272</v>
      </c>
      <c r="T86" s="338">
        <f>IF(T$10=0,0,T$10/TEL_fec!T$10)</f>
        <v>0.73754007282216971</v>
      </c>
      <c r="U86" s="338">
        <f>IF(U$10=0,0,U$10/TEL_fec!U$10)</f>
        <v>0.74183128626313977</v>
      </c>
      <c r="V86" s="338">
        <f>IF(V$10=0,0,V$10/TEL_fec!V$10)</f>
        <v>0.73627357876650046</v>
      </c>
      <c r="W86" s="338">
        <f>IF(W$10=0,0,W$10/TEL_fec!W$10)</f>
        <v>0.73179312260909668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0.50250280229672117</v>
      </c>
      <c r="C87" s="351">
        <f>IF(C$16=0,0,C$16/TEL_fec!C$16)</f>
        <v>0.50495406369838114</v>
      </c>
      <c r="D87" s="351">
        <f>IF(D$16=0,0,D$16/TEL_fec!D$16)</f>
        <v>0.50861024588993131</v>
      </c>
      <c r="E87" s="351">
        <f>IF(E$16=0,0,E$16/TEL_fec!E$16)</f>
        <v>0.5173558018858887</v>
      </c>
      <c r="F87" s="351">
        <f>IF(F$16=0,0,F$16/TEL_fec!F$16)</f>
        <v>0.51606536750875653</v>
      </c>
      <c r="G87" s="351">
        <f>IF(G$16=0,0,G$16/TEL_fec!G$16)</f>
        <v>0.52120253970603414</v>
      </c>
      <c r="H87" s="351">
        <f>IF(H$16=0,0,H$16/TEL_fec!H$16)</f>
        <v>0.52089585958300233</v>
      </c>
      <c r="I87" s="351">
        <f>IF(I$16=0,0,I$16/TEL_fec!I$16)</f>
        <v>0.52738731802478656</v>
      </c>
      <c r="J87" s="351">
        <f>IF(J$16=0,0,J$16/TEL_fec!J$16)</f>
        <v>0.52998321390170211</v>
      </c>
      <c r="K87" s="351">
        <f>IF(K$16=0,0,K$16/TEL_fec!K$16)</f>
        <v>0.53186874163576747</v>
      </c>
      <c r="L87" s="351">
        <f>IF(L$16=0,0,L$16/TEL_fec!L$16)</f>
        <v>0.53342435036972602</v>
      </c>
      <c r="M87" s="351">
        <f>IF(M$16=0,0,M$16/TEL_fec!M$16)</f>
        <v>0.53637564272851868</v>
      </c>
      <c r="N87" s="351">
        <f>IF(N$16=0,0,N$16/TEL_fec!N$16)</f>
        <v>0.53794781665791458</v>
      </c>
      <c r="O87" s="351">
        <f>IF(O$16=0,0,O$16/TEL_fec!O$16)</f>
        <v>0.53219072078184326</v>
      </c>
      <c r="P87" s="351">
        <f>IF(P$16=0,0,P$16/TEL_fec!P$16)</f>
        <v>0.53075056609174864</v>
      </c>
      <c r="Q87" s="351">
        <f>IF(Q$16=0,0,Q$16/TEL_fec!Q$16)</f>
        <v>0.52914407559629228</v>
      </c>
      <c r="R87" s="351">
        <f>IF(R$16=0,0,R$16/TEL_fec!R$16)</f>
        <v>0.53905768913185892</v>
      </c>
      <c r="S87" s="351">
        <f>IF(S$16=0,0,S$16/TEL_fec!S$16)</f>
        <v>0.5434569447880484</v>
      </c>
      <c r="T87" s="351">
        <f>IF(T$16=0,0,T$16/TEL_fec!T$16)</f>
        <v>0.54389030851858211</v>
      </c>
      <c r="U87" s="351">
        <f>IF(U$16=0,0,U$16/TEL_fec!U$16)</f>
        <v>0.54591159016989543</v>
      </c>
      <c r="V87" s="351">
        <f>IF(V$16=0,0,V$16/TEL_fec!V$16)</f>
        <v>0.54820938191836921</v>
      </c>
      <c r="W87" s="351">
        <f>IF(W$16=0,0,W$16/TEL_fec!W$16)</f>
        <v>0.54859186367523805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0.44452170972402238</v>
      </c>
      <c r="C88" s="351">
        <f>IF(C$27=0,0,C$27/TEL_fec!C$27)</f>
        <v>0.44669013327164481</v>
      </c>
      <c r="D88" s="351">
        <f>IF(D$27=0,0,D$27/TEL_fec!D$27)</f>
        <v>0.44992444828724715</v>
      </c>
      <c r="E88" s="351">
        <f>IF(E$27=0,0,E$27/TEL_fec!E$27)</f>
        <v>0.45766090166828616</v>
      </c>
      <c r="F88" s="351">
        <f>IF(F$27=0,0,F$27/TEL_fec!F$27)</f>
        <v>0.45651936356543854</v>
      </c>
      <c r="G88" s="351">
        <f>IF(G$27=0,0,G$27/TEL_fec!G$27)</f>
        <v>0.46106378512456858</v>
      </c>
      <c r="H88" s="351">
        <f>IF(H$27=0,0,H$27/TEL_fec!H$27)</f>
        <v>0.46079249116957893</v>
      </c>
      <c r="I88" s="351">
        <f>IF(I$27=0,0,I$27/TEL_fec!I$27)</f>
        <v>0.46653493517577238</v>
      </c>
      <c r="J88" s="351">
        <f>IF(J$27=0,0,J$27/TEL_fec!J$27)</f>
        <v>0.46883130460535188</v>
      </c>
      <c r="K88" s="351">
        <f>IF(K$27=0,0,K$27/TEL_fec!K$27)</f>
        <v>0.47049927144702491</v>
      </c>
      <c r="L88" s="351">
        <f>IF(L$27=0,0,L$27/TEL_fec!L$27)</f>
        <v>0.47187538686552694</v>
      </c>
      <c r="M88" s="351">
        <f>IF(M$27=0,0,M$27/TEL_fec!M$27)</f>
        <v>0.47448614549061291</v>
      </c>
      <c r="N88" s="351">
        <f>IF(N$27=0,0,N$27/TEL_fec!N$27)</f>
        <v>0.47587691473584737</v>
      </c>
      <c r="O88" s="351">
        <f>IF(O$27=0,0,O$27/TEL_fec!O$27)</f>
        <v>0.47078409915316888</v>
      </c>
      <c r="P88" s="351">
        <f>IF(P$27=0,0,P$27/TEL_fec!P$27)</f>
        <v>0.46951011615808513</v>
      </c>
      <c r="Q88" s="351">
        <f>IF(Q$27=0,0,Q$27/TEL_fec!Q$27)</f>
        <v>0.46808898995056614</v>
      </c>
      <c r="R88" s="351">
        <f>IF(R$27=0,0,R$27/TEL_fec!R$27)</f>
        <v>0.47685872500125959</v>
      </c>
      <c r="S88" s="351">
        <f>IF(S$27=0,0,S$27/TEL_fec!S$27)</f>
        <v>0.4807503742355812</v>
      </c>
      <c r="T88" s="351">
        <f>IF(T$27=0,0,T$27/TEL_fec!T$27)</f>
        <v>0.48113373445874541</v>
      </c>
      <c r="U88" s="351">
        <f>IF(U$27=0,0,U$27/TEL_fec!U$27)</f>
        <v>0.48292179130413843</v>
      </c>
      <c r="V88" s="351">
        <f>IF(V$27=0,0,V$27/TEL_fec!V$27)</f>
        <v>0.48495445323548036</v>
      </c>
      <c r="W88" s="351">
        <f>IF(W$27=0,0,W$27/TEL_fec!W$27)</f>
        <v>0.48529280248194157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0.58984565496897912</v>
      </c>
      <c r="C89" s="351">
        <f>IF(C$38=0,0,C$38/TEL_fec!C$38)</f>
        <v>0.58984565496897912</v>
      </c>
      <c r="D89" s="351">
        <f>IF(D$38=0,0,D$38/TEL_fec!D$38)</f>
        <v>0.58984565496897912</v>
      </c>
      <c r="E89" s="351">
        <f>IF(E$38=0,0,E$38/TEL_fec!E$38)</f>
        <v>0.58984565496897901</v>
      </c>
      <c r="F89" s="351">
        <f>IF(F$38=0,0,F$38/TEL_fec!F$38)</f>
        <v>0.58984565496897889</v>
      </c>
      <c r="G89" s="351">
        <f>IF(G$38=0,0,G$38/TEL_fec!G$38)</f>
        <v>0.58984565496897878</v>
      </c>
      <c r="H89" s="351">
        <f>IF(H$38=0,0,H$38/TEL_fec!H$38)</f>
        <v>0.58984565496897878</v>
      </c>
      <c r="I89" s="351">
        <f>IF(I$38=0,0,I$38/TEL_fec!I$38)</f>
        <v>0.58984565496897934</v>
      </c>
      <c r="J89" s="351">
        <f>IF(J$38=0,0,J$38/TEL_fec!J$38)</f>
        <v>0.58984565496897923</v>
      </c>
      <c r="K89" s="351">
        <f>IF(K$38=0,0,K$38/TEL_fec!K$38)</f>
        <v>0.58984565496897912</v>
      </c>
      <c r="L89" s="351">
        <f>IF(L$38=0,0,L$38/TEL_fec!L$38)</f>
        <v>0.58984565496897912</v>
      </c>
      <c r="M89" s="351">
        <f>IF(M$38=0,0,M$38/TEL_fec!M$38)</f>
        <v>0.58984565496897901</v>
      </c>
      <c r="N89" s="351">
        <f>IF(N$38=0,0,N$38/TEL_fec!N$38)</f>
        <v>0.58984565496897901</v>
      </c>
      <c r="O89" s="351">
        <f>IF(O$38=0,0,O$38/TEL_fec!O$38)</f>
        <v>0.58984565496897912</v>
      </c>
      <c r="P89" s="351">
        <f>IF(P$38=0,0,P$38/TEL_fec!P$38)</f>
        <v>0.58984565496897912</v>
      </c>
      <c r="Q89" s="351">
        <f>IF(Q$38=0,0,Q$38/TEL_fec!Q$38)</f>
        <v>0.58984565496897912</v>
      </c>
      <c r="R89" s="351">
        <f>IF(R$38=0,0,R$38/TEL_fec!R$38)</f>
        <v>0.58984565496897912</v>
      </c>
      <c r="S89" s="351">
        <f>IF(S$38=0,0,S$38/TEL_fec!S$38)</f>
        <v>0.58984565496897912</v>
      </c>
      <c r="T89" s="351">
        <f>IF(T$38=0,0,T$38/TEL_fec!T$38)</f>
        <v>0.58984565496897912</v>
      </c>
      <c r="U89" s="351">
        <f>IF(U$38=0,0,U$38/TEL_fec!U$38)</f>
        <v>0.58984565496897912</v>
      </c>
      <c r="V89" s="351">
        <f>IF(V$38=0,0,V$38/TEL_fec!V$38)</f>
        <v>0.58984565496897901</v>
      </c>
      <c r="W89" s="351">
        <f>IF(W$38=0,0,W$38/TEL_fec!W$38)</f>
        <v>0.58984565496897923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0.38820831513572485</v>
      </c>
      <c r="C90" s="351">
        <f>IF(C$39=0,0,C$39/TEL_fec!C$39)</f>
        <v>0.39367951435812165</v>
      </c>
      <c r="D90" s="351">
        <f>IF(D$39=0,0,D$39/TEL_fec!D$39)</f>
        <v>0.39455868296540392</v>
      </c>
      <c r="E90" s="351">
        <f>IF(E$39=0,0,E$39/TEL_fec!E$39)</f>
        <v>0.39827869484493661</v>
      </c>
      <c r="F90" s="351">
        <f>IF(F$39=0,0,F$39/TEL_fec!F$39)</f>
        <v>0.4004341412338393</v>
      </c>
      <c r="G90" s="351">
        <f>IF(G$39=0,0,G$39/TEL_fec!G$39)</f>
        <v>0.4027578211843707</v>
      </c>
      <c r="H90" s="351">
        <f>IF(H$39=0,0,H$39/TEL_fec!H$39)</f>
        <v>0.40381486092737995</v>
      </c>
      <c r="I90" s="351">
        <f>IF(I$39=0,0,I$39/TEL_fec!I$39)</f>
        <v>0.40876458803573484</v>
      </c>
      <c r="J90" s="351">
        <f>IF(J$39=0,0,J$39/TEL_fec!J$39)</f>
        <v>0.40796914270964324</v>
      </c>
      <c r="K90" s="351">
        <f>IF(K$39=0,0,K$39/TEL_fec!K$39)</f>
        <v>0.41096861088013348</v>
      </c>
      <c r="L90" s="351">
        <f>IF(L$39=0,0,L$39/TEL_fec!L$39)</f>
        <v>0.40999765099092178</v>
      </c>
      <c r="M90" s="351">
        <f>IF(M$39=0,0,M$39/TEL_fec!M$39)</f>
        <v>0.41090690233841931</v>
      </c>
      <c r="N90" s="351">
        <f>IF(N$39=0,0,N$39/TEL_fec!N$39)</f>
        <v>0.41226558572953254</v>
      </c>
      <c r="O90" s="351">
        <f>IF(O$39=0,0,O$39/TEL_fec!O$39)</f>
        <v>0.41142708828370322</v>
      </c>
      <c r="P90" s="351">
        <f>IF(P$39=0,0,P$39/TEL_fec!P$39)</f>
        <v>0.41158267232816087</v>
      </c>
      <c r="Q90" s="351">
        <f>IF(Q$39=0,0,Q$39/TEL_fec!Q$39)</f>
        <v>0.41059367704701788</v>
      </c>
      <c r="R90" s="351">
        <f>IF(R$39=0,0,R$39/TEL_fec!R$39)</f>
        <v>0.41144948008762944</v>
      </c>
      <c r="S90" s="351">
        <f>IF(S$39=0,0,S$39/TEL_fec!S$39)</f>
        <v>0.41293235125510469</v>
      </c>
      <c r="T90" s="351">
        <f>IF(T$39=0,0,T$39/TEL_fec!T$39)</f>
        <v>0.41259457388502491</v>
      </c>
      <c r="U90" s="351">
        <f>IF(U$39=0,0,U$39/TEL_fec!U$39)</f>
        <v>0.4131508485976037</v>
      </c>
      <c r="V90" s="351">
        <f>IF(V$39=0,0,V$39/TEL_fec!V$39)</f>
        <v>0.41363855044428255</v>
      </c>
      <c r="W90" s="351">
        <f>IF(W$39=0,0,W$39/TEL_fec!W$39)</f>
        <v>0.41376319433300207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0.46664198792586992</v>
      </c>
      <c r="C91" s="339">
        <f>IF(C$59=0,0,C$59/TEL_fec!C$59)</f>
        <v>0.46664198792586981</v>
      </c>
      <c r="D91" s="339">
        <f>IF(D$59=0,0,D$59/TEL_fec!D$59)</f>
        <v>0.46664198792586975</v>
      </c>
      <c r="E91" s="339">
        <f>IF(E$59=0,0,E$59/TEL_fec!E$59)</f>
        <v>0.46664198792586975</v>
      </c>
      <c r="F91" s="339">
        <f>IF(F$59=0,0,F$59/TEL_fec!F$59)</f>
        <v>0.46664198792586981</v>
      </c>
      <c r="G91" s="339">
        <f>IF(G$59=0,0,G$59/TEL_fec!G$59)</f>
        <v>0.46664198792586964</v>
      </c>
      <c r="H91" s="339">
        <f>IF(H$59=0,0,H$59/TEL_fec!H$59)</f>
        <v>0.46664198792586986</v>
      </c>
      <c r="I91" s="339">
        <f>IF(I$59=0,0,I$59/TEL_fec!I$59)</f>
        <v>0.46664198792586992</v>
      </c>
      <c r="J91" s="339">
        <f>IF(J$59=0,0,J$59/TEL_fec!J$59)</f>
        <v>0.46664198792586981</v>
      </c>
      <c r="K91" s="339">
        <f>IF(K$59=0,0,K$59/TEL_fec!K$59)</f>
        <v>0.46664198792586992</v>
      </c>
      <c r="L91" s="339">
        <f>IF(L$59=0,0,L$59/TEL_fec!L$59)</f>
        <v>0.46664198792586964</v>
      </c>
      <c r="M91" s="339">
        <f>IF(M$59=0,0,M$59/TEL_fec!M$59)</f>
        <v>0.46664198792586992</v>
      </c>
      <c r="N91" s="339">
        <f>IF(N$59=0,0,N$59/TEL_fec!N$59)</f>
        <v>0.46664198792586997</v>
      </c>
      <c r="O91" s="339">
        <f>IF(O$59=0,0,O$59/TEL_fec!O$59)</f>
        <v>0.46664198792586992</v>
      </c>
      <c r="P91" s="339">
        <f>IF(P$59=0,0,P$59/TEL_fec!P$59)</f>
        <v>0.46664198792586964</v>
      </c>
      <c r="Q91" s="339">
        <f>IF(Q$59=0,0,Q$59/TEL_fec!Q$59)</f>
        <v>0.46664198792586992</v>
      </c>
      <c r="R91" s="339">
        <f>IF(R$59=0,0,R$59/TEL_fec!R$59)</f>
        <v>0.46664198792586986</v>
      </c>
      <c r="S91" s="339">
        <f>IF(S$59=0,0,S$59/TEL_fec!S$59)</f>
        <v>0.46664198792586958</v>
      </c>
      <c r="T91" s="339">
        <f>IF(T$59=0,0,T$59/TEL_fec!T$59)</f>
        <v>0.46664198792586986</v>
      </c>
      <c r="U91" s="339">
        <f>IF(U$59=0,0,U$59/TEL_fec!U$59)</f>
        <v>0.46664198792586958</v>
      </c>
      <c r="V91" s="339">
        <f>IF(V$59=0,0,V$59/TEL_fec!V$59)</f>
        <v>0.46664198792586981</v>
      </c>
      <c r="W91" s="339">
        <f>IF(W$59=0,0,W$59/TEL_fec!W$59)</f>
        <v>0.46664198792586964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BG: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211.20304952729239</v>
      </c>
      <c r="C5" s="225">
        <v>195.91227052969589</v>
      </c>
      <c r="D5" s="225">
        <v>196.65798088348421</v>
      </c>
      <c r="E5" s="225">
        <v>201.41842009282101</v>
      </c>
      <c r="F5" s="225">
        <v>188.5563711465052</v>
      </c>
      <c r="G5" s="225">
        <v>170.47316509074031</v>
      </c>
      <c r="H5" s="225">
        <v>176.02537986303449</v>
      </c>
      <c r="I5" s="225">
        <v>139.55008278424529</v>
      </c>
      <c r="J5" s="225">
        <v>125.2330807752052</v>
      </c>
      <c r="K5" s="225">
        <v>88.490315529713783</v>
      </c>
      <c r="L5" s="225">
        <v>73.898795925832289</v>
      </c>
      <c r="M5" s="225">
        <v>70.490937432183728</v>
      </c>
      <c r="N5" s="225">
        <v>59.762220781326057</v>
      </c>
      <c r="O5" s="225">
        <v>60.849071945712787</v>
      </c>
      <c r="P5" s="225">
        <v>55.094879162940799</v>
      </c>
      <c r="Q5" s="225">
        <v>62.434759133388098</v>
      </c>
      <c r="R5" s="225">
        <v>59.167637747003972</v>
      </c>
      <c r="S5" s="225">
        <v>56.958383264552253</v>
      </c>
      <c r="T5" s="225">
        <v>52.106983285018472</v>
      </c>
      <c r="U5" s="225">
        <v>47.495232358697237</v>
      </c>
      <c r="V5" s="225">
        <v>40.284895256502573</v>
      </c>
      <c r="W5" s="225">
        <v>44.259226313640369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23.519896290691388</v>
      </c>
      <c r="C10" s="262">
        <v>20.94562911923634</v>
      </c>
      <c r="D10" s="262">
        <v>22.272435656446351</v>
      </c>
      <c r="E10" s="262">
        <v>24.535939755579381</v>
      </c>
      <c r="F10" s="262">
        <v>21.17544945831694</v>
      </c>
      <c r="G10" s="262">
        <v>19.478044932363819</v>
      </c>
      <c r="H10" s="262">
        <v>19.462678597264649</v>
      </c>
      <c r="I10" s="262">
        <v>14.047348244525599</v>
      </c>
      <c r="J10" s="262">
        <v>13.14036707568537</v>
      </c>
      <c r="K10" s="262">
        <v>8.3593901425311312</v>
      </c>
      <c r="L10" s="262">
        <v>7.6634744899280536</v>
      </c>
      <c r="M10" s="262">
        <v>7.4273918658813924</v>
      </c>
      <c r="N10" s="262">
        <v>6.3883657251793631</v>
      </c>
      <c r="O10" s="262">
        <v>6.8151810815547096</v>
      </c>
      <c r="P10" s="262">
        <v>5.9388812976746506</v>
      </c>
      <c r="Q10" s="262">
        <v>6.8530663716823739</v>
      </c>
      <c r="R10" s="262">
        <v>6.8570168678774701</v>
      </c>
      <c r="S10" s="262">
        <v>7.3761419339422636</v>
      </c>
      <c r="T10" s="262">
        <v>6.8226807040863022</v>
      </c>
      <c r="U10" s="262">
        <v>6.0264124230199547</v>
      </c>
      <c r="V10" s="262">
        <v>5.4635100130635523</v>
      </c>
      <c r="W10" s="262">
        <v>5.9304614361998658</v>
      </c>
      <c r="DA10" s="68" t="s">
        <v>2820</v>
      </c>
    </row>
    <row r="11" spans="1:105" ht="12" customHeight="1" x14ac:dyDescent="0.25">
      <c r="A11" s="37" t="s">
        <v>160</v>
      </c>
      <c r="B11" s="228">
        <v>12.775886020264331</v>
      </c>
      <c r="C11" s="228">
        <v>10.88871881290053</v>
      </c>
      <c r="D11" s="228">
        <v>8.9797661144997889</v>
      </c>
      <c r="E11" s="228">
        <v>8.780827145039197</v>
      </c>
      <c r="F11" s="228">
        <v>8.2045261481039304</v>
      </c>
      <c r="G11" s="228">
        <v>6.4198293388639209</v>
      </c>
      <c r="H11" s="228">
        <v>5.381013665072885</v>
      </c>
      <c r="I11" s="228">
        <v>2.6991853694134691</v>
      </c>
      <c r="J11" s="228">
        <v>1.980794096473528</v>
      </c>
      <c r="K11" s="228">
        <v>1.225648068972754</v>
      </c>
      <c r="L11" s="228">
        <v>0.91212176031249881</v>
      </c>
      <c r="M11" s="228">
        <v>0.89086840093812814</v>
      </c>
      <c r="N11" s="228">
        <v>0.83566366183903296</v>
      </c>
      <c r="O11" s="228">
        <v>0.86772271798607747</v>
      </c>
      <c r="P11" s="228">
        <v>0.84062610638623247</v>
      </c>
      <c r="Q11" s="228">
        <v>0.88617380364080178</v>
      </c>
      <c r="R11" s="228">
        <v>0.47085087225260408</v>
      </c>
      <c r="S11" s="228">
        <v>0.57952979796308834</v>
      </c>
      <c r="T11" s="228">
        <v>0.48623045507599089</v>
      </c>
      <c r="U11" s="228">
        <v>0.45784086329085982</v>
      </c>
      <c r="V11" s="228">
        <v>0.35061372884395758</v>
      </c>
      <c r="W11" s="228">
        <v>0.34814779424041659</v>
      </c>
      <c r="DA11" s="69" t="s">
        <v>2821</v>
      </c>
    </row>
    <row r="12" spans="1:105" ht="12" customHeight="1" x14ac:dyDescent="0.25">
      <c r="A12" s="37" t="s">
        <v>162</v>
      </c>
      <c r="B12" s="228">
        <v>10.74401027042707</v>
      </c>
      <c r="C12" s="228">
        <v>10.0569103063358</v>
      </c>
      <c r="D12" s="228">
        <v>13.292669541946561</v>
      </c>
      <c r="E12" s="228">
        <v>15.75511261054019</v>
      </c>
      <c r="F12" s="228">
        <v>12.97092331021301</v>
      </c>
      <c r="G12" s="228">
        <v>13.0582155934999</v>
      </c>
      <c r="H12" s="228">
        <v>14.08166493219176</v>
      </c>
      <c r="I12" s="228">
        <v>11.348162875112131</v>
      </c>
      <c r="J12" s="228">
        <v>11.15957297921185</v>
      </c>
      <c r="K12" s="228">
        <v>7.1337420735583779</v>
      </c>
      <c r="L12" s="228">
        <v>6.7513527296155553</v>
      </c>
      <c r="M12" s="228">
        <v>6.5365234649432642</v>
      </c>
      <c r="N12" s="228">
        <v>5.5527020633403303</v>
      </c>
      <c r="O12" s="228">
        <v>5.9474583635686331</v>
      </c>
      <c r="P12" s="228">
        <v>5.0982551912884189</v>
      </c>
      <c r="Q12" s="228">
        <v>5.9668925680415716</v>
      </c>
      <c r="R12" s="228">
        <v>6.3861659956248662</v>
      </c>
      <c r="S12" s="228">
        <v>6.7966121359791751</v>
      </c>
      <c r="T12" s="228">
        <v>6.3364502490103112</v>
      </c>
      <c r="U12" s="228">
        <v>5.5685715597290946</v>
      </c>
      <c r="V12" s="228">
        <v>5.1128962842195946</v>
      </c>
      <c r="W12" s="228">
        <v>5.5823136419594492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15.01857360482934</v>
      </c>
      <c r="C16" s="263">
        <v>14.05427383099539</v>
      </c>
      <c r="D16" s="263">
        <v>14.03163964239811</v>
      </c>
      <c r="E16" s="263">
        <v>14.14779699925254</v>
      </c>
      <c r="F16" s="263">
        <v>13.443794756129209</v>
      </c>
      <c r="G16" s="263">
        <v>12.062631772592329</v>
      </c>
      <c r="H16" s="263">
        <v>12.5831718427357</v>
      </c>
      <c r="I16" s="263">
        <v>10.10581686221458</v>
      </c>
      <c r="J16" s="263">
        <v>8.9132440067012251</v>
      </c>
      <c r="K16" s="263">
        <v>6.378421608712677</v>
      </c>
      <c r="L16" s="263">
        <v>5.2239819607100433</v>
      </c>
      <c r="M16" s="263">
        <v>4.9402535652554862</v>
      </c>
      <c r="N16" s="263">
        <v>4.1418470459767454</v>
      </c>
      <c r="O16" s="263">
        <v>4.1572296163825886</v>
      </c>
      <c r="P16" s="263">
        <v>3.7653829790614619</v>
      </c>
      <c r="Q16" s="263">
        <v>4.2761216300882516</v>
      </c>
      <c r="R16" s="263">
        <v>3.9500307400250301</v>
      </c>
      <c r="S16" s="263">
        <v>3.7473664195286238</v>
      </c>
      <c r="T16" s="263">
        <v>3.3410776429519702</v>
      </c>
      <c r="U16" s="263">
        <v>3.0599411737133981</v>
      </c>
      <c r="V16" s="263">
        <v>2.5775809859352372</v>
      </c>
      <c r="W16" s="263">
        <v>2.8889117705215082</v>
      </c>
      <c r="DA16" s="70" t="s">
        <v>2826</v>
      </c>
    </row>
    <row r="17" spans="1:105" ht="12" customHeight="1" x14ac:dyDescent="0.25">
      <c r="A17" s="46" t="s">
        <v>30</v>
      </c>
      <c r="B17" s="231">
        <v>0.82076522712252142</v>
      </c>
      <c r="C17" s="231">
        <v>0.7768514867317432</v>
      </c>
      <c r="D17" s="231">
        <v>0.62759480380457444</v>
      </c>
      <c r="E17" s="231">
        <v>0.84856448307060928</v>
      </c>
      <c r="F17" s="231">
        <v>0.51441793334925379</v>
      </c>
      <c r="G17" s="231">
        <v>0.62685175864356091</v>
      </c>
      <c r="H17" s="231">
        <v>0.67593110992262639</v>
      </c>
      <c r="I17" s="231">
        <v>0.37979042032593741</v>
      </c>
      <c r="J17" s="231">
        <v>1.144131253141162</v>
      </c>
      <c r="K17" s="231">
        <v>0.21366291771883469</v>
      </c>
      <c r="L17" s="231">
        <v>0.2092364521504548</v>
      </c>
      <c r="M17" s="231">
        <v>0.20298242746746589</v>
      </c>
      <c r="N17" s="231">
        <v>0.1979594476252049</v>
      </c>
      <c r="O17" s="231">
        <v>0.41706866376942658</v>
      </c>
      <c r="P17" s="231">
        <v>0.5906275884613108</v>
      </c>
      <c r="Q17" s="231">
        <v>0.83547888265327863</v>
      </c>
      <c r="R17" s="231">
        <v>1.0209722629763729</v>
      </c>
      <c r="S17" s="231">
        <v>0.42194736505058622</v>
      </c>
      <c r="T17" s="231">
        <v>0.50186353800444206</v>
      </c>
      <c r="U17" s="231">
        <v>0.43865057052776352</v>
      </c>
      <c r="V17" s="231">
        <v>0.23924459150976621</v>
      </c>
      <c r="W17" s="231">
        <v>0.24918891101010759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0.26298342711396128</v>
      </c>
      <c r="G19" s="231">
        <v>0</v>
      </c>
      <c r="H19" s="231">
        <v>0</v>
      </c>
      <c r="I19" s="231">
        <v>0.2337292033769986</v>
      </c>
      <c r="J19" s="231">
        <v>0.23080922158285311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6.0553231606301952E-2</v>
      </c>
      <c r="T19" s="231">
        <v>3.5983449094969693E-2</v>
      </c>
      <c r="U19" s="231">
        <v>6.2538651070625242E-2</v>
      </c>
      <c r="V19" s="231">
        <v>5.6717160047955482E-2</v>
      </c>
      <c r="W19" s="231">
        <v>3.7410434740787188E-2</v>
      </c>
      <c r="DA19" s="73" t="s">
        <v>2829</v>
      </c>
    </row>
    <row r="20" spans="1:105" ht="12" customHeight="1" x14ac:dyDescent="0.25">
      <c r="A20" s="46" t="s">
        <v>160</v>
      </c>
      <c r="B20" s="231">
        <v>2.547245461118548</v>
      </c>
      <c r="C20" s="231">
        <v>2.6803608032307848</v>
      </c>
      <c r="D20" s="231">
        <v>2.330083053789008</v>
      </c>
      <c r="E20" s="231">
        <v>2.5933963197634999</v>
      </c>
      <c r="F20" s="231">
        <v>2.6495704486042171</v>
      </c>
      <c r="G20" s="231">
        <v>2.287140932768374</v>
      </c>
      <c r="H20" s="231">
        <v>2.0609791900497232</v>
      </c>
      <c r="I20" s="231">
        <v>1.297010625779667</v>
      </c>
      <c r="J20" s="231">
        <v>0.8394520342316325</v>
      </c>
      <c r="K20" s="231">
        <v>0.6509402923815607</v>
      </c>
      <c r="L20" s="231">
        <v>0.42248611956788962</v>
      </c>
      <c r="M20" s="231">
        <v>0.42129953100593731</v>
      </c>
      <c r="N20" s="231">
        <v>0.42161968962824631</v>
      </c>
      <c r="O20" s="231">
        <v>0.41554971354851999</v>
      </c>
      <c r="P20" s="231">
        <v>0.41580642030797299</v>
      </c>
      <c r="Q20" s="231">
        <v>0.41411154875149198</v>
      </c>
      <c r="R20" s="231">
        <v>0.2011296990179561</v>
      </c>
      <c r="S20" s="231">
        <v>0.2532780804435012</v>
      </c>
      <c r="T20" s="231">
        <v>0.19630930107648881</v>
      </c>
      <c r="U20" s="231">
        <v>0.19102671638779889</v>
      </c>
      <c r="V20" s="231">
        <v>0.14528695204576961</v>
      </c>
      <c r="W20" s="231">
        <v>0.15165916473269639</v>
      </c>
      <c r="DA20" s="73" t="s">
        <v>2830</v>
      </c>
    </row>
    <row r="21" spans="1:105" ht="12" customHeight="1" x14ac:dyDescent="0.25">
      <c r="A21" s="46" t="s">
        <v>70</v>
      </c>
      <c r="B21" s="231">
        <v>9.5084311417628289</v>
      </c>
      <c r="C21" s="231">
        <v>7.2083002560086644</v>
      </c>
      <c r="D21" s="231">
        <v>6.7242883710836994</v>
      </c>
      <c r="E21" s="231">
        <v>5.4657388655251653</v>
      </c>
      <c r="F21" s="231">
        <v>5.2378328695888827</v>
      </c>
      <c r="G21" s="231">
        <v>4.4964937021736242</v>
      </c>
      <c r="H21" s="231">
        <v>4.4528505252674337</v>
      </c>
      <c r="I21" s="231">
        <v>2.7422754935671052</v>
      </c>
      <c r="J21" s="231">
        <v>1.9694723789195621</v>
      </c>
      <c r="K21" s="231">
        <v>1.725096114711745</v>
      </c>
      <c r="L21" s="231">
        <v>1.4650970509370509</v>
      </c>
      <c r="M21" s="231">
        <v>1.22479195859838</v>
      </c>
      <c r="N21" s="231">
        <v>0.72074783856542002</v>
      </c>
      <c r="O21" s="231">
        <v>0.476391908056705</v>
      </c>
      <c r="P21" s="231">
        <v>0.2371533410565351</v>
      </c>
      <c r="Q21" s="231">
        <v>0.2381852642475428</v>
      </c>
      <c r="R21" s="231">
        <v>0</v>
      </c>
      <c r="S21" s="231">
        <v>4.1191946784515897E-2</v>
      </c>
      <c r="T21" s="231">
        <v>4.8660952319886139E-2</v>
      </c>
      <c r="U21" s="231">
        <v>4.432855946821506E-2</v>
      </c>
      <c r="V21" s="231">
        <v>1.7655641489169191E-2</v>
      </c>
      <c r="W21" s="231">
        <v>1.8901463182143311E-2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0.91315798863146069</v>
      </c>
      <c r="D22" s="231">
        <v>0.90047177034013426</v>
      </c>
      <c r="E22" s="231">
        <v>0.58686246056351832</v>
      </c>
      <c r="F22" s="231">
        <v>0.59015887948904566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2.1421317748254451</v>
      </c>
      <c r="C23" s="231">
        <v>2.4756032963927401</v>
      </c>
      <c r="D23" s="231">
        <v>3.4492016433806958</v>
      </c>
      <c r="E23" s="231">
        <v>4.6532348703297481</v>
      </c>
      <c r="F23" s="231">
        <v>4.1888311979838466</v>
      </c>
      <c r="G23" s="231">
        <v>4.6521453790067691</v>
      </c>
      <c r="H23" s="231">
        <v>5.3934110174959153</v>
      </c>
      <c r="I23" s="231">
        <v>5.4530111191648682</v>
      </c>
      <c r="J23" s="231">
        <v>4.7293791188260146</v>
      </c>
      <c r="K23" s="231">
        <v>3.7887222839005359</v>
      </c>
      <c r="L23" s="231">
        <v>3.127162338054648</v>
      </c>
      <c r="M23" s="231">
        <v>3.0911796481837031</v>
      </c>
      <c r="N23" s="231">
        <v>2.8015200701578742</v>
      </c>
      <c r="O23" s="231">
        <v>2.8482193310079378</v>
      </c>
      <c r="P23" s="231">
        <v>2.5217956292356432</v>
      </c>
      <c r="Q23" s="231">
        <v>2.7883459344359389</v>
      </c>
      <c r="R23" s="231">
        <v>2.7279287780307002</v>
      </c>
      <c r="S23" s="231">
        <v>2.9703957956437179</v>
      </c>
      <c r="T23" s="231">
        <v>2.5582604024561828</v>
      </c>
      <c r="U23" s="231">
        <v>2.3233966762589948</v>
      </c>
      <c r="V23" s="231">
        <v>2.1186766408425761</v>
      </c>
      <c r="W23" s="231">
        <v>2.4317517968557731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127.6578756410494</v>
      </c>
      <c r="C27" s="263">
        <v>119.4613275634609</v>
      </c>
      <c r="D27" s="263">
        <v>119.268936960384</v>
      </c>
      <c r="E27" s="263">
        <v>120.2562744936467</v>
      </c>
      <c r="F27" s="263">
        <v>114.2722554270983</v>
      </c>
      <c r="G27" s="263">
        <v>102.5323700670348</v>
      </c>
      <c r="H27" s="263">
        <v>106.9569606632535</v>
      </c>
      <c r="I27" s="263">
        <v>85.899443328823907</v>
      </c>
      <c r="J27" s="263">
        <v>75.762574056960403</v>
      </c>
      <c r="K27" s="263">
        <v>54.216583674057773</v>
      </c>
      <c r="L27" s="263">
        <v>44.403846666035371</v>
      </c>
      <c r="M27" s="263">
        <v>41.992155304671641</v>
      </c>
      <c r="N27" s="263">
        <v>35.205699890802343</v>
      </c>
      <c r="O27" s="263">
        <v>35.336451739252013</v>
      </c>
      <c r="P27" s="263">
        <v>32.005755322022416</v>
      </c>
      <c r="Q27" s="263">
        <v>36.347033855750162</v>
      </c>
      <c r="R27" s="263">
        <v>33.575261290212758</v>
      </c>
      <c r="S27" s="263">
        <v>31.852614565993299</v>
      </c>
      <c r="T27" s="263">
        <v>28.399159965091751</v>
      </c>
      <c r="U27" s="263">
        <v>26.009499976563891</v>
      </c>
      <c r="V27" s="263">
        <v>21.909438380449512</v>
      </c>
      <c r="W27" s="263">
        <v>24.555750049432799</v>
      </c>
      <c r="DA27" s="70" t="s">
        <v>2837</v>
      </c>
    </row>
    <row r="28" spans="1:105" ht="12" customHeight="1" x14ac:dyDescent="0.25">
      <c r="A28" s="46" t="s">
        <v>30</v>
      </c>
      <c r="B28" s="231">
        <v>6.9765044305414312</v>
      </c>
      <c r="C28" s="231">
        <v>6.6032376372198183</v>
      </c>
      <c r="D28" s="231">
        <v>5.3345558323388831</v>
      </c>
      <c r="E28" s="231">
        <v>7.2127981061001814</v>
      </c>
      <c r="F28" s="231">
        <v>4.372552433468659</v>
      </c>
      <c r="G28" s="231">
        <v>5.3282399484702667</v>
      </c>
      <c r="H28" s="231">
        <v>5.7454144343423241</v>
      </c>
      <c r="I28" s="231">
        <v>3.228218572770468</v>
      </c>
      <c r="J28" s="231">
        <v>9.7251156516998751</v>
      </c>
      <c r="K28" s="231">
        <v>1.816134800610095</v>
      </c>
      <c r="L28" s="231">
        <v>1.778509843278866</v>
      </c>
      <c r="M28" s="231">
        <v>1.725350633473461</v>
      </c>
      <c r="N28" s="231">
        <v>1.6826553048142421</v>
      </c>
      <c r="O28" s="231">
        <v>3.545083642040125</v>
      </c>
      <c r="P28" s="231">
        <v>5.0203345019211421</v>
      </c>
      <c r="Q28" s="231">
        <v>7.1015705025528701</v>
      </c>
      <c r="R28" s="231">
        <v>8.6782642352991726</v>
      </c>
      <c r="S28" s="231">
        <v>3.5865526029299839</v>
      </c>
      <c r="T28" s="231">
        <v>4.265840073037757</v>
      </c>
      <c r="U28" s="231">
        <v>3.7285298494859909</v>
      </c>
      <c r="V28" s="231">
        <v>2.0335790278330119</v>
      </c>
      <c r="W28" s="231">
        <v>2.1181057435859141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2.2353591304686722</v>
      </c>
      <c r="G30" s="231">
        <v>0</v>
      </c>
      <c r="H30" s="231">
        <v>0</v>
      </c>
      <c r="I30" s="231">
        <v>1.9866982287044881</v>
      </c>
      <c r="J30" s="231">
        <v>1.961878383454251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0.51470246865356661</v>
      </c>
      <c r="T30" s="231">
        <v>0.30585931730724242</v>
      </c>
      <c r="U30" s="231">
        <v>0.53157853410031475</v>
      </c>
      <c r="V30" s="231">
        <v>0.48209586040762159</v>
      </c>
      <c r="W30" s="231">
        <v>0.31798869529669088</v>
      </c>
      <c r="DA30" s="73" t="s">
        <v>2840</v>
      </c>
    </row>
    <row r="31" spans="1:105" ht="12" customHeight="1" x14ac:dyDescent="0.25">
      <c r="A31" s="46" t="s">
        <v>160</v>
      </c>
      <c r="B31" s="231">
        <v>21.651586419507659</v>
      </c>
      <c r="C31" s="231">
        <v>22.783066827461681</v>
      </c>
      <c r="D31" s="231">
        <v>19.80570595720657</v>
      </c>
      <c r="E31" s="231">
        <v>22.04386871798976</v>
      </c>
      <c r="F31" s="231">
        <v>22.521348813135852</v>
      </c>
      <c r="G31" s="231">
        <v>19.440697928531179</v>
      </c>
      <c r="H31" s="231">
        <v>17.51832311542265</v>
      </c>
      <c r="I31" s="231">
        <v>11.024590319127171</v>
      </c>
      <c r="J31" s="231">
        <v>7.1353422909688753</v>
      </c>
      <c r="K31" s="231">
        <v>5.5329924852432661</v>
      </c>
      <c r="L31" s="231">
        <v>3.591132016327061</v>
      </c>
      <c r="M31" s="231">
        <v>3.581046013550468</v>
      </c>
      <c r="N31" s="231">
        <v>3.5837673618400929</v>
      </c>
      <c r="O31" s="231">
        <v>3.532172565162421</v>
      </c>
      <c r="P31" s="231">
        <v>3.5343545726177701</v>
      </c>
      <c r="Q31" s="231">
        <v>3.5199481643876829</v>
      </c>
      <c r="R31" s="231">
        <v>1.7096024416526281</v>
      </c>
      <c r="S31" s="231">
        <v>2.1528636837697608</v>
      </c>
      <c r="T31" s="231">
        <v>1.6686290591501549</v>
      </c>
      <c r="U31" s="231">
        <v>1.6237270892962909</v>
      </c>
      <c r="V31" s="231">
        <v>1.234939092389042</v>
      </c>
      <c r="W31" s="231">
        <v>1.2891029002279191</v>
      </c>
      <c r="DA31" s="73" t="s">
        <v>2841</v>
      </c>
    </row>
    <row r="32" spans="1:105" ht="12" customHeight="1" x14ac:dyDescent="0.25">
      <c r="A32" s="46" t="s">
        <v>70</v>
      </c>
      <c r="B32" s="231">
        <v>80.821664704984045</v>
      </c>
      <c r="C32" s="231">
        <v>61.27055217607365</v>
      </c>
      <c r="D32" s="231">
        <v>57.15645115421146</v>
      </c>
      <c r="E32" s="231">
        <v>46.458780356963928</v>
      </c>
      <c r="F32" s="231">
        <v>44.521579391505497</v>
      </c>
      <c r="G32" s="231">
        <v>38.220196468475812</v>
      </c>
      <c r="H32" s="231">
        <v>37.849229464773202</v>
      </c>
      <c r="I32" s="231">
        <v>23.309341695320391</v>
      </c>
      <c r="J32" s="231">
        <v>16.740515220816281</v>
      </c>
      <c r="K32" s="231">
        <v>14.663316975049829</v>
      </c>
      <c r="L32" s="231">
        <v>12.45332493296493</v>
      </c>
      <c r="M32" s="231">
        <v>10.41073164808623</v>
      </c>
      <c r="N32" s="231">
        <v>6.1263566278060706</v>
      </c>
      <c r="O32" s="231">
        <v>4.0493312184819921</v>
      </c>
      <c r="P32" s="231">
        <v>2.0158033989805491</v>
      </c>
      <c r="Q32" s="231">
        <v>2.0245747461041139</v>
      </c>
      <c r="R32" s="231">
        <v>0</v>
      </c>
      <c r="S32" s="231">
        <v>0.35013154766838528</v>
      </c>
      <c r="T32" s="231">
        <v>0.41361809471903233</v>
      </c>
      <c r="U32" s="231">
        <v>0.37679275547982799</v>
      </c>
      <c r="V32" s="231">
        <v>0.1500729526579381</v>
      </c>
      <c r="W32" s="231">
        <v>0.160662437048218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7.7618429033674179</v>
      </c>
      <c r="D33" s="231">
        <v>7.6540100478911413</v>
      </c>
      <c r="E33" s="231">
        <v>4.9883309147899064</v>
      </c>
      <c r="F33" s="231">
        <v>5.0163504756568891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18.20812008601628</v>
      </c>
      <c r="C34" s="231">
        <v>21.042628019338299</v>
      </c>
      <c r="D34" s="231">
        <v>29.318213968735911</v>
      </c>
      <c r="E34" s="231">
        <v>39.552496397802877</v>
      </c>
      <c r="F34" s="231">
        <v>35.605065182862702</v>
      </c>
      <c r="G34" s="231">
        <v>39.543235721557537</v>
      </c>
      <c r="H34" s="231">
        <v>45.843993648715298</v>
      </c>
      <c r="I34" s="231">
        <v>46.350594512901381</v>
      </c>
      <c r="J34" s="231">
        <v>40.199722510021132</v>
      </c>
      <c r="K34" s="231">
        <v>32.204139413154557</v>
      </c>
      <c r="L34" s="231">
        <v>26.580879873464511</v>
      </c>
      <c r="M34" s="231">
        <v>26.27502700956148</v>
      </c>
      <c r="N34" s="231">
        <v>23.812920596341929</v>
      </c>
      <c r="O34" s="231">
        <v>24.209864313567468</v>
      </c>
      <c r="P34" s="231">
        <v>21.435262848502969</v>
      </c>
      <c r="Q34" s="231">
        <v>23.700940442705491</v>
      </c>
      <c r="R34" s="231">
        <v>23.18739461326096</v>
      </c>
      <c r="S34" s="231">
        <v>25.248364262971599</v>
      </c>
      <c r="T34" s="231">
        <v>21.745213420877558</v>
      </c>
      <c r="U34" s="231">
        <v>19.748871748201459</v>
      </c>
      <c r="V34" s="231">
        <v>18.008751447161899</v>
      </c>
      <c r="W34" s="231">
        <v>20.66989027327406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45.006703990722215</v>
      </c>
      <c r="C39" s="263">
        <f t="shared" si="0"/>
        <v>41.451040016003319</v>
      </c>
      <c r="D39" s="263">
        <f t="shared" si="0"/>
        <v>41.084968624255801</v>
      </c>
      <c r="E39" s="263">
        <f t="shared" si="0"/>
        <v>42.478408844342411</v>
      </c>
      <c r="F39" s="263">
        <f t="shared" si="0"/>
        <v>39.664871504960743</v>
      </c>
      <c r="G39" s="263">
        <f t="shared" si="0"/>
        <v>36.400118318749392</v>
      </c>
      <c r="H39" s="263">
        <f t="shared" si="0"/>
        <v>37.022568759780683</v>
      </c>
      <c r="I39" s="263">
        <f t="shared" si="0"/>
        <v>29.497474348681202</v>
      </c>
      <c r="J39" s="263">
        <f t="shared" si="0"/>
        <v>27.416895635858221</v>
      </c>
      <c r="K39" s="263">
        <f t="shared" si="0"/>
        <v>19.53592010441222</v>
      </c>
      <c r="L39" s="263">
        <f t="shared" si="0"/>
        <v>16.607492809158831</v>
      </c>
      <c r="M39" s="263">
        <f t="shared" si="0"/>
        <v>16.131136696375208</v>
      </c>
      <c r="N39" s="263">
        <f t="shared" si="0"/>
        <v>14.02630811936762</v>
      </c>
      <c r="O39" s="263">
        <f t="shared" si="0"/>
        <v>14.540209508523482</v>
      </c>
      <c r="P39" s="263">
        <f t="shared" si="0"/>
        <v>13.384859564182262</v>
      </c>
      <c r="Q39" s="263">
        <f t="shared" si="0"/>
        <v>14.958537275867311</v>
      </c>
      <c r="R39" s="263">
        <f t="shared" si="0"/>
        <v>14.785328848888707</v>
      </c>
      <c r="S39" s="263">
        <f t="shared" si="0"/>
        <v>13.98226034508807</v>
      </c>
      <c r="T39" s="263">
        <f t="shared" si="0"/>
        <v>13.544064972888448</v>
      </c>
      <c r="U39" s="263">
        <f t="shared" si="0"/>
        <v>12.399378785399996</v>
      </c>
      <c r="V39" s="263">
        <f t="shared" si="0"/>
        <v>10.334365877054269</v>
      </c>
      <c r="W39" s="263">
        <f t="shared" si="0"/>
        <v>10.88410305748619</v>
      </c>
      <c r="DA39" s="70"/>
    </row>
    <row r="40" spans="1:105" ht="12" customHeight="1" x14ac:dyDescent="0.25">
      <c r="A40" s="60" t="s">
        <v>2736</v>
      </c>
      <c r="B40" s="331">
        <v>28.98689214557092</v>
      </c>
      <c r="C40" s="331">
        <v>26.459814596274899</v>
      </c>
      <c r="D40" s="331">
        <v>26.117886339031141</v>
      </c>
      <c r="E40" s="331">
        <v>27.387425378473029</v>
      </c>
      <c r="F40" s="331">
        <v>25.32482376508958</v>
      </c>
      <c r="G40" s="331">
        <v>23.533311094650902</v>
      </c>
      <c r="H40" s="331">
        <v>23.600518794195931</v>
      </c>
      <c r="I40" s="331">
        <v>18.71793636231898</v>
      </c>
      <c r="J40" s="331">
        <v>17.909435362043581</v>
      </c>
      <c r="K40" s="331">
        <v>12.732270388452029</v>
      </c>
      <c r="L40" s="331">
        <v>11.035245384401451</v>
      </c>
      <c r="M40" s="331">
        <v>10.861532893436021</v>
      </c>
      <c r="N40" s="331">
        <v>9.6083379369924256</v>
      </c>
      <c r="O40" s="331">
        <v>10.10583125104872</v>
      </c>
      <c r="P40" s="331">
        <v>9.3684510531833691</v>
      </c>
      <c r="Q40" s="331">
        <v>10.397340870439839</v>
      </c>
      <c r="R40" s="331">
        <v>10.571962726195339</v>
      </c>
      <c r="S40" s="331">
        <v>9.9850694975908709</v>
      </c>
      <c r="T40" s="331">
        <v>9.9802488204063451</v>
      </c>
      <c r="U40" s="331">
        <v>9.1354415334390371</v>
      </c>
      <c r="V40" s="331">
        <v>7.5849461587233487</v>
      </c>
      <c r="W40" s="331">
        <v>7.8025971689299158</v>
      </c>
      <c r="DA40" s="72" t="s">
        <v>2849</v>
      </c>
    </row>
    <row r="41" spans="1:105" ht="12" customHeight="1" x14ac:dyDescent="0.25">
      <c r="A41" s="59" t="s">
        <v>30</v>
      </c>
      <c r="B41" s="232">
        <v>1.5841340024318431</v>
      </c>
      <c r="C41" s="232">
        <v>1.564200982194885</v>
      </c>
      <c r="D41" s="232">
        <v>1.2482857513088419</v>
      </c>
      <c r="E41" s="232">
        <v>1.7137459363597469</v>
      </c>
      <c r="F41" s="232">
        <v>1.013529839237733</v>
      </c>
      <c r="G41" s="232">
        <v>1.2229418691123379</v>
      </c>
      <c r="H41" s="232">
        <v>1.267750696142641</v>
      </c>
      <c r="I41" s="232">
        <v>0.70344565071817822</v>
      </c>
      <c r="J41" s="232">
        <v>2.2989098815672562</v>
      </c>
      <c r="K41" s="232">
        <v>0.4265027003962551</v>
      </c>
      <c r="L41" s="232">
        <v>0.44199532276485998</v>
      </c>
      <c r="M41" s="232">
        <v>0.44627270313266898</v>
      </c>
      <c r="N41" s="232">
        <v>0.45923020562792688</v>
      </c>
      <c r="O41" s="232">
        <v>1.0138543994646441</v>
      </c>
      <c r="P41" s="232">
        <v>1.4695093922527671</v>
      </c>
      <c r="Q41" s="232">
        <v>2.03145735422429</v>
      </c>
      <c r="R41" s="232">
        <v>2.732556129068791</v>
      </c>
      <c r="S41" s="232">
        <v>1.1243025881854971</v>
      </c>
      <c r="T41" s="232">
        <v>1.4991339676705</v>
      </c>
      <c r="U41" s="232">
        <v>1.3095894375652439</v>
      </c>
      <c r="V41" s="232">
        <v>0.70401564694539209</v>
      </c>
      <c r="W41" s="232">
        <v>0.67302875477751445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0.51814202679446264</v>
      </c>
      <c r="G42" s="297">
        <v>0</v>
      </c>
      <c r="H42" s="297">
        <v>0</v>
      </c>
      <c r="I42" s="297">
        <v>0.43291189762046139</v>
      </c>
      <c r="J42" s="297">
        <v>0.46376637190610959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0.1613475060089524</v>
      </c>
      <c r="T42" s="297">
        <v>0.1074874078852365</v>
      </c>
      <c r="U42" s="297">
        <v>0.18670888033527699</v>
      </c>
      <c r="V42" s="297">
        <v>0.16689935547586551</v>
      </c>
      <c r="W42" s="297">
        <v>0.101041006227826</v>
      </c>
      <c r="DA42" s="122" t="s">
        <v>2851</v>
      </c>
    </row>
    <row r="43" spans="1:105" ht="12" customHeight="1" x14ac:dyDescent="0.25">
      <c r="A43" s="59" t="s">
        <v>160</v>
      </c>
      <c r="B43" s="297">
        <v>4.9163609935630399</v>
      </c>
      <c r="C43" s="297">
        <v>5.396942752454347</v>
      </c>
      <c r="D43" s="297">
        <v>4.6345340302032181</v>
      </c>
      <c r="E43" s="297">
        <v>5.2375776891845227</v>
      </c>
      <c r="F43" s="297">
        <v>5.2203053912579431</v>
      </c>
      <c r="G43" s="297">
        <v>4.462044444599762</v>
      </c>
      <c r="H43" s="297">
        <v>3.865494226505005</v>
      </c>
      <c r="I43" s="297">
        <v>2.4023156846793712</v>
      </c>
      <c r="J43" s="297">
        <v>1.6867160750120109</v>
      </c>
      <c r="K43" s="297">
        <v>1.2993728413968491</v>
      </c>
      <c r="L43" s="297">
        <v>0.89246824280793302</v>
      </c>
      <c r="M43" s="297">
        <v>0.92625988799291681</v>
      </c>
      <c r="N43" s="297">
        <v>0.9780816176621302</v>
      </c>
      <c r="O43" s="297">
        <v>1.0101619754160089</v>
      </c>
      <c r="P43" s="297">
        <v>1.0345460522652059</v>
      </c>
      <c r="Q43" s="297">
        <v>1.0069074977799839</v>
      </c>
      <c r="R43" s="297">
        <v>0.53830864139939472</v>
      </c>
      <c r="S43" s="297">
        <v>0.67487375194094079</v>
      </c>
      <c r="T43" s="297">
        <v>0.58640231682026367</v>
      </c>
      <c r="U43" s="297">
        <v>0.57030946015468365</v>
      </c>
      <c r="V43" s="297">
        <v>0.42753019782706908</v>
      </c>
      <c r="W43" s="297">
        <v>0.40961284503749212</v>
      </c>
      <c r="DA43" s="122" t="s">
        <v>2852</v>
      </c>
    </row>
    <row r="44" spans="1:105" ht="12" customHeight="1" x14ac:dyDescent="0.25">
      <c r="A44" s="59" t="s">
        <v>70</v>
      </c>
      <c r="B44" s="297">
        <v>18.351933760955781</v>
      </c>
      <c r="C44" s="297">
        <v>14.51401012031258</v>
      </c>
      <c r="D44" s="297">
        <v>13.374606211572891</v>
      </c>
      <c r="E44" s="297">
        <v>11.0385102804472</v>
      </c>
      <c r="F44" s="297">
        <v>10.31981889065344</v>
      </c>
      <c r="G44" s="297">
        <v>8.77232987985421</v>
      </c>
      <c r="H44" s="297">
        <v>8.3515971825488347</v>
      </c>
      <c r="I44" s="297">
        <v>5.0792270309643834</v>
      </c>
      <c r="J44" s="297">
        <v>3.957272822450673</v>
      </c>
      <c r="K44" s="297">
        <v>3.44354630753406</v>
      </c>
      <c r="L44" s="297">
        <v>3.0949007080521671</v>
      </c>
      <c r="M44" s="297">
        <v>2.692800677174199</v>
      </c>
      <c r="N44" s="297">
        <v>1.6720049590001931</v>
      </c>
      <c r="O44" s="297">
        <v>1.158063584752234</v>
      </c>
      <c r="P44" s="297">
        <v>0.5900487361157708</v>
      </c>
      <c r="Q44" s="297">
        <v>0.57914474772467572</v>
      </c>
      <c r="R44" s="297">
        <v>0</v>
      </c>
      <c r="S44" s="297">
        <v>0.1097582689648464</v>
      </c>
      <c r="T44" s="297">
        <v>0.14535681713798909</v>
      </c>
      <c r="U44" s="297">
        <v>0.1323427282727834</v>
      </c>
      <c r="V44" s="297">
        <v>5.195456159236081E-2</v>
      </c>
      <c r="W44" s="297">
        <v>5.1050539036365652E-2</v>
      </c>
      <c r="DA44" s="122" t="s">
        <v>2853</v>
      </c>
    </row>
    <row r="45" spans="1:105" ht="12" customHeight="1" x14ac:dyDescent="0.25">
      <c r="A45" s="59" t="s">
        <v>162</v>
      </c>
      <c r="B45" s="297">
        <v>4.1344633886202642</v>
      </c>
      <c r="C45" s="297">
        <v>4.9846607413130828</v>
      </c>
      <c r="D45" s="297">
        <v>6.8604603459461959</v>
      </c>
      <c r="E45" s="297">
        <v>9.3975914724815564</v>
      </c>
      <c r="F45" s="297">
        <v>8.2530276171460084</v>
      </c>
      <c r="G45" s="297">
        <v>9.0759949010845897</v>
      </c>
      <c r="H45" s="297">
        <v>10.11567668899945</v>
      </c>
      <c r="I45" s="297">
        <v>10.100036098336579</v>
      </c>
      <c r="J45" s="297">
        <v>9.5027702111075314</v>
      </c>
      <c r="K45" s="297">
        <v>7.5628485391248637</v>
      </c>
      <c r="L45" s="297">
        <v>6.6058811107764894</v>
      </c>
      <c r="M45" s="297">
        <v>6.7961996251362304</v>
      </c>
      <c r="N45" s="297">
        <v>6.4990211547021763</v>
      </c>
      <c r="O45" s="297">
        <v>6.9237512914158303</v>
      </c>
      <c r="P45" s="297">
        <v>6.2743468725496259</v>
      </c>
      <c r="Q45" s="297">
        <v>6.7798312707108872</v>
      </c>
      <c r="R45" s="297">
        <v>7.3010979557271556</v>
      </c>
      <c r="S45" s="297">
        <v>7.9147873824906343</v>
      </c>
      <c r="T45" s="297">
        <v>7.6418683108923551</v>
      </c>
      <c r="U45" s="297">
        <v>6.9364910271110496</v>
      </c>
      <c r="V45" s="297">
        <v>6.2345463968826609</v>
      </c>
      <c r="W45" s="297">
        <v>6.567864023850718</v>
      </c>
      <c r="DA45" s="122" t="s">
        <v>2854</v>
      </c>
    </row>
    <row r="46" spans="1:105" ht="12" customHeight="1" x14ac:dyDescent="0.25">
      <c r="A46" s="60" t="s">
        <v>2743</v>
      </c>
      <c r="B46" s="331">
        <v>16.019811845151299</v>
      </c>
      <c r="C46" s="331">
        <v>14.991225419728419</v>
      </c>
      <c r="D46" s="331">
        <v>14.967082285224659</v>
      </c>
      <c r="E46" s="331">
        <v>15.09098346586938</v>
      </c>
      <c r="F46" s="331">
        <v>14.34004773987116</v>
      </c>
      <c r="G46" s="331">
        <v>12.866807224098491</v>
      </c>
      <c r="H46" s="331">
        <v>13.422049965584749</v>
      </c>
      <c r="I46" s="331">
        <v>10.77953798636222</v>
      </c>
      <c r="J46" s="331">
        <v>9.5074602738146403</v>
      </c>
      <c r="K46" s="331">
        <v>6.8036497159601916</v>
      </c>
      <c r="L46" s="331">
        <v>5.5722474247573803</v>
      </c>
      <c r="M46" s="331">
        <v>5.269603802939189</v>
      </c>
      <c r="N46" s="331">
        <v>4.4179701823751953</v>
      </c>
      <c r="O46" s="331">
        <v>4.434378257474763</v>
      </c>
      <c r="P46" s="331">
        <v>4.0164085109988932</v>
      </c>
      <c r="Q46" s="331">
        <v>4.561196405427471</v>
      </c>
      <c r="R46" s="331">
        <v>4.2133661226933663</v>
      </c>
      <c r="S46" s="331">
        <v>3.9971908474971989</v>
      </c>
      <c r="T46" s="331">
        <v>3.5638161524821022</v>
      </c>
      <c r="U46" s="331">
        <v>3.2639372519609591</v>
      </c>
      <c r="V46" s="331">
        <v>2.749419718330921</v>
      </c>
      <c r="W46" s="331">
        <v>3.0815058885562738</v>
      </c>
      <c r="DA46" s="72" t="s">
        <v>2855</v>
      </c>
    </row>
    <row r="47" spans="1:105" ht="12" customHeight="1" x14ac:dyDescent="0.25">
      <c r="A47" s="64" t="s">
        <v>30</v>
      </c>
      <c r="B47" s="231">
        <v>0.8754829089306897</v>
      </c>
      <c r="C47" s="231">
        <v>0.82864158584719305</v>
      </c>
      <c r="D47" s="231">
        <v>0.6694344573915465</v>
      </c>
      <c r="E47" s="231">
        <v>0.90513544860865036</v>
      </c>
      <c r="F47" s="231">
        <v>0.54871246223920445</v>
      </c>
      <c r="G47" s="231">
        <v>0.66864187588646495</v>
      </c>
      <c r="H47" s="231">
        <v>0.72099318391746847</v>
      </c>
      <c r="I47" s="231">
        <v>0.40510978168099998</v>
      </c>
      <c r="J47" s="231">
        <v>1.22040667001724</v>
      </c>
      <c r="K47" s="231">
        <v>0.2279071122334238</v>
      </c>
      <c r="L47" s="231">
        <v>0.2231855489604852</v>
      </c>
      <c r="M47" s="231">
        <v>0.21651458929863049</v>
      </c>
      <c r="N47" s="231">
        <v>0.21115674413355201</v>
      </c>
      <c r="O47" s="231">
        <v>0.44487324135405532</v>
      </c>
      <c r="P47" s="231">
        <v>0.63000276102539843</v>
      </c>
      <c r="Q47" s="231">
        <v>0.89117747483016407</v>
      </c>
      <c r="R47" s="231">
        <v>1.089037080508132</v>
      </c>
      <c r="S47" s="231">
        <v>0.45007718938729208</v>
      </c>
      <c r="T47" s="231">
        <v>0.53532110720473836</v>
      </c>
      <c r="U47" s="231">
        <v>0.46789394189628142</v>
      </c>
      <c r="V47" s="231">
        <v>0.25519423094375071</v>
      </c>
      <c r="W47" s="231">
        <v>0.26580150507744799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0.28051565558822561</v>
      </c>
      <c r="G49" s="231">
        <v>0</v>
      </c>
      <c r="H49" s="231">
        <v>0</v>
      </c>
      <c r="I49" s="231">
        <v>0.24931115026879849</v>
      </c>
      <c r="J49" s="231">
        <v>0.24619650302171001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6.4590113713388783E-2</v>
      </c>
      <c r="T49" s="231">
        <v>3.8382345701301009E-2</v>
      </c>
      <c r="U49" s="231">
        <v>6.6707894475333623E-2</v>
      </c>
      <c r="V49" s="231">
        <v>6.0498304051152543E-2</v>
      </c>
      <c r="W49" s="231">
        <v>3.9904463723506332E-2</v>
      </c>
      <c r="DA49" s="73" t="s">
        <v>2858</v>
      </c>
    </row>
    <row r="50" spans="1:105" ht="12" customHeight="1" x14ac:dyDescent="0.25">
      <c r="A50" s="64" t="s">
        <v>160</v>
      </c>
      <c r="B50" s="231">
        <v>2.717061825193118</v>
      </c>
      <c r="C50" s="231">
        <v>2.8590515234461722</v>
      </c>
      <c r="D50" s="231">
        <v>2.4854219240416091</v>
      </c>
      <c r="E50" s="231">
        <v>2.7662894077477351</v>
      </c>
      <c r="F50" s="231">
        <v>2.8262084785111661</v>
      </c>
      <c r="G50" s="231">
        <v>2.4396169949529329</v>
      </c>
      <c r="H50" s="231">
        <v>2.1983778027197061</v>
      </c>
      <c r="I50" s="231">
        <v>1.383478000831645</v>
      </c>
      <c r="J50" s="231">
        <v>0.89541550318040808</v>
      </c>
      <c r="K50" s="231">
        <v>0.69433631187366485</v>
      </c>
      <c r="L50" s="231">
        <v>0.45065186087241571</v>
      </c>
      <c r="M50" s="231">
        <v>0.4493861664063335</v>
      </c>
      <c r="N50" s="231">
        <v>0.44972766893679611</v>
      </c>
      <c r="O50" s="231">
        <v>0.44325302778508818</v>
      </c>
      <c r="P50" s="231">
        <v>0.44352684832850481</v>
      </c>
      <c r="Q50" s="231">
        <v>0.44171898533492487</v>
      </c>
      <c r="R50" s="231">
        <v>0.2145383456191533</v>
      </c>
      <c r="S50" s="231">
        <v>0.27016328580640142</v>
      </c>
      <c r="T50" s="231">
        <v>0.2093965878149214</v>
      </c>
      <c r="U50" s="231">
        <v>0.20376183081365221</v>
      </c>
      <c r="V50" s="231">
        <v>0.15497274884882101</v>
      </c>
      <c r="W50" s="231">
        <v>0.16176977571487619</v>
      </c>
      <c r="DA50" s="73" t="s">
        <v>2859</v>
      </c>
    </row>
    <row r="51" spans="1:105" ht="12" customHeight="1" x14ac:dyDescent="0.25">
      <c r="A51" s="64" t="s">
        <v>70</v>
      </c>
      <c r="B51" s="231">
        <v>10.14232655121369</v>
      </c>
      <c r="C51" s="231">
        <v>7.6888536064092436</v>
      </c>
      <c r="D51" s="231">
        <v>7.1725742624892828</v>
      </c>
      <c r="E51" s="231">
        <v>5.8301214565601791</v>
      </c>
      <c r="F51" s="231">
        <v>5.587021727561476</v>
      </c>
      <c r="G51" s="231">
        <v>4.7962599489851989</v>
      </c>
      <c r="H51" s="231">
        <v>4.7497072269519309</v>
      </c>
      <c r="I51" s="231">
        <v>2.9250938598049121</v>
      </c>
      <c r="J51" s="231">
        <v>2.1007705375142001</v>
      </c>
      <c r="K51" s="231">
        <v>1.840102522359196</v>
      </c>
      <c r="L51" s="231">
        <v>1.562770187666187</v>
      </c>
      <c r="M51" s="231">
        <v>1.306444755838273</v>
      </c>
      <c r="N51" s="231">
        <v>0.76879769446978163</v>
      </c>
      <c r="O51" s="231">
        <v>0.50815136859381882</v>
      </c>
      <c r="P51" s="231">
        <v>0.25296356379363749</v>
      </c>
      <c r="Q51" s="231">
        <v>0.25406428186404573</v>
      </c>
      <c r="R51" s="231">
        <v>0</v>
      </c>
      <c r="S51" s="231">
        <v>4.3938076570150322E-2</v>
      </c>
      <c r="T51" s="231">
        <v>5.1905015807878568E-2</v>
      </c>
      <c r="U51" s="231">
        <v>4.7283796766096092E-2</v>
      </c>
      <c r="V51" s="231">
        <v>1.8832684255113811E-2</v>
      </c>
      <c r="W51" s="231">
        <v>2.0161560727619519E-2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0.97403518787355847</v>
      </c>
      <c r="D52" s="231">
        <v>0.96050322169614355</v>
      </c>
      <c r="E52" s="231">
        <v>0.62598662460108634</v>
      </c>
      <c r="F52" s="231">
        <v>0.62950280478831566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2.2849405598138088</v>
      </c>
      <c r="C53" s="231">
        <v>2.6406435161522568</v>
      </c>
      <c r="D53" s="231">
        <v>3.679148419606078</v>
      </c>
      <c r="E53" s="231">
        <v>4.9634505283517329</v>
      </c>
      <c r="F53" s="231">
        <v>4.4680866111827724</v>
      </c>
      <c r="G53" s="231">
        <v>4.9622884042738882</v>
      </c>
      <c r="H53" s="231">
        <v>5.7529717519956467</v>
      </c>
      <c r="I53" s="231">
        <v>5.8165451937758599</v>
      </c>
      <c r="J53" s="231">
        <v>5.0446710600810833</v>
      </c>
      <c r="K53" s="231">
        <v>4.0413037694939069</v>
      </c>
      <c r="L53" s="231">
        <v>3.3356398272582921</v>
      </c>
      <c r="M53" s="231">
        <v>3.2972582913959521</v>
      </c>
      <c r="N53" s="231">
        <v>2.988288074835066</v>
      </c>
      <c r="O53" s="231">
        <v>3.038100619741801</v>
      </c>
      <c r="P53" s="231">
        <v>2.6899153378513532</v>
      </c>
      <c r="Q53" s="231">
        <v>2.974235663398336</v>
      </c>
      <c r="R53" s="231">
        <v>2.9097906965660809</v>
      </c>
      <c r="S53" s="231">
        <v>3.1684221820199672</v>
      </c>
      <c r="T53" s="231">
        <v>2.7288110959532621</v>
      </c>
      <c r="U53" s="231">
        <v>2.478289788009596</v>
      </c>
      <c r="V53" s="231">
        <v>2.259921750232083</v>
      </c>
      <c r="W53" s="231">
        <v>2.5938685833128239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1.0000000000000004</v>
      </c>
      <c r="D63" s="234">
        <f t="shared" si="1"/>
        <v>1.0000000000000002</v>
      </c>
      <c r="E63" s="234">
        <f t="shared" si="1"/>
        <v>1</v>
      </c>
      <c r="F63" s="234">
        <f t="shared" si="1"/>
        <v>1</v>
      </c>
      <c r="G63" s="234">
        <f t="shared" si="1"/>
        <v>1.0000000000000002</v>
      </c>
      <c r="H63" s="234">
        <f t="shared" si="1"/>
        <v>1.0000000000000002</v>
      </c>
      <c r="I63" s="234">
        <f t="shared" si="1"/>
        <v>1</v>
      </c>
      <c r="J63" s="234">
        <f t="shared" si="1"/>
        <v>1.0000000000000002</v>
      </c>
      <c r="K63" s="234">
        <f t="shared" si="1"/>
        <v>1</v>
      </c>
      <c r="L63" s="234">
        <f t="shared" si="1"/>
        <v>1.0000000000000002</v>
      </c>
      <c r="M63" s="234">
        <f t="shared" si="1"/>
        <v>1</v>
      </c>
      <c r="N63" s="234">
        <f t="shared" si="1"/>
        <v>1.0000000000000002</v>
      </c>
      <c r="O63" s="234">
        <f t="shared" si="1"/>
        <v>1.0000000000000002</v>
      </c>
      <c r="P63" s="234">
        <f t="shared" si="1"/>
        <v>0.99999999999999989</v>
      </c>
      <c r="Q63" s="234">
        <f t="shared" si="1"/>
        <v>0.99999999999999989</v>
      </c>
      <c r="R63" s="234">
        <f t="shared" si="1"/>
        <v>0.99999999999999989</v>
      </c>
      <c r="S63" s="234">
        <f t="shared" si="1"/>
        <v>1</v>
      </c>
      <c r="T63" s="234">
        <f t="shared" si="1"/>
        <v>1</v>
      </c>
      <c r="U63" s="234">
        <f t="shared" si="1"/>
        <v>1.0000000000000002</v>
      </c>
      <c r="V63" s="234">
        <f t="shared" si="1"/>
        <v>0.99999999999999989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0.11136153736100324</v>
      </c>
      <c r="C68" s="302">
        <f t="shared" si="6"/>
        <v>0.10691330901635104</v>
      </c>
      <c r="D68" s="302">
        <f t="shared" si="6"/>
        <v>0.11325467472201044</v>
      </c>
      <c r="E68" s="302">
        <f t="shared" si="6"/>
        <v>0.12181576910528996</v>
      </c>
      <c r="F68" s="302">
        <f t="shared" si="6"/>
        <v>0.11230301755152025</v>
      </c>
      <c r="G68" s="302">
        <f t="shared" si="6"/>
        <v>0.11425871586296851</v>
      </c>
      <c r="H68" s="302">
        <f t="shared" si="6"/>
        <v>0.11056745687700591</v>
      </c>
      <c r="I68" s="302">
        <f t="shared" si="6"/>
        <v>0.10066169768056558</v>
      </c>
      <c r="J68" s="302">
        <f t="shared" si="6"/>
        <v>0.10492728434328369</v>
      </c>
      <c r="K68" s="302">
        <f t="shared" si="6"/>
        <v>9.4466723194406146E-2</v>
      </c>
      <c r="L68" s="302">
        <f t="shared" si="6"/>
        <v>0.10370229168035992</v>
      </c>
      <c r="M68" s="302">
        <f t="shared" si="6"/>
        <v>0.10536662068123245</v>
      </c>
      <c r="N68" s="302">
        <f t="shared" si="6"/>
        <v>0.10689639109220553</v>
      </c>
      <c r="O68" s="302">
        <f t="shared" si="6"/>
        <v>0.11200139728729065</v>
      </c>
      <c r="P68" s="302">
        <f t="shared" si="6"/>
        <v>0.10779370765313157</v>
      </c>
      <c r="Q68" s="302">
        <f t="shared" si="6"/>
        <v>0.10976363914596372</v>
      </c>
      <c r="R68" s="302">
        <f t="shared" si="6"/>
        <v>0.11589134075620053</v>
      </c>
      <c r="S68" s="302">
        <f t="shared" si="6"/>
        <v>0.12950054954478959</v>
      </c>
      <c r="T68" s="302">
        <f t="shared" si="6"/>
        <v>0.13093601421458462</v>
      </c>
      <c r="U68" s="302">
        <f t="shared" si="6"/>
        <v>0.12688457606664197</v>
      </c>
      <c r="V68" s="302">
        <f t="shared" si="6"/>
        <v>0.13562180013814637</v>
      </c>
      <c r="W68" s="302">
        <f t="shared" si="6"/>
        <v>0.13399378909549853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7.1109643721733229E-2</v>
      </c>
      <c r="C69" s="303">
        <f t="shared" si="7"/>
        <v>7.173758842667835E-2</v>
      </c>
      <c r="D69" s="303">
        <f t="shared" si="7"/>
        <v>7.1350471409098656E-2</v>
      </c>
      <c r="E69" s="303">
        <f t="shared" si="7"/>
        <v>7.0240829973409163E-2</v>
      </c>
      <c r="F69" s="303">
        <f t="shared" si="7"/>
        <v>7.1298544166845473E-2</v>
      </c>
      <c r="G69" s="303">
        <f t="shared" si="7"/>
        <v>7.0759710281507182E-2</v>
      </c>
      <c r="H69" s="303">
        <f t="shared" si="7"/>
        <v>7.1484986156693298E-2</v>
      </c>
      <c r="I69" s="303">
        <f t="shared" si="7"/>
        <v>7.2417132692346134E-2</v>
      </c>
      <c r="J69" s="303">
        <f t="shared" si="7"/>
        <v>7.1173239143582187E-2</v>
      </c>
      <c r="K69" s="303">
        <f t="shared" si="7"/>
        <v>7.2080448244880468E-2</v>
      </c>
      <c r="L69" s="303">
        <f t="shared" si="7"/>
        <v>7.0691029471617303E-2</v>
      </c>
      <c r="M69" s="303">
        <f t="shared" si="7"/>
        <v>7.0083527687630626E-2</v>
      </c>
      <c r="N69" s="303">
        <f t="shared" si="7"/>
        <v>6.9305440658439368E-2</v>
      </c>
      <c r="O69" s="303">
        <f t="shared" si="7"/>
        <v>6.8320345462154458E-2</v>
      </c>
      <c r="P69" s="303">
        <f t="shared" si="7"/>
        <v>6.834361080864701E-2</v>
      </c>
      <c r="Q69" s="303">
        <f t="shared" si="7"/>
        <v>6.848943904712719E-2</v>
      </c>
      <c r="R69" s="303">
        <f t="shared" si="7"/>
        <v>6.6759987223337217E-2</v>
      </c>
      <c r="S69" s="303">
        <f t="shared" si="7"/>
        <v>6.5791305945665374E-2</v>
      </c>
      <c r="T69" s="303">
        <f t="shared" si="7"/>
        <v>6.4119575387366151E-2</v>
      </c>
      <c r="U69" s="303">
        <f t="shared" si="7"/>
        <v>6.4426280739167022E-2</v>
      </c>
      <c r="V69" s="303">
        <f t="shared" si="7"/>
        <v>6.398380756666304E-2</v>
      </c>
      <c r="W69" s="303">
        <f t="shared" si="7"/>
        <v>6.5272532105496092E-2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0.6044319716347325</v>
      </c>
      <c r="C70" s="303">
        <f t="shared" si="8"/>
        <v>0.60976950162676646</v>
      </c>
      <c r="D70" s="303">
        <f t="shared" si="8"/>
        <v>0.60647900697733892</v>
      </c>
      <c r="E70" s="303">
        <f t="shared" si="8"/>
        <v>0.59704705477397846</v>
      </c>
      <c r="F70" s="303">
        <f t="shared" si="8"/>
        <v>0.60603762541818673</v>
      </c>
      <c r="G70" s="303">
        <f t="shared" si="8"/>
        <v>0.60145753739281116</v>
      </c>
      <c r="H70" s="303">
        <f t="shared" si="8"/>
        <v>0.60762238233189336</v>
      </c>
      <c r="I70" s="303">
        <f t="shared" si="8"/>
        <v>0.61554562788494205</v>
      </c>
      <c r="J70" s="303">
        <f t="shared" si="8"/>
        <v>0.6049725327204486</v>
      </c>
      <c r="K70" s="303">
        <f t="shared" si="8"/>
        <v>0.6126838100814842</v>
      </c>
      <c r="L70" s="303">
        <f t="shared" si="8"/>
        <v>0.60087375050874714</v>
      </c>
      <c r="M70" s="303">
        <f t="shared" si="8"/>
        <v>0.59570998534486042</v>
      </c>
      <c r="N70" s="303">
        <f t="shared" si="8"/>
        <v>0.58909624559673479</v>
      </c>
      <c r="O70" s="303">
        <f t="shared" si="8"/>
        <v>0.58072293642831307</v>
      </c>
      <c r="P70" s="303">
        <f t="shared" si="8"/>
        <v>0.58092069187349948</v>
      </c>
      <c r="Q70" s="303">
        <f t="shared" si="8"/>
        <v>0.58216023190058142</v>
      </c>
      <c r="R70" s="303">
        <f t="shared" si="8"/>
        <v>0.56745989139836639</v>
      </c>
      <c r="S70" s="303">
        <f t="shared" si="8"/>
        <v>0.55922610053815558</v>
      </c>
      <c r="T70" s="303">
        <f t="shared" si="8"/>
        <v>0.54501639079261244</v>
      </c>
      <c r="U70" s="303">
        <f t="shared" si="8"/>
        <v>0.54762338628291984</v>
      </c>
      <c r="V70" s="303">
        <f t="shared" si="8"/>
        <v>0.5438623643166357</v>
      </c>
      <c r="W70" s="303">
        <f t="shared" si="8"/>
        <v>0.55481652289671624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0.21309684728253081</v>
      </c>
      <c r="C72" s="303">
        <f t="shared" si="10"/>
        <v>0.2115796009302045</v>
      </c>
      <c r="D72" s="303">
        <f t="shared" si="10"/>
        <v>0.20891584689155226</v>
      </c>
      <c r="E72" s="303">
        <f t="shared" si="10"/>
        <v>0.21089634614732258</v>
      </c>
      <c r="F72" s="303">
        <f t="shared" si="10"/>
        <v>0.21036081286344757</v>
      </c>
      <c r="G72" s="303">
        <f t="shared" si="10"/>
        <v>0.2135240364627134</v>
      </c>
      <c r="H72" s="303">
        <f t="shared" si="10"/>
        <v>0.2103251746344077</v>
      </c>
      <c r="I72" s="303">
        <f t="shared" si="10"/>
        <v>0.21137554174214623</v>
      </c>
      <c r="J72" s="303">
        <f t="shared" si="10"/>
        <v>0.21892694379268574</v>
      </c>
      <c r="K72" s="303">
        <f t="shared" si="10"/>
        <v>0.22076901847922936</v>
      </c>
      <c r="L72" s="303">
        <f t="shared" si="10"/>
        <v>0.22473292833927577</v>
      </c>
      <c r="M72" s="303">
        <f t="shared" si="10"/>
        <v>0.22883986628627651</v>
      </c>
      <c r="N72" s="303">
        <f t="shared" si="10"/>
        <v>0.23470192265262055</v>
      </c>
      <c r="O72" s="303">
        <f t="shared" si="10"/>
        <v>0.23895532082224197</v>
      </c>
      <c r="P72" s="303">
        <f t="shared" si="10"/>
        <v>0.24294198966472183</v>
      </c>
      <c r="Q72" s="303">
        <f t="shared" si="10"/>
        <v>0.23958668990632762</v>
      </c>
      <c r="R72" s="303">
        <f t="shared" si="10"/>
        <v>0.24988878062209574</v>
      </c>
      <c r="S72" s="303">
        <f t="shared" si="10"/>
        <v>0.24548204397138948</v>
      </c>
      <c r="T72" s="303">
        <f t="shared" si="10"/>
        <v>0.25992801960543677</v>
      </c>
      <c r="U72" s="303">
        <f t="shared" si="10"/>
        <v>0.26106575691127121</v>
      </c>
      <c r="V72" s="303">
        <f t="shared" si="10"/>
        <v>0.25653202797855484</v>
      </c>
      <c r="W72" s="303">
        <f t="shared" si="10"/>
        <v>0.24591715590228899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0.13724656064601534</v>
      </c>
      <c r="C73" s="304">
        <f t="shared" si="11"/>
        <v>0.13505950660841423</v>
      </c>
      <c r="D73" s="304">
        <f t="shared" si="11"/>
        <v>0.13280867738851365</v>
      </c>
      <c r="E73" s="304">
        <f t="shared" si="11"/>
        <v>0.13597279417568611</v>
      </c>
      <c r="F73" s="304">
        <f t="shared" si="11"/>
        <v>0.13430903241881234</v>
      </c>
      <c r="G73" s="304">
        <f t="shared" si="11"/>
        <v>0.138047012162439</v>
      </c>
      <c r="H73" s="304">
        <f t="shared" si="11"/>
        <v>0.13407452273393483</v>
      </c>
      <c r="I73" s="304">
        <f t="shared" si="11"/>
        <v>0.13413060020364365</v>
      </c>
      <c r="J73" s="304">
        <f t="shared" si="11"/>
        <v>0.14300882203953141</v>
      </c>
      <c r="K73" s="304">
        <f t="shared" si="11"/>
        <v>0.14388320701802351</v>
      </c>
      <c r="L73" s="304">
        <f t="shared" si="11"/>
        <v>0.14932916356955062</v>
      </c>
      <c r="M73" s="304">
        <f t="shared" si="11"/>
        <v>0.15408410341947049</v>
      </c>
      <c r="N73" s="304">
        <f t="shared" si="11"/>
        <v>0.16077611928361854</v>
      </c>
      <c r="O73" s="304">
        <f t="shared" si="11"/>
        <v>0.16608028566261052</v>
      </c>
      <c r="P73" s="304">
        <f t="shared" si="11"/>
        <v>0.17004213813549834</v>
      </c>
      <c r="Q73" s="304">
        <f t="shared" si="11"/>
        <v>0.16653128825605856</v>
      </c>
      <c r="R73" s="304">
        <f t="shared" si="11"/>
        <v>0.17867812758386933</v>
      </c>
      <c r="S73" s="304">
        <f t="shared" si="11"/>
        <v>0.17530465096267972</v>
      </c>
      <c r="T73" s="304">
        <f t="shared" si="11"/>
        <v>0.19153380585891286</v>
      </c>
      <c r="U73" s="304">
        <f t="shared" si="11"/>
        <v>0.19234439078949306</v>
      </c>
      <c r="V73" s="304">
        <f t="shared" si="11"/>
        <v>0.18828263324078093</v>
      </c>
      <c r="W73" s="304">
        <f t="shared" si="11"/>
        <v>0.17629312165642652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7.5850286636515454E-2</v>
      </c>
      <c r="C74" s="304">
        <f t="shared" si="12"/>
        <v>7.6520094321790258E-2</v>
      </c>
      <c r="D74" s="304">
        <f t="shared" si="12"/>
        <v>7.6107169503038613E-2</v>
      </c>
      <c r="E74" s="304">
        <f t="shared" si="12"/>
        <v>7.4923551971636457E-2</v>
      </c>
      <c r="F74" s="304">
        <f t="shared" si="12"/>
        <v>7.6051780444635189E-2</v>
      </c>
      <c r="G74" s="304">
        <f t="shared" si="12"/>
        <v>7.5477024300274365E-2</v>
      </c>
      <c r="H74" s="304">
        <f t="shared" si="12"/>
        <v>7.6250651900472866E-2</v>
      </c>
      <c r="I74" s="304">
        <f t="shared" si="12"/>
        <v>7.724494153850256E-2</v>
      </c>
      <c r="J74" s="304">
        <f t="shared" si="12"/>
        <v>7.5918121753154336E-2</v>
      </c>
      <c r="K74" s="304">
        <f t="shared" si="12"/>
        <v>7.6885811461205864E-2</v>
      </c>
      <c r="L74" s="304">
        <f t="shared" si="12"/>
        <v>7.5403764769725143E-2</v>
      </c>
      <c r="M74" s="304">
        <f t="shared" si="12"/>
        <v>7.4755762866806047E-2</v>
      </c>
      <c r="N74" s="304">
        <f t="shared" si="12"/>
        <v>7.3925803369002008E-2</v>
      </c>
      <c r="O74" s="304">
        <f t="shared" si="12"/>
        <v>7.2875035159631452E-2</v>
      </c>
      <c r="P74" s="304">
        <f t="shared" si="12"/>
        <v>7.2899851529223486E-2</v>
      </c>
      <c r="Q74" s="304">
        <f t="shared" si="12"/>
        <v>7.3055401650269039E-2</v>
      </c>
      <c r="R74" s="304">
        <f t="shared" si="12"/>
        <v>7.1210653038226379E-2</v>
      </c>
      <c r="S74" s="304">
        <f t="shared" si="12"/>
        <v>7.0177393008709732E-2</v>
      </c>
      <c r="T74" s="304">
        <f t="shared" si="12"/>
        <v>6.8394213746523908E-2</v>
      </c>
      <c r="U74" s="304">
        <f t="shared" si="12"/>
        <v>6.8721366121778177E-2</v>
      </c>
      <c r="V74" s="304">
        <f t="shared" si="12"/>
        <v>6.8249394737773944E-2</v>
      </c>
      <c r="W74" s="304">
        <f t="shared" si="12"/>
        <v>6.9624034245862457E-2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1.8268814728171399</v>
      </c>
      <c r="C81" s="324">
        <f>IF(C$5=0,0,C$5/TEL_fec!C$5)</f>
        <v>1.6935977426179185</v>
      </c>
      <c r="D81" s="324">
        <f>IF(D$5=0,0,D$5/TEL_fec!D$5)</f>
        <v>1.6992193981195409</v>
      </c>
      <c r="E81" s="324">
        <f>IF(E$5=0,0,E$5/TEL_fec!E$5)</f>
        <v>1.5768523926994875</v>
      </c>
      <c r="F81" s="324">
        <f>IF(F$5=0,0,F$5/TEL_fec!F$5)</f>
        <v>1.5149819351480156</v>
      </c>
      <c r="G81" s="324">
        <f>IF(G$5=0,0,G$5/TEL_fec!G$5)</f>
        <v>1.4137062923637509</v>
      </c>
      <c r="H81" s="324">
        <f>IF(H$5=0,0,H$5/TEL_fec!H$5)</f>
        <v>1.4150761966166137</v>
      </c>
      <c r="I81" s="324">
        <f>IF(I$5=0,0,I$5/TEL_fec!I$5)</f>
        <v>1.2349997129544201</v>
      </c>
      <c r="J81" s="324">
        <f>IF(J$5=0,0,J$5/TEL_fec!J$5)</f>
        <v>1.2199389632254809</v>
      </c>
      <c r="K81" s="324">
        <f>IF(K$5=0,0,K$5/TEL_fec!K$5)</f>
        <v>1.064008876484078</v>
      </c>
      <c r="L81" s="324">
        <f>IF(L$5=0,0,L$5/TEL_fec!L$5)</f>
        <v>1.0702994878130068</v>
      </c>
      <c r="M81" s="324">
        <f>IF(M$5=0,0,M$5/TEL_fec!M$5)</f>
        <v>1.0124205958568757</v>
      </c>
      <c r="N81" s="324">
        <f>IF(N$5=0,0,N$5/TEL_fec!N$5)</f>
        <v>0.92417935324872358</v>
      </c>
      <c r="O81" s="324">
        <f>IF(O$5=0,0,O$5/TEL_fec!O$5)</f>
        <v>0.9109119056446372</v>
      </c>
      <c r="P81" s="324">
        <f>IF(P$5=0,0,P$5/TEL_fec!P$5)</f>
        <v>0.88299037523616553</v>
      </c>
      <c r="Q81" s="324">
        <f>IF(Q$5=0,0,Q$5/TEL_fec!Q$5)</f>
        <v>0.93746489745866801</v>
      </c>
      <c r="R81" s="324">
        <f>IF(R$5=0,0,R$5/TEL_fec!R$5)</f>
        <v>0.88539320063878291</v>
      </c>
      <c r="S81" s="324">
        <f>IF(S$5=0,0,S$5/TEL_fec!S$5)</f>
        <v>0.85520889744705197</v>
      </c>
      <c r="T81" s="324">
        <f>IF(T$5=0,0,T$5/TEL_fec!T$5)</f>
        <v>0.78644650073292799</v>
      </c>
      <c r="U81" s="324">
        <f>IF(U$5=0,0,U$5/TEL_fec!U$5)</f>
        <v>0.77205675898823256</v>
      </c>
      <c r="V81" s="324">
        <f>IF(V$5=0,0,V$5/TEL_fec!V$5)</f>
        <v>0.77382918406390822</v>
      </c>
      <c r="W81" s="324">
        <f>IF(W$5=0,0,W$5/TEL_fec!W$5)</f>
        <v>0.83235065680855858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2.4067586395945599</v>
      </c>
      <c r="C86" s="338">
        <f>IF(C$10=0,0,C$10/TEL_fec!C$10)</f>
        <v>2.2312410464842585</v>
      </c>
      <c r="D86" s="338">
        <f>IF(D$10=0,0,D$10/TEL_fec!D$10)</f>
        <v>2.2592367466505063</v>
      </c>
      <c r="E86" s="338">
        <f>IF(E$10=0,0,E$10/TEL_fec!E$10)</f>
        <v>2.2270255211421897</v>
      </c>
      <c r="F86" s="338">
        <f>IF(F$10=0,0,F$10/TEL_fec!F$10)</f>
        <v>2.0795604762076874</v>
      </c>
      <c r="G86" s="338">
        <f>IF(G$10=0,0,G$10/TEL_fec!G$10)</f>
        <v>1.9896255686398041</v>
      </c>
      <c r="H86" s="338">
        <f>IF(H$10=0,0,H$10/TEL_fec!H$10)</f>
        <v>1.9301269666161345</v>
      </c>
      <c r="I86" s="338">
        <f>IF(I$10=0,0,I$10/TEL_fec!I$10)</f>
        <v>1.60266370608496</v>
      </c>
      <c r="J86" s="338">
        <f>IF(J$10=0,0,J$10/TEL_fec!J$10)</f>
        <v>1.6500912209338401</v>
      </c>
      <c r="K86" s="338">
        <f>IF(K$10=0,0,K$10/TEL_fec!K$10)</f>
        <v>1.3342369333969506</v>
      </c>
      <c r="L86" s="338">
        <f>IF(L$10=0,0,L$10/TEL_fec!L$10)</f>
        <v>1.4641374023232949</v>
      </c>
      <c r="M86" s="338">
        <f>IF(M$10=0,0,M$10/TEL_fec!M$10)</f>
        <v>1.4157721575447477</v>
      </c>
      <c r="N86" s="338">
        <f>IF(N$10=0,0,N$10/TEL_fec!N$10)</f>
        <v>1.321936885512714</v>
      </c>
      <c r="O86" s="338">
        <f>IF(O$10=0,0,O$10/TEL_fec!O$10)</f>
        <v>1.3652470152242002</v>
      </c>
      <c r="P86" s="338">
        <f>IF(P$10=0,0,P$10/TEL_fec!P$10)</f>
        <v>1.2835551792147175</v>
      </c>
      <c r="Q86" s="338">
        <f>IF(Q$10=0,0,Q$10/TEL_fec!Q$10)</f>
        <v>1.3776970420568757</v>
      </c>
      <c r="R86" s="338">
        <f>IF(R$10=0,0,R$10/TEL_fec!R$10)</f>
        <v>1.3831979278413578</v>
      </c>
      <c r="S86" s="338">
        <f>IF(S$10=0,0,S$10/TEL_fec!S$10)</f>
        <v>1.4718120803165424</v>
      </c>
      <c r="T86" s="338">
        <f>IF(T$10=0,0,T$10/TEL_fec!T$10)</f>
        <v>1.3971860338907125</v>
      </c>
      <c r="U86" s="338">
        <f>IF(U$10=0,0,U$10/TEL_fec!U$10)</f>
        <v>1.3360177221089473</v>
      </c>
      <c r="V86" s="338">
        <f>IF(V$10=0,0,V$10/TEL_fec!V$10)</f>
        <v>1.4157330112103228</v>
      </c>
      <c r="W86" s="338">
        <f>IF(W$10=0,0,W$10/TEL_fec!W$10)</f>
        <v>1.4797184419121439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2.4963955927753512</v>
      </c>
      <c r="C87" s="351">
        <f>IF(C$16=0,0,C$16/TEL_fec!C$16)</f>
        <v>2.5015773369805916</v>
      </c>
      <c r="D87" s="351">
        <f>IF(D$16=0,0,D$16/TEL_fec!D$16)</f>
        <v>2.4642410745428731</v>
      </c>
      <c r="E87" s="351">
        <f>IF(E$16=0,0,E$16/TEL_fec!E$16)</f>
        <v>2.3026445050196114</v>
      </c>
      <c r="F87" s="351">
        <f>IF(F$16=0,0,F$16/TEL_fec!F$16)</f>
        <v>2.3704830061202733</v>
      </c>
      <c r="G87" s="351">
        <f>IF(G$16=0,0,G$16/TEL_fec!G$16)</f>
        <v>2.2626782843539832</v>
      </c>
      <c r="H87" s="351">
        <f>IF(H$16=0,0,H$16/TEL_fec!H$16)</f>
        <v>2.3368792118744044</v>
      </c>
      <c r="I87" s="351">
        <f>IF(I$16=0,0,I$16/TEL_fec!I$16)</f>
        <v>2.2756631719279299</v>
      </c>
      <c r="J87" s="351">
        <f>IF(J$16=0,0,J$16/TEL_fec!J$16)</f>
        <v>2.1249584446299137</v>
      </c>
      <c r="K87" s="351">
        <f>IF(K$16=0,0,K$16/TEL_fec!K$16)</f>
        <v>2.0658489029938427</v>
      </c>
      <c r="L87" s="351">
        <f>IF(L$16=0,0,L$16/TEL_fec!L$16)</f>
        <v>1.9353436011645928</v>
      </c>
      <c r="M87" s="351">
        <f>IF(M$16=0,0,M$16/TEL_fec!M$16)</f>
        <v>1.8342434236864376</v>
      </c>
      <c r="N87" s="351">
        <f>IF(N$16=0,0,N$16/TEL_fec!N$16)</f>
        <v>1.7006830760715055</v>
      </c>
      <c r="O87" s="351">
        <f>IF(O$16=0,0,O$16/TEL_fec!O$16)</f>
        <v>1.6212982850256783</v>
      </c>
      <c r="P87" s="351">
        <f>IF(P$16=0,0,P$16/TEL_fec!P$16)</f>
        <v>1.6009780137513816</v>
      </c>
      <c r="Q87" s="351">
        <f>IF(Q$16=0,0,Q$16/TEL_fec!Q$16)</f>
        <v>1.6607301771389849</v>
      </c>
      <c r="R87" s="351">
        <f>IF(R$16=0,0,R$16/TEL_fec!R$16)</f>
        <v>1.4894242399505959</v>
      </c>
      <c r="S87" s="351">
        <f>IF(S$16=0,0,S$16/TEL_fec!S$16)</f>
        <v>1.4083844784325923</v>
      </c>
      <c r="T87" s="351">
        <f>IF(T$16=0,0,T$16/TEL_fec!T$16)</f>
        <v>1.2490664978082562</v>
      </c>
      <c r="U87" s="351">
        <f>IF(U$16=0,0,U$16/TEL_fec!U$16)</f>
        <v>1.2513974710193805</v>
      </c>
      <c r="V87" s="351">
        <f>IF(V$16=0,0,V$16/TEL_fec!V$16)</f>
        <v>1.2304858106426033</v>
      </c>
      <c r="W87" s="351">
        <f>IF(W$16=0,0,W$16/TEL_fec!W$16)</f>
        <v>1.3554862178147189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2.4963955927753507</v>
      </c>
      <c r="C88" s="351">
        <f>IF(C$27=0,0,C$27/TEL_fec!C$27)</f>
        <v>2.5015773369805925</v>
      </c>
      <c r="D88" s="351">
        <f>IF(D$27=0,0,D$27/TEL_fec!D$27)</f>
        <v>2.4642410745428753</v>
      </c>
      <c r="E88" s="351">
        <f>IF(E$27=0,0,E$27/TEL_fec!E$27)</f>
        <v>2.3026445050196132</v>
      </c>
      <c r="F88" s="351">
        <f>IF(F$27=0,0,F$27/TEL_fec!F$27)</f>
        <v>2.3704830061202733</v>
      </c>
      <c r="G88" s="351">
        <f>IF(G$27=0,0,G$27/TEL_fec!G$27)</f>
        <v>2.2626782843539832</v>
      </c>
      <c r="H88" s="351">
        <f>IF(H$27=0,0,H$27/TEL_fec!H$27)</f>
        <v>2.3368792118744048</v>
      </c>
      <c r="I88" s="351">
        <f>IF(I$27=0,0,I$27/TEL_fec!I$27)</f>
        <v>2.2756631719279294</v>
      </c>
      <c r="J88" s="351">
        <f>IF(J$27=0,0,J$27/TEL_fec!J$27)</f>
        <v>2.1249584446299137</v>
      </c>
      <c r="K88" s="351">
        <f>IF(K$27=0,0,K$27/TEL_fec!K$27)</f>
        <v>2.0658489029938432</v>
      </c>
      <c r="L88" s="351">
        <f>IF(L$27=0,0,L$27/TEL_fec!L$27)</f>
        <v>1.9353436011645933</v>
      </c>
      <c r="M88" s="351">
        <f>IF(M$27=0,0,M$27/TEL_fec!M$27)</f>
        <v>1.8342434236864376</v>
      </c>
      <c r="N88" s="351">
        <f>IF(N$27=0,0,N$27/TEL_fec!N$27)</f>
        <v>1.7006830760715059</v>
      </c>
      <c r="O88" s="351">
        <f>IF(O$27=0,0,O$27/TEL_fec!O$27)</f>
        <v>1.621298285025679</v>
      </c>
      <c r="P88" s="351">
        <f>IF(P$27=0,0,P$27/TEL_fec!P$27)</f>
        <v>1.6009780137513807</v>
      </c>
      <c r="Q88" s="351">
        <f>IF(Q$27=0,0,Q$27/TEL_fec!Q$27)</f>
        <v>1.6607301771389855</v>
      </c>
      <c r="R88" s="351">
        <f>IF(R$27=0,0,R$27/TEL_fec!R$27)</f>
        <v>1.4894242399505957</v>
      </c>
      <c r="S88" s="351">
        <f>IF(S$27=0,0,S$27/TEL_fec!S$27)</f>
        <v>1.4083844784325923</v>
      </c>
      <c r="T88" s="351">
        <f>IF(T$27=0,0,T$27/TEL_fec!T$27)</f>
        <v>1.2490664978082566</v>
      </c>
      <c r="U88" s="351">
        <f>IF(U$27=0,0,U$27/TEL_fec!U$27)</f>
        <v>1.2513974710193811</v>
      </c>
      <c r="V88" s="351">
        <f>IF(V$27=0,0,V$27/TEL_fec!V$27)</f>
        <v>1.2304858106426024</v>
      </c>
      <c r="W88" s="351">
        <f>IF(W$27=0,0,W$27/TEL_fec!W$27)</f>
        <v>1.3554862178147187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1.5472777756961702</v>
      </c>
      <c r="C90" s="351">
        <f>IF(C$39=0,0,C$39/TEL_fec!C$39)</f>
        <v>1.3750134895932231</v>
      </c>
      <c r="D90" s="351">
        <f>IF(D$39=0,0,D$39/TEL_fec!D$39)</f>
        <v>1.3782457260397645</v>
      </c>
      <c r="E90" s="351">
        <f>IF(E$39=0,0,E$39/TEL_fec!E$39)</f>
        <v>1.2814398765802528</v>
      </c>
      <c r="F90" s="351">
        <f>IF(F$39=0,0,F$39/TEL_fec!F$39)</f>
        <v>1.1923083270594046</v>
      </c>
      <c r="G90" s="351">
        <f>IF(G$39=0,0,G$39/TEL_fec!G$39)</f>
        <v>1.1151205443182848</v>
      </c>
      <c r="H90" s="351">
        <f>IF(H$39=0,0,H$39/TEL_fec!H$39)</f>
        <v>1.0898931597407138</v>
      </c>
      <c r="I90" s="351">
        <f>IF(I$39=0,0,I$39/TEL_fec!I$39)</f>
        <v>0.92036203168270214</v>
      </c>
      <c r="J90" s="351">
        <f>IF(J$39=0,0,J$39/TEL_fec!J$39)</f>
        <v>0.95500458239925134</v>
      </c>
      <c r="K90" s="351">
        <f>IF(K$39=0,0,K$39/TEL_fec!K$39)</f>
        <v>0.81234286219623342</v>
      </c>
      <c r="L90" s="351">
        <f>IF(L$39=0,0,L$39/TEL_fec!L$39)</f>
        <v>0.84641507820600648</v>
      </c>
      <c r="M90" s="351">
        <f>IF(M$39=0,0,M$39/TEL_fec!M$39)</f>
        <v>0.81261781050249282</v>
      </c>
      <c r="N90" s="351">
        <f>IF(N$39=0,0,N$39/TEL_fec!N$39)</f>
        <v>0.75461016751799115</v>
      </c>
      <c r="O90" s="351">
        <f>IF(O$39=0,0,O$39/TEL_fec!O$39)</f>
        <v>0.76236006076567719</v>
      </c>
      <c r="P90" s="351">
        <f>IF(P$39=0,0,P$39/TEL_fec!P$39)</f>
        <v>0.74678001290161389</v>
      </c>
      <c r="Q90" s="351">
        <f>IF(Q$39=0,0,Q$39/TEL_fec!Q$39)</f>
        <v>0.7883746699395463</v>
      </c>
      <c r="R90" s="351">
        <f>IF(R$39=0,0,R$39/TEL_fec!R$39)</f>
        <v>0.78406003683931735</v>
      </c>
      <c r="S90" s="351">
        <f>IF(S$39=0,0,S$39/TEL_fec!S$39)</f>
        <v>0.74683104323313032</v>
      </c>
      <c r="T90" s="351">
        <f>IF(T$39=0,0,T$39/TEL_fec!T$39)</f>
        <v>0.7298003370661108</v>
      </c>
      <c r="U90" s="351">
        <f>IF(U$39=0,0,U$39/TEL_fec!U$39)</f>
        <v>0.71536891911921752</v>
      </c>
      <c r="V90" s="351">
        <f>IF(V$39=0,0,V$39/TEL_fec!V$39)</f>
        <v>0.70818208551179174</v>
      </c>
      <c r="W90" s="351">
        <f>IF(W$39=0,0,W$39/TEL_fec!W$39)</f>
        <v>0.72932073361925165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BG: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47.518876075278918</v>
      </c>
      <c r="C3" s="205">
        <v>57.582930017310211</v>
      </c>
      <c r="D3" s="205">
        <v>55.127546652970388</v>
      </c>
      <c r="E3" s="205">
        <v>86.887435130246644</v>
      </c>
      <c r="F3" s="205">
        <v>107.8696548171046</v>
      </c>
      <c r="G3" s="205">
        <v>116.9094708786383</v>
      </c>
      <c r="H3" s="205">
        <v>120.15370497820599</v>
      </c>
      <c r="I3" s="205">
        <v>129.23179589846259</v>
      </c>
      <c r="J3" s="205">
        <v>107.7085280233868</v>
      </c>
      <c r="K3" s="205">
        <v>103.53269573971539</v>
      </c>
      <c r="L3" s="205">
        <v>107.2112605822954</v>
      </c>
      <c r="M3" s="205">
        <v>117.91044776119401</v>
      </c>
      <c r="N3" s="205">
        <v>113.79067148075239</v>
      </c>
      <c r="O3" s="205">
        <v>93.627651646356185</v>
      </c>
      <c r="P3" s="205">
        <v>109.55857367917049</v>
      </c>
      <c r="Q3" s="205">
        <v>134.30000000000001</v>
      </c>
      <c r="R3" s="205">
        <v>130.09230174455129</v>
      </c>
      <c r="S3" s="205">
        <v>138.6710229540455</v>
      </c>
      <c r="T3" s="205">
        <v>117.21324616563049</v>
      </c>
      <c r="U3" s="205">
        <v>110.7535986452159</v>
      </c>
      <c r="V3" s="205">
        <v>103.75170697415091</v>
      </c>
      <c r="W3" s="205">
        <v>124.1951702712032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302.50969800693628</v>
      </c>
      <c r="C5" s="205">
        <v>338.5718406962136</v>
      </c>
      <c r="D5" s="205">
        <v>352.44329569698903</v>
      </c>
      <c r="E5" s="205">
        <v>336.50180771261859</v>
      </c>
      <c r="F5" s="205">
        <v>318.66945485180219</v>
      </c>
      <c r="G5" s="205">
        <v>311.06541735796333</v>
      </c>
      <c r="H5" s="205">
        <v>434.30978322356589</v>
      </c>
      <c r="I5" s="205">
        <v>343.60811388740512</v>
      </c>
      <c r="J5" s="205">
        <v>244.15733694144259</v>
      </c>
      <c r="K5" s="205">
        <v>268.92937467584142</v>
      </c>
      <c r="L5" s="205">
        <v>273.96631807227169</v>
      </c>
      <c r="M5" s="205">
        <v>250.416552346532</v>
      </c>
      <c r="N5" s="205">
        <v>226.15164249081829</v>
      </c>
      <c r="O5" s="205">
        <v>227.2955349419384</v>
      </c>
      <c r="P5" s="205">
        <v>260.48711143929472</v>
      </c>
      <c r="Q5" s="205">
        <v>255.45943087908881</v>
      </c>
      <c r="R5" s="205">
        <v>227.60153975237569</v>
      </c>
      <c r="S5" s="205">
        <v>249.53070322244909</v>
      </c>
      <c r="T5" s="205">
        <v>284.270284179974</v>
      </c>
      <c r="U5" s="205">
        <v>292.3373608714499</v>
      </c>
      <c r="V5" s="205">
        <v>337.75047909758041</v>
      </c>
      <c r="W5" s="205">
        <v>421.90636147686132</v>
      </c>
      <c r="DA5" s="112" t="s">
        <v>2870</v>
      </c>
    </row>
    <row r="6" spans="1:105" ht="12" customHeight="1" x14ac:dyDescent="0.25">
      <c r="A6" s="154" t="s">
        <v>2114</v>
      </c>
      <c r="B6" s="340">
        <v>378.1371225086703</v>
      </c>
      <c r="C6" s="340">
        <v>359.23026638323682</v>
      </c>
      <c r="D6" s="340">
        <v>378.1371225086703</v>
      </c>
      <c r="E6" s="340">
        <v>359.23026638323682</v>
      </c>
      <c r="F6" s="340">
        <v>340.32341025780318</v>
      </c>
      <c r="G6" s="340">
        <v>340.32341025780318</v>
      </c>
      <c r="H6" s="340">
        <v>472.67140313583792</v>
      </c>
      <c r="I6" s="340">
        <v>453.76454701040433</v>
      </c>
      <c r="J6" s="340">
        <v>434.85769088497079</v>
      </c>
      <c r="K6" s="340">
        <v>434.85769088497079</v>
      </c>
      <c r="L6" s="340">
        <v>415.95083475953732</v>
      </c>
      <c r="M6" s="340">
        <v>415.95083475953732</v>
      </c>
      <c r="N6" s="340">
        <v>397.04397863410372</v>
      </c>
      <c r="O6" s="340">
        <v>378.13712250867019</v>
      </c>
      <c r="P6" s="340">
        <v>378.13712250867019</v>
      </c>
      <c r="Q6" s="340">
        <v>359.23026638323671</v>
      </c>
      <c r="R6" s="340">
        <v>340.32341025780312</v>
      </c>
      <c r="S6" s="340">
        <v>340.32341025780312</v>
      </c>
      <c r="T6" s="340">
        <v>321.41655413236958</v>
      </c>
      <c r="U6" s="340">
        <v>321.41655413236958</v>
      </c>
      <c r="V6" s="340">
        <v>359.2302663832366</v>
      </c>
      <c r="W6" s="340">
        <v>453.76454701040421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18.906856125433521</v>
      </c>
      <c r="E7" s="342">
        <v>0</v>
      </c>
      <c r="F7" s="342">
        <v>0</v>
      </c>
      <c r="G7" s="342">
        <v>0</v>
      </c>
      <c r="H7" s="342">
        <v>151.25484900346811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18.906856125433521</v>
      </c>
      <c r="V7" s="342">
        <v>37.813712250867027</v>
      </c>
      <c r="W7" s="342">
        <v>113.4411367526011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18.906856125433478</v>
      </c>
      <c r="D8" s="344">
        <f t="shared" si="0"/>
        <v>0</v>
      </c>
      <c r="E8" s="344">
        <f t="shared" si="0"/>
        <v>18.906856125433478</v>
      </c>
      <c r="F8" s="344">
        <f t="shared" si="0"/>
        <v>18.906856125433649</v>
      </c>
      <c r="G8" s="344">
        <f t="shared" si="0"/>
        <v>0</v>
      </c>
      <c r="H8" s="344">
        <f t="shared" si="0"/>
        <v>18.906856125433364</v>
      </c>
      <c r="I8" s="344">
        <f t="shared" si="0"/>
        <v>18.906856125433592</v>
      </c>
      <c r="J8" s="344">
        <f t="shared" si="0"/>
        <v>18.906856125433535</v>
      </c>
      <c r="K8" s="344">
        <f t="shared" si="0"/>
        <v>0</v>
      </c>
      <c r="L8" s="344">
        <f t="shared" si="0"/>
        <v>18.906856125433478</v>
      </c>
      <c r="M8" s="344">
        <f t="shared" si="0"/>
        <v>0</v>
      </c>
      <c r="N8" s="344">
        <f t="shared" si="0"/>
        <v>18.906856125433592</v>
      </c>
      <c r="O8" s="344">
        <f t="shared" si="0"/>
        <v>18.906856125433535</v>
      </c>
      <c r="P8" s="344">
        <f t="shared" si="0"/>
        <v>0</v>
      </c>
      <c r="Q8" s="344">
        <f t="shared" si="0"/>
        <v>18.906856125433478</v>
      </c>
      <c r="R8" s="344">
        <f t="shared" si="0"/>
        <v>18.906856125433592</v>
      </c>
      <c r="S8" s="344">
        <f t="shared" si="0"/>
        <v>0</v>
      </c>
      <c r="T8" s="344">
        <f t="shared" si="0"/>
        <v>18.906856125433535</v>
      </c>
      <c r="U8" s="344">
        <f t="shared" si="0"/>
        <v>18.906856125433535</v>
      </c>
      <c r="V8" s="344">
        <f t="shared" si="0"/>
        <v>0</v>
      </c>
      <c r="W8" s="344">
        <f t="shared" si="0"/>
        <v>18.906856125433478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75.627424501734026</v>
      </c>
      <c r="C9" s="345">
        <f t="shared" si="1"/>
        <v>20.658425687023225</v>
      </c>
      <c r="D9" s="345">
        <f t="shared" si="1"/>
        <v>25.693826811681276</v>
      </c>
      <c r="E9" s="345">
        <f t="shared" si="1"/>
        <v>22.728458670618238</v>
      </c>
      <c r="F9" s="345">
        <f t="shared" si="1"/>
        <v>21.653955406000989</v>
      </c>
      <c r="G9" s="345">
        <f t="shared" si="1"/>
        <v>29.257992899839849</v>
      </c>
      <c r="H9" s="345">
        <f t="shared" si="1"/>
        <v>38.361619912272033</v>
      </c>
      <c r="I9" s="345">
        <f t="shared" si="1"/>
        <v>110.1564331229992</v>
      </c>
      <c r="J9" s="345">
        <f t="shared" si="1"/>
        <v>190.7003539435282</v>
      </c>
      <c r="K9" s="345">
        <f t="shared" si="1"/>
        <v>165.92831620912938</v>
      </c>
      <c r="L9" s="345">
        <f t="shared" si="1"/>
        <v>141.98451668726563</v>
      </c>
      <c r="M9" s="345">
        <f t="shared" si="1"/>
        <v>165.53428241300531</v>
      </c>
      <c r="N9" s="345">
        <f t="shared" si="1"/>
        <v>170.89233614328543</v>
      </c>
      <c r="O9" s="345">
        <f t="shared" si="1"/>
        <v>150.84158756673179</v>
      </c>
      <c r="P9" s="345">
        <f t="shared" si="1"/>
        <v>117.65001106937547</v>
      </c>
      <c r="Q9" s="345">
        <f t="shared" si="1"/>
        <v>103.7708355041479</v>
      </c>
      <c r="R9" s="345">
        <f t="shared" si="1"/>
        <v>112.72187050542743</v>
      </c>
      <c r="S9" s="345">
        <f t="shared" si="1"/>
        <v>90.792707035354027</v>
      </c>
      <c r="T9" s="345">
        <f t="shared" si="1"/>
        <v>37.146269952395585</v>
      </c>
      <c r="U9" s="345">
        <f t="shared" si="1"/>
        <v>29.079193260919681</v>
      </c>
      <c r="V9" s="345">
        <f t="shared" si="1"/>
        <v>21.479787285656187</v>
      </c>
      <c r="W9" s="345">
        <f t="shared" si="1"/>
        <v>31.858185533542894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47.106792777300093</v>
      </c>
      <c r="C12" s="212">
        <v>50.570679277730022</v>
      </c>
      <c r="D12" s="212">
        <v>55.474376612209809</v>
      </c>
      <c r="E12" s="212">
        <v>58.304643164230427</v>
      </c>
      <c r="F12" s="212">
        <v>60.438779019776447</v>
      </c>
      <c r="G12" s="212">
        <v>57.252536543422188</v>
      </c>
      <c r="H12" s="212">
        <v>73.757093723129827</v>
      </c>
      <c r="I12" s="212">
        <v>60.06509028374893</v>
      </c>
      <c r="J12" s="212">
        <v>46.735081685296642</v>
      </c>
      <c r="K12" s="212">
        <v>57.66689595872743</v>
      </c>
      <c r="L12" s="212">
        <v>59.899398108340499</v>
      </c>
      <c r="M12" s="212">
        <v>56.332072226999138</v>
      </c>
      <c r="N12" s="212">
        <v>55.118486672398959</v>
      </c>
      <c r="O12" s="212">
        <v>57.836027515047292</v>
      </c>
      <c r="P12" s="212">
        <v>63.829320722269998</v>
      </c>
      <c r="Q12" s="212">
        <v>61.924591573516757</v>
      </c>
      <c r="R12" s="212">
        <v>57.831728288908003</v>
      </c>
      <c r="S12" s="212">
        <v>62.266036113499567</v>
      </c>
      <c r="T12" s="212">
        <v>70.826139294926904</v>
      </c>
      <c r="U12" s="212">
        <v>69.674376612209798</v>
      </c>
      <c r="V12" s="212">
        <v>81.585296646603609</v>
      </c>
      <c r="W12" s="212">
        <v>89.900859845227856</v>
      </c>
      <c r="DA12" s="109" t="s">
        <v>2873</v>
      </c>
    </row>
    <row r="13" spans="1:105" ht="12" customHeight="1" x14ac:dyDescent="0.25">
      <c r="A13" s="24" t="s">
        <v>30</v>
      </c>
      <c r="B13" s="215">
        <v>0.42682717110920038</v>
      </c>
      <c r="C13" s="215">
        <v>0.33654342218400679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0.65588993981083399</v>
      </c>
      <c r="M13" s="215">
        <v>0.635597592433362</v>
      </c>
      <c r="N13" s="215">
        <v>1.2372312983662941</v>
      </c>
      <c r="O13" s="215">
        <v>0.61083404987102319</v>
      </c>
      <c r="P13" s="215">
        <v>0</v>
      </c>
      <c r="Q13" s="215">
        <v>0.66053310404127252</v>
      </c>
      <c r="R13" s="215">
        <v>0</v>
      </c>
      <c r="S13" s="215">
        <v>0.24445399828030959</v>
      </c>
      <c r="T13" s="215">
        <v>0.21160791057609629</v>
      </c>
      <c r="U13" s="215">
        <v>2.3043852106620809E-2</v>
      </c>
      <c r="V13" s="215">
        <v>4.4797936371453143E-2</v>
      </c>
      <c r="W13" s="215">
        <v>2.8030954428202921E-2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29.975150472914873</v>
      </c>
      <c r="C14" s="206">
        <f t="shared" si="2"/>
        <v>26.177558039552881</v>
      </c>
      <c r="D14" s="206">
        <f t="shared" si="2"/>
        <v>29.196560619088569</v>
      </c>
      <c r="E14" s="206">
        <f t="shared" si="2"/>
        <v>29.134393809114361</v>
      </c>
      <c r="F14" s="206">
        <f t="shared" si="2"/>
        <v>29.417454858125542</v>
      </c>
      <c r="G14" s="206">
        <f t="shared" si="2"/>
        <v>24.716938950988823</v>
      </c>
      <c r="H14" s="206">
        <f t="shared" si="2"/>
        <v>29.94325021496131</v>
      </c>
      <c r="I14" s="206">
        <f t="shared" si="2"/>
        <v>11.629406706792777</v>
      </c>
      <c r="J14" s="206">
        <f t="shared" si="2"/>
        <v>2.8661220980223558</v>
      </c>
      <c r="K14" s="206">
        <f t="shared" si="2"/>
        <v>2.1090283748925192</v>
      </c>
      <c r="L14" s="206">
        <f t="shared" si="2"/>
        <v>1.098710232158211</v>
      </c>
      <c r="M14" s="206">
        <f t="shared" si="2"/>
        <v>1.098710232158211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0.64574376612209794</v>
      </c>
      <c r="T14" s="206">
        <f t="shared" si="2"/>
        <v>0.99398108340498703</v>
      </c>
      <c r="U14" s="206">
        <f t="shared" si="2"/>
        <v>0.80911435941530496</v>
      </c>
      <c r="V14" s="206">
        <f t="shared" si="2"/>
        <v>1.2981083404987104</v>
      </c>
      <c r="W14" s="206">
        <f t="shared" si="2"/>
        <v>1.6042992261392945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1.2479793637145311</v>
      </c>
      <c r="G16" s="206">
        <v>1.2479793637145311</v>
      </c>
      <c r="H16" s="206">
        <v>1.2479793637145311</v>
      </c>
      <c r="I16" s="206">
        <v>0</v>
      </c>
      <c r="J16" s="206">
        <v>0</v>
      </c>
      <c r="K16" s="206">
        <v>1.098710232158211</v>
      </c>
      <c r="L16" s="206">
        <v>1.098710232158211</v>
      </c>
      <c r="M16" s="206">
        <v>1.098710232158211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0.35597592433361991</v>
      </c>
      <c r="T16" s="206">
        <v>0.42295786758383491</v>
      </c>
      <c r="U16" s="206">
        <v>0.40765262252794487</v>
      </c>
      <c r="V16" s="206">
        <v>0.27248495270851247</v>
      </c>
      <c r="W16" s="206">
        <v>0.34385210662080817</v>
      </c>
      <c r="DA16" s="71" t="s">
        <v>2876</v>
      </c>
    </row>
    <row r="17" spans="1:105" ht="12" customHeight="1" x14ac:dyDescent="0.25">
      <c r="A17" s="18" t="s">
        <v>69</v>
      </c>
      <c r="B17" s="206">
        <v>1.026999140154772</v>
      </c>
      <c r="C17" s="206">
        <v>2.0540842648323299</v>
      </c>
      <c r="D17" s="206">
        <v>4.1081685296646597</v>
      </c>
      <c r="E17" s="206">
        <v>3.0810834049871021</v>
      </c>
      <c r="F17" s="206">
        <v>3.0810834049871021</v>
      </c>
      <c r="G17" s="206">
        <v>5.135167669819432</v>
      </c>
      <c r="H17" s="206">
        <v>4</v>
      </c>
      <c r="I17" s="206">
        <v>3.0309544282029228</v>
      </c>
      <c r="J17" s="206">
        <v>0</v>
      </c>
      <c r="K17" s="206">
        <v>1.010318142734308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0.1980223559759243</v>
      </c>
      <c r="T17" s="206">
        <v>0.50412725709372308</v>
      </c>
      <c r="U17" s="206">
        <v>0.32029234737747198</v>
      </c>
      <c r="V17" s="206">
        <v>0.93963886500429927</v>
      </c>
      <c r="W17" s="206">
        <v>1.1649183147033531</v>
      </c>
      <c r="DA17" s="71" t="s">
        <v>2877</v>
      </c>
    </row>
    <row r="18" spans="1:105" ht="12" customHeight="1" x14ac:dyDescent="0.25">
      <c r="A18" s="18" t="s">
        <v>70</v>
      </c>
      <c r="B18" s="206">
        <v>28.948151332760101</v>
      </c>
      <c r="C18" s="206">
        <v>24.123473774720551</v>
      </c>
      <c r="D18" s="206">
        <v>25.088392089423909</v>
      </c>
      <c r="E18" s="206">
        <v>26.053310404127259</v>
      </c>
      <c r="F18" s="206">
        <v>25.088392089423909</v>
      </c>
      <c r="G18" s="206">
        <v>18.33379191745486</v>
      </c>
      <c r="H18" s="206">
        <v>24.695270851246779</v>
      </c>
      <c r="I18" s="206">
        <v>8.5984522785898534</v>
      </c>
      <c r="J18" s="206">
        <v>2.8661220980223558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9.1745485812553734E-2</v>
      </c>
      <c r="T18" s="206">
        <v>6.6895958727429067E-2</v>
      </c>
      <c r="U18" s="206">
        <v>8.116938950988821E-2</v>
      </c>
      <c r="V18" s="206">
        <v>8.5984522785898534E-2</v>
      </c>
      <c r="W18" s="206">
        <v>9.5528804815133275E-2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0.32244196044711948</v>
      </c>
      <c r="F20" s="206">
        <f t="shared" si="3"/>
        <v>0.12897678417884781</v>
      </c>
      <c r="G20" s="206">
        <f t="shared" si="3"/>
        <v>0</v>
      </c>
      <c r="H20" s="206">
        <f t="shared" si="3"/>
        <v>0.1719690455717971</v>
      </c>
      <c r="I20" s="206">
        <f t="shared" si="3"/>
        <v>7.4592433361994841</v>
      </c>
      <c r="J20" s="206">
        <f t="shared" si="3"/>
        <v>4.8797076526225274</v>
      </c>
      <c r="K20" s="206">
        <f t="shared" si="3"/>
        <v>8.4478933791917452</v>
      </c>
      <c r="L20" s="206">
        <f t="shared" si="3"/>
        <v>14.05864144453998</v>
      </c>
      <c r="M20" s="206">
        <f t="shared" si="3"/>
        <v>13.521066208082541</v>
      </c>
      <c r="N20" s="206">
        <f t="shared" si="3"/>
        <v>10.038693035253649</v>
      </c>
      <c r="O20" s="206">
        <f t="shared" si="3"/>
        <v>4.1058469475494404</v>
      </c>
      <c r="P20" s="206">
        <f t="shared" si="3"/>
        <v>5.1161650902837481</v>
      </c>
      <c r="Q20" s="206">
        <f t="shared" si="3"/>
        <v>3.6974204643164228</v>
      </c>
      <c r="R20" s="206">
        <f t="shared" si="3"/>
        <v>1.6552020636285469</v>
      </c>
      <c r="S20" s="206">
        <f t="shared" si="3"/>
        <v>3.629750644883921</v>
      </c>
      <c r="T20" s="206">
        <f t="shared" si="3"/>
        <v>4.7037833190025804</v>
      </c>
      <c r="U20" s="206">
        <f t="shared" si="3"/>
        <v>7.4135855546001714</v>
      </c>
      <c r="V20" s="206">
        <f t="shared" si="3"/>
        <v>8.4455717970765249</v>
      </c>
      <c r="W20" s="206">
        <f t="shared" si="3"/>
        <v>6.94883920894239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0.32244196044711948</v>
      </c>
      <c r="F21" s="206">
        <v>0.12897678417884781</v>
      </c>
      <c r="G21" s="206">
        <v>0</v>
      </c>
      <c r="H21" s="206">
        <v>0.1719690455717971</v>
      </c>
      <c r="I21" s="206">
        <v>7.4592433361994841</v>
      </c>
      <c r="J21" s="206">
        <v>4.8797076526225274</v>
      </c>
      <c r="K21" s="206">
        <v>8.4478933791917452</v>
      </c>
      <c r="L21" s="206">
        <v>14.05864144453998</v>
      </c>
      <c r="M21" s="206">
        <v>13.521066208082541</v>
      </c>
      <c r="N21" s="206">
        <v>10.038693035253649</v>
      </c>
      <c r="O21" s="206">
        <v>4.1058469475494404</v>
      </c>
      <c r="P21" s="206">
        <v>5.1161650902837481</v>
      </c>
      <c r="Q21" s="206">
        <v>3.6974204643164228</v>
      </c>
      <c r="R21" s="206">
        <v>1.6552020636285469</v>
      </c>
      <c r="S21" s="206">
        <v>3.629750644883921</v>
      </c>
      <c r="T21" s="206">
        <v>4.7037833190025804</v>
      </c>
      <c r="U21" s="206">
        <v>7.4135855546001714</v>
      </c>
      <c r="V21" s="206">
        <v>8.4455717970765249</v>
      </c>
      <c r="W21" s="206">
        <v>6.94883920894239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7.2608770421324156</v>
      </c>
      <c r="C23" s="206">
        <f t="shared" si="4"/>
        <v>12.252794496990539</v>
      </c>
      <c r="D23" s="206">
        <f t="shared" si="4"/>
        <v>13.136543422183999</v>
      </c>
      <c r="E23" s="206">
        <f t="shared" si="4"/>
        <v>14.402407566638001</v>
      </c>
      <c r="F23" s="206">
        <f t="shared" si="4"/>
        <v>15.88323301805675</v>
      </c>
      <c r="G23" s="206">
        <f t="shared" si="4"/>
        <v>20.684092863284611</v>
      </c>
      <c r="H23" s="206">
        <f t="shared" si="4"/>
        <v>29.210834049871021</v>
      </c>
      <c r="I23" s="206">
        <f t="shared" si="4"/>
        <v>25.843164230438529</v>
      </c>
      <c r="J23" s="206">
        <f t="shared" si="4"/>
        <v>22.28435081685296</v>
      </c>
      <c r="K23" s="206">
        <f t="shared" si="4"/>
        <v>34.728202923473773</v>
      </c>
      <c r="L23" s="206">
        <f t="shared" si="4"/>
        <v>29.186930352536539</v>
      </c>
      <c r="M23" s="206">
        <f t="shared" si="4"/>
        <v>25.34153052450559</v>
      </c>
      <c r="N23" s="206">
        <f t="shared" si="4"/>
        <v>28.255460017196899</v>
      </c>
      <c r="O23" s="206">
        <f t="shared" si="4"/>
        <v>37.618228718830608</v>
      </c>
      <c r="P23" s="206">
        <f t="shared" si="4"/>
        <v>41.75030094582975</v>
      </c>
      <c r="Q23" s="206">
        <f t="shared" si="4"/>
        <v>39.767841788478073</v>
      </c>
      <c r="R23" s="206">
        <f t="shared" si="4"/>
        <v>38.979621668099739</v>
      </c>
      <c r="S23" s="206">
        <f t="shared" si="4"/>
        <v>38.231900257953569</v>
      </c>
      <c r="T23" s="206">
        <f t="shared" si="4"/>
        <v>43.286500429922611</v>
      </c>
      <c r="U23" s="206">
        <f t="shared" si="4"/>
        <v>40.37876182287188</v>
      </c>
      <c r="V23" s="206">
        <f t="shared" si="4"/>
        <v>49.585296646603609</v>
      </c>
      <c r="W23" s="206">
        <f t="shared" si="4"/>
        <v>52.999656061908851</v>
      </c>
      <c r="DA23" s="71"/>
    </row>
    <row r="24" spans="1:105" ht="12" customHeight="1" x14ac:dyDescent="0.25">
      <c r="A24" s="18" t="s">
        <v>73</v>
      </c>
      <c r="B24" s="206">
        <v>7.2608770421324156</v>
      </c>
      <c r="C24" s="206">
        <v>12.252794496990539</v>
      </c>
      <c r="D24" s="206">
        <v>13.136543422183999</v>
      </c>
      <c r="E24" s="206">
        <v>14.402407566638001</v>
      </c>
      <c r="F24" s="206">
        <v>15.88323301805675</v>
      </c>
      <c r="G24" s="206">
        <v>20.684092863284611</v>
      </c>
      <c r="H24" s="206">
        <v>29.210834049871021</v>
      </c>
      <c r="I24" s="206">
        <v>25.843164230438529</v>
      </c>
      <c r="J24" s="206">
        <v>22.28435081685296</v>
      </c>
      <c r="K24" s="206">
        <v>34.728202923473773</v>
      </c>
      <c r="L24" s="206">
        <v>29.186930352536539</v>
      </c>
      <c r="M24" s="206">
        <v>25.34153052450559</v>
      </c>
      <c r="N24" s="206">
        <v>28.255460017196899</v>
      </c>
      <c r="O24" s="206">
        <v>37.618228718830608</v>
      </c>
      <c r="P24" s="206">
        <v>41.75030094582975</v>
      </c>
      <c r="Q24" s="206">
        <v>39.767841788478073</v>
      </c>
      <c r="R24" s="206">
        <v>38.979621668099739</v>
      </c>
      <c r="S24" s="206">
        <v>38.231900257953569</v>
      </c>
      <c r="T24" s="206">
        <v>43.286500429922611</v>
      </c>
      <c r="U24" s="206">
        <v>40.37876182287188</v>
      </c>
      <c r="V24" s="206">
        <v>49.585296646603609</v>
      </c>
      <c r="W24" s="206">
        <v>52.999656061908851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7.1625107480653469E-2</v>
      </c>
      <c r="C30" s="206">
        <v>2.3903697334479789E-2</v>
      </c>
      <c r="D30" s="206">
        <v>7.1625107480653469E-2</v>
      </c>
      <c r="E30" s="206">
        <v>0</v>
      </c>
      <c r="F30" s="206">
        <v>4.7807394668959592E-2</v>
      </c>
      <c r="G30" s="206">
        <v>7.1625107480653469E-2</v>
      </c>
      <c r="H30" s="206">
        <v>7.1625107480653469E-2</v>
      </c>
      <c r="I30" s="206">
        <v>0</v>
      </c>
      <c r="J30" s="206">
        <v>2.3903697334479789E-2</v>
      </c>
      <c r="K30" s="206">
        <v>0</v>
      </c>
      <c r="L30" s="206">
        <v>2.3903697334479789E-2</v>
      </c>
      <c r="M30" s="206">
        <v>0</v>
      </c>
      <c r="N30" s="206">
        <v>2.3903697334479789E-2</v>
      </c>
      <c r="O30" s="206">
        <v>2.3903697334479789E-2</v>
      </c>
      <c r="P30" s="206">
        <v>2.3903697334479789E-2</v>
      </c>
      <c r="Q30" s="206">
        <v>0</v>
      </c>
      <c r="R30" s="206">
        <v>0</v>
      </c>
      <c r="S30" s="206">
        <v>1.719690455717971E-3</v>
      </c>
      <c r="T30" s="206">
        <v>4.0670679277730007E-2</v>
      </c>
      <c r="U30" s="206">
        <v>1.418744625967326E-2</v>
      </c>
      <c r="V30" s="206">
        <v>1.3155631986242479E-2</v>
      </c>
      <c r="W30" s="206">
        <v>1.2209802235597591E-2</v>
      </c>
      <c r="DA30" s="71" t="s">
        <v>2888</v>
      </c>
    </row>
    <row r="31" spans="1:105" ht="12" customHeight="1" x14ac:dyDescent="0.25">
      <c r="A31" s="21" t="s">
        <v>38</v>
      </c>
      <c r="B31" s="209">
        <v>9.3723129836629404</v>
      </c>
      <c r="C31" s="209">
        <v>11.779879621668099</v>
      </c>
      <c r="D31" s="209">
        <v>13.06964746345658</v>
      </c>
      <c r="E31" s="209">
        <v>14.445399828030951</v>
      </c>
      <c r="F31" s="209">
        <v>14.961306964746351</v>
      </c>
      <c r="G31" s="209">
        <v>11.779879621668099</v>
      </c>
      <c r="H31" s="209">
        <v>14.359415305245051</v>
      </c>
      <c r="I31" s="209">
        <v>15.13327601031814</v>
      </c>
      <c r="J31" s="209">
        <v>16.680997420464319</v>
      </c>
      <c r="K31" s="209">
        <v>12.381771281169391</v>
      </c>
      <c r="L31" s="209">
        <v>14.875322441960449</v>
      </c>
      <c r="M31" s="209">
        <v>15.735167669819431</v>
      </c>
      <c r="N31" s="209">
        <v>15.563198624247629</v>
      </c>
      <c r="O31" s="209">
        <v>15.47721410146174</v>
      </c>
      <c r="P31" s="209">
        <v>16.938950988822011</v>
      </c>
      <c r="Q31" s="209">
        <v>17.798796216681001</v>
      </c>
      <c r="R31" s="209">
        <v>17.19690455717971</v>
      </c>
      <c r="S31" s="209">
        <v>19.51246775580395</v>
      </c>
      <c r="T31" s="209">
        <v>21.589595872742901</v>
      </c>
      <c r="U31" s="209">
        <v>21.035683576956149</v>
      </c>
      <c r="V31" s="209">
        <v>22.198366294067061</v>
      </c>
      <c r="W31" s="209">
        <v>28.307824591573521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98.737438317863777</v>
      </c>
      <c r="C33" s="205">
        <f>WWP_emi!C5</f>
        <v>86.074296861707992</v>
      </c>
      <c r="D33" s="205">
        <f>WWP_emi!D5</f>
        <v>94.04628119817977</v>
      </c>
      <c r="E33" s="205">
        <f>WWP_emi!E5</f>
        <v>94.744081078454784</v>
      </c>
      <c r="F33" s="205">
        <f>WWP_emi!F5</f>
        <v>94.459773238388479</v>
      </c>
      <c r="G33" s="205">
        <f>WWP_emi!G5</f>
        <v>109.0997906385921</v>
      </c>
      <c r="H33" s="205">
        <f>WWP_emi!H5</f>
        <v>144.18550367768771</v>
      </c>
      <c r="I33" s="205">
        <f>WWP_emi!I5</f>
        <v>128.86157915754799</v>
      </c>
      <c r="J33" s="205">
        <f>WWP_emi!J5</f>
        <v>20.749339080345329</v>
      </c>
      <c r="K33" s="205">
        <f>WWP_emi!K5</f>
        <v>25.87944851974494</v>
      </c>
      <c r="L33" s="205">
        <f>WWP_emi!L5</f>
        <v>38.576441566467658</v>
      </c>
      <c r="M33" s="205">
        <f>WWP_emi!M5</f>
        <v>37.251980833952807</v>
      </c>
      <c r="N33" s="205">
        <f>WWP_emi!N5</f>
        <v>28.68118800628471</v>
      </c>
      <c r="O33" s="205">
        <f>WWP_emi!O5</f>
        <v>12.13576473444741</v>
      </c>
      <c r="P33" s="205">
        <f>WWP_emi!P5</f>
        <v>12.01682195981329</v>
      </c>
      <c r="Q33" s="205">
        <f>WWP_emi!Q5</f>
        <v>11.314462080363651</v>
      </c>
      <c r="R33" s="205">
        <f>WWP_emi!R5</f>
        <v>3.887730000049527</v>
      </c>
      <c r="S33" s="205">
        <f>WWP_emi!S5</f>
        <v>11.33378673343919</v>
      </c>
      <c r="T33" s="205">
        <f>WWP_emi!T5</f>
        <v>14.756952099498919</v>
      </c>
      <c r="U33" s="205">
        <f>WWP_emi!U5</f>
        <v>19.834772671730139</v>
      </c>
      <c r="V33" s="205">
        <f>WWP_emi!V5</f>
        <v>23.91344860850316</v>
      </c>
      <c r="W33" s="205">
        <f>WWP_emi!W5</f>
        <v>21.259245046810449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991.32800831976726</v>
      </c>
      <c r="C35" s="286">
        <f t="shared" si="5"/>
        <v>878.22344681883658</v>
      </c>
      <c r="D35" s="286">
        <f t="shared" si="5"/>
        <v>1006.2914092916691</v>
      </c>
      <c r="E35" s="286">
        <f t="shared" si="5"/>
        <v>671.03653223081301</v>
      </c>
      <c r="F35" s="286">
        <f t="shared" si="5"/>
        <v>560.29454365318725</v>
      </c>
      <c r="G35" s="286">
        <f t="shared" si="5"/>
        <v>489.7168391332047</v>
      </c>
      <c r="H35" s="286">
        <f t="shared" si="5"/>
        <v>613.85617477636845</v>
      </c>
      <c r="I35" s="286">
        <f t="shared" si="5"/>
        <v>464.78569663260009</v>
      </c>
      <c r="J35" s="286">
        <f t="shared" si="5"/>
        <v>433.90326228531353</v>
      </c>
      <c r="K35" s="286">
        <f t="shared" si="5"/>
        <v>556.99212260157799</v>
      </c>
      <c r="L35" s="286">
        <f t="shared" si="5"/>
        <v>558.70435421624109</v>
      </c>
      <c r="M35" s="286">
        <f t="shared" si="5"/>
        <v>477.75301762138514</v>
      </c>
      <c r="N35" s="286">
        <f t="shared" si="5"/>
        <v>484.38493204359207</v>
      </c>
      <c r="O35" s="286">
        <f t="shared" si="5"/>
        <v>617.72378670247429</v>
      </c>
      <c r="P35" s="286">
        <f t="shared" si="5"/>
        <v>582.60452449104275</v>
      </c>
      <c r="Q35" s="286">
        <f t="shared" si="5"/>
        <v>461.09152325775688</v>
      </c>
      <c r="R35" s="286">
        <f t="shared" si="5"/>
        <v>444.54381630103023</v>
      </c>
      <c r="S35" s="286">
        <f t="shared" si="5"/>
        <v>449.01980808300556</v>
      </c>
      <c r="T35" s="286">
        <f t="shared" si="5"/>
        <v>604.25030115491063</v>
      </c>
      <c r="U35" s="286">
        <f t="shared" si="5"/>
        <v>629.09356864694018</v>
      </c>
      <c r="V35" s="286">
        <f t="shared" si="5"/>
        <v>786.35136737490097</v>
      </c>
      <c r="W35" s="286">
        <f t="shared" si="5"/>
        <v>723.8676000758536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157.39943783723885</v>
      </c>
      <c r="E36" s="346">
        <f t="shared" si="6"/>
        <v>173.26695378119376</v>
      </c>
      <c r="F36" s="346">
        <f t="shared" si="6"/>
        <v>189.65978100374764</v>
      </c>
      <c r="G36" s="346">
        <f t="shared" si="6"/>
        <v>184.0530426998188</v>
      </c>
      <c r="H36" s="346">
        <f t="shared" si="6"/>
        <v>169.82600109922583</v>
      </c>
      <c r="I36" s="346">
        <f t="shared" si="6"/>
        <v>174.80696134967087</v>
      </c>
      <c r="J36" s="346">
        <f t="shared" si="6"/>
        <v>191.41379190462473</v>
      </c>
      <c r="K36" s="346">
        <f t="shared" si="6"/>
        <v>214.43137637246656</v>
      </c>
      <c r="L36" s="346">
        <f t="shared" si="6"/>
        <v>218.63781843627643</v>
      </c>
      <c r="M36" s="346">
        <f t="shared" si="6"/>
        <v>224.95346932596357</v>
      </c>
      <c r="N36" s="346">
        <f t="shared" si="6"/>
        <v>243.72357443584235</v>
      </c>
      <c r="O36" s="346">
        <f t="shared" si="6"/>
        <v>254.4529857562809</v>
      </c>
      <c r="P36" s="346">
        <f t="shared" si="6"/>
        <v>245.03830676914362</v>
      </c>
      <c r="Q36" s="346">
        <f t="shared" si="6"/>
        <v>242.40479735048893</v>
      </c>
      <c r="R36" s="346">
        <f t="shared" si="6"/>
        <v>254.09199055431415</v>
      </c>
      <c r="S36" s="346">
        <f t="shared" si="6"/>
        <v>249.53256376627638</v>
      </c>
      <c r="T36" s="346">
        <f t="shared" si="6"/>
        <v>249.15069649026788</v>
      </c>
      <c r="U36" s="346">
        <f t="shared" si="6"/>
        <v>238.33551895150293</v>
      </c>
      <c r="V36" s="346">
        <f t="shared" si="6"/>
        <v>241.55493980226916</v>
      </c>
      <c r="W36" s="346">
        <f t="shared" si="6"/>
        <v>213.08249425425717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64.870491356197121</v>
      </c>
      <c r="C37" s="346">
        <f>IF(WWP_ued!C$5=0,"",WWP_ued!C$5/C$5*1000)</f>
        <v>62.85357758828787</v>
      </c>
      <c r="D37" s="346">
        <f>IF(WWP_ued!D$5=0,"",WWP_ued!D$5/D$5*1000)</f>
        <v>66.486454459975448</v>
      </c>
      <c r="E37" s="346">
        <f>IF(WWP_ued!E$5=0,"",WWP_ued!E$5/E$5*1000)</f>
        <v>73.349989928017152</v>
      </c>
      <c r="F37" s="346">
        <f>IF(WWP_ued!F$5=0,"",WWP_ued!F$5/F$5*1000)</f>
        <v>80.435213311672385</v>
      </c>
      <c r="G37" s="346">
        <f>IF(WWP_ued!G$5=0,"",WWP_ued!G$5/G$5*1000)</f>
        <v>77.314904271389452</v>
      </c>
      <c r="H37" s="346">
        <f>IF(WWP_ued!H$5=0,"",WWP_ued!H$5/H$5*1000)</f>
        <v>70.862860719274636</v>
      </c>
      <c r="I37" s="346">
        <f>IF(WWP_ued!I$5=0,"",WWP_ued!I$5/I$5*1000)</f>
        <v>75.228339913024399</v>
      </c>
      <c r="J37" s="346">
        <f>IF(WWP_ued!J$5=0,"",WWP_ued!J$5/J$5*1000)</f>
        <v>84.133149333732447</v>
      </c>
      <c r="K37" s="346">
        <f>IF(WWP_ued!K$5=0,"",WWP_ued!K$5/K$5*1000)</f>
        <v>91.475758842240694</v>
      </c>
      <c r="L37" s="346">
        <f>IF(WWP_ued!L$5=0,"",WWP_ued!L$5/L$5*1000)</f>
        <v>95.248568481159054</v>
      </c>
      <c r="M37" s="346">
        <f>IF(WWP_ued!M$5=0,"",WWP_ued!M$5/M$5*1000)</f>
        <v>98.898009959070095</v>
      </c>
      <c r="N37" s="346">
        <f>IF(WWP_ued!N$5=0,"",WWP_ued!N$5/N$5*1000)</f>
        <v>106.01769968840927</v>
      </c>
      <c r="O37" s="346">
        <f>IF(WWP_ued!O$5=0,"",WWP_ued!O$5/O$5*1000)</f>
        <v>108.63740921452818</v>
      </c>
      <c r="P37" s="346">
        <f>IF(WWP_ued!P$5=0,"",WWP_ued!P$5/P$5*1000)</f>
        <v>104.69969587947473</v>
      </c>
      <c r="Q37" s="346">
        <f>IF(WWP_ued!Q$5=0,"",WWP_ued!Q$5/Q$5*1000)</f>
        <v>103.94528679834369</v>
      </c>
      <c r="R37" s="346">
        <f>IF(WWP_ued!R$5=0,"",WWP_ued!R$5/R$5*1000)</f>
        <v>109.24566653697485</v>
      </c>
      <c r="S37" s="346">
        <f>IF(WWP_ued!S$5=0,"",WWP_ued!S$5/S$5*1000)</f>
        <v>107.84480239648185</v>
      </c>
      <c r="T37" s="346">
        <f>IF(WWP_ued!T$5=0,"",WWP_ued!T$5/T$5*1000)</f>
        <v>107.54396558183136</v>
      </c>
      <c r="U37" s="346">
        <f>IF(WWP_ued!U$5=0,"",WWP_ued!U$5/U$5*1000)</f>
        <v>103.26632174298818</v>
      </c>
      <c r="V37" s="346">
        <f>IF(WWP_ued!V$5=0,"",WWP_ued!V$5/V$5*1000)</f>
        <v>103.78243630593245</v>
      </c>
      <c r="W37" s="346">
        <f>IF(WWP_ued!W$5=0,"",WWP_ued!W$5/W$5*1000)</f>
        <v>92.349698385050331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2.0960339793169607</v>
      </c>
      <c r="C38" s="347">
        <f t="shared" si="7"/>
        <v>1.7020593373681026</v>
      </c>
      <c r="D38" s="347">
        <f t="shared" si="7"/>
        <v>1.6953102845229693</v>
      </c>
      <c r="E38" s="347">
        <f t="shared" si="7"/>
        <v>1.6249834650661192</v>
      </c>
      <c r="F38" s="347">
        <f t="shared" si="7"/>
        <v>1.5629000911398272</v>
      </c>
      <c r="G38" s="347">
        <f t="shared" si="7"/>
        <v>1.9055887690818252</v>
      </c>
      <c r="H38" s="347">
        <f t="shared" si="7"/>
        <v>1.9548696457446222</v>
      </c>
      <c r="I38" s="347">
        <f t="shared" si="7"/>
        <v>2.1453656116856363</v>
      </c>
      <c r="J38" s="347">
        <f t="shared" si="7"/>
        <v>0.44397780708005685</v>
      </c>
      <c r="K38" s="347">
        <f t="shared" si="7"/>
        <v>0.4487747795245825</v>
      </c>
      <c r="L38" s="347">
        <f t="shared" si="7"/>
        <v>0.6440205208188261</v>
      </c>
      <c r="M38" s="347">
        <f t="shared" si="7"/>
        <v>0.66129257031127775</v>
      </c>
      <c r="N38" s="347">
        <f t="shared" si="7"/>
        <v>0.5203551428534966</v>
      </c>
      <c r="O38" s="347">
        <f t="shared" si="7"/>
        <v>0.20983053739799173</v>
      </c>
      <c r="P38" s="347">
        <f t="shared" si="7"/>
        <v>0.1882649200059657</v>
      </c>
      <c r="Q38" s="347">
        <f t="shared" si="7"/>
        <v>0.18271355196474962</v>
      </c>
      <c r="R38" s="347">
        <f t="shared" si="7"/>
        <v>6.7224862805893085E-2</v>
      </c>
      <c r="S38" s="347">
        <f t="shared" si="7"/>
        <v>0.1820219728260809</v>
      </c>
      <c r="T38" s="347">
        <f t="shared" si="7"/>
        <v>0.20835460250133842</v>
      </c>
      <c r="U38" s="347">
        <f t="shared" si="7"/>
        <v>0.28467815050754652</v>
      </c>
      <c r="V38" s="347">
        <f t="shared" si="7"/>
        <v>0.29310978315231356</v>
      </c>
      <c r="W38" s="347">
        <f t="shared" si="7"/>
        <v>0.23647432386531214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BG: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47.106792777300093</v>
      </c>
      <c r="C5" s="225">
        <v>50.570679277730022</v>
      </c>
      <c r="D5" s="225">
        <v>55.474376612209817</v>
      </c>
      <c r="E5" s="225">
        <v>58.304643164230463</v>
      </c>
      <c r="F5" s="225">
        <v>60.438779019776469</v>
      </c>
      <c r="G5" s="225">
        <v>57.252536543422167</v>
      </c>
      <c r="H5" s="225">
        <v>73.757093723129813</v>
      </c>
      <c r="I5" s="225">
        <v>60.06509028374893</v>
      </c>
      <c r="J5" s="225">
        <v>46.735081685296649</v>
      </c>
      <c r="K5" s="225">
        <v>57.666895958727451</v>
      </c>
      <c r="L5" s="225">
        <v>59.899398108340513</v>
      </c>
      <c r="M5" s="225">
        <v>56.332072226999173</v>
      </c>
      <c r="N5" s="225">
        <v>55.118486672398973</v>
      </c>
      <c r="O5" s="225">
        <v>57.836027515047313</v>
      </c>
      <c r="P5" s="225">
        <v>63.829320722269998</v>
      </c>
      <c r="Q5" s="225">
        <v>61.924591573516771</v>
      </c>
      <c r="R5" s="225">
        <v>57.831728288908003</v>
      </c>
      <c r="S5" s="225">
        <v>62.266036113499567</v>
      </c>
      <c r="T5" s="225">
        <v>70.826139294926904</v>
      </c>
      <c r="U5" s="225">
        <v>69.674376612209798</v>
      </c>
      <c r="V5" s="225">
        <v>81.585296646603595</v>
      </c>
      <c r="W5" s="225">
        <v>89.900859845227856</v>
      </c>
      <c r="DA5" s="89" t="s">
        <v>2873</v>
      </c>
    </row>
    <row r="6" spans="1:105" ht="12" customHeight="1" x14ac:dyDescent="0.25">
      <c r="A6" s="55" t="s">
        <v>92</v>
      </c>
      <c r="B6" s="261">
        <v>0.38800176737873532</v>
      </c>
      <c r="C6" s="261">
        <v>0.48881809202053372</v>
      </c>
      <c r="D6" s="261">
        <v>0.54635225299008794</v>
      </c>
      <c r="E6" s="261">
        <v>0.6009320704413903</v>
      </c>
      <c r="F6" s="261">
        <v>0.62168881059332315</v>
      </c>
      <c r="G6" s="261">
        <v>0.49645442436460557</v>
      </c>
      <c r="H6" s="261">
        <v>0.60174252310176013</v>
      </c>
      <c r="I6" s="261">
        <v>0.63978217656332081</v>
      </c>
      <c r="J6" s="261">
        <v>0.69174494537901732</v>
      </c>
      <c r="K6" s="261">
        <v>0.52567263315668289</v>
      </c>
      <c r="L6" s="261">
        <v>0.63256163304890156</v>
      </c>
      <c r="M6" s="261">
        <v>0.66611508273565811</v>
      </c>
      <c r="N6" s="261">
        <v>0.65490018036890185</v>
      </c>
      <c r="O6" s="261">
        <v>0.64209297319954284</v>
      </c>
      <c r="P6" s="261">
        <v>0.70375980579685204</v>
      </c>
      <c r="Q6" s="261">
        <v>0.73604141784031618</v>
      </c>
      <c r="R6" s="261">
        <v>0.70709365031630422</v>
      </c>
      <c r="S6" s="261">
        <v>0.80617877840852026</v>
      </c>
      <c r="T6" s="261">
        <v>0.89390956568023594</v>
      </c>
      <c r="U6" s="261">
        <v>0.87567868433698237</v>
      </c>
      <c r="V6" s="261">
        <v>0.92715176862722171</v>
      </c>
      <c r="W6" s="261">
        <v>1.1740392298307181</v>
      </c>
      <c r="DA6" s="67" t="s">
        <v>2890</v>
      </c>
    </row>
    <row r="7" spans="1:105" ht="12" customHeight="1" x14ac:dyDescent="0.25">
      <c r="A7" s="202" t="s">
        <v>93</v>
      </c>
      <c r="B7" s="226">
        <v>0.42174105149862529</v>
      </c>
      <c r="C7" s="226">
        <v>0.53132401306579746</v>
      </c>
      <c r="D7" s="226">
        <v>0.59386114455444328</v>
      </c>
      <c r="E7" s="226">
        <v>0.65318703308846771</v>
      </c>
      <c r="F7" s="226">
        <v>0.67574870716665569</v>
      </c>
      <c r="G7" s="226">
        <v>0.53962437430935384</v>
      </c>
      <c r="H7" s="226">
        <v>0.65406795989321775</v>
      </c>
      <c r="I7" s="226">
        <v>0.69541540930795764</v>
      </c>
      <c r="J7" s="226">
        <v>0.75189667975980123</v>
      </c>
      <c r="K7" s="226">
        <v>0.57138329690943779</v>
      </c>
      <c r="L7" s="226">
        <v>0.68756699244445829</v>
      </c>
      <c r="M7" s="226">
        <v>0.72403813340832435</v>
      </c>
      <c r="N7" s="226">
        <v>0.71184802214011067</v>
      </c>
      <c r="O7" s="226">
        <v>0.69792714478211182</v>
      </c>
      <c r="P7" s="226">
        <v>0.76495631064875214</v>
      </c>
      <c r="Q7" s="226">
        <v>0.80004501939164785</v>
      </c>
      <c r="R7" s="226">
        <v>0.76858005469163515</v>
      </c>
      <c r="S7" s="226">
        <v>0.87628128087882662</v>
      </c>
      <c r="T7" s="226">
        <v>0.97164083226112596</v>
      </c>
      <c r="U7" s="226">
        <v>0.95182465688802464</v>
      </c>
      <c r="V7" s="226">
        <v>1.007773661551328</v>
      </c>
      <c r="W7" s="226">
        <v>1.276129597642085</v>
      </c>
      <c r="DA7" s="174" t="s">
        <v>2891</v>
      </c>
    </row>
    <row r="8" spans="1:105" ht="12" customHeight="1" x14ac:dyDescent="0.25">
      <c r="A8" s="202" t="s">
        <v>94</v>
      </c>
      <c r="B8" s="226">
        <v>1.0459178077165909</v>
      </c>
      <c r="C8" s="226">
        <v>1.317683552403178</v>
      </c>
      <c r="D8" s="226">
        <v>1.472775638495019</v>
      </c>
      <c r="E8" s="226">
        <v>1.619903842059399</v>
      </c>
      <c r="F8" s="226">
        <v>1.6758567937733051</v>
      </c>
      <c r="G8" s="226">
        <v>1.3382684482871969</v>
      </c>
      <c r="H8" s="226">
        <v>1.6220885405351799</v>
      </c>
      <c r="I8" s="226">
        <v>1.7246302150837349</v>
      </c>
      <c r="J8" s="226">
        <v>1.8647037658043071</v>
      </c>
      <c r="K8" s="226">
        <v>1.4170305763354061</v>
      </c>
      <c r="L8" s="226">
        <v>1.7051661412622561</v>
      </c>
      <c r="M8" s="226">
        <v>1.7956145708526441</v>
      </c>
      <c r="N8" s="226">
        <v>1.765383094907474</v>
      </c>
      <c r="O8" s="226">
        <v>1.730859319059638</v>
      </c>
      <c r="P8" s="226">
        <v>1.897091650408905</v>
      </c>
      <c r="Q8" s="226">
        <v>1.984111648091287</v>
      </c>
      <c r="R8" s="226">
        <v>1.906078535635255</v>
      </c>
      <c r="S8" s="226">
        <v>2.1731775765794898</v>
      </c>
      <c r="T8" s="226">
        <v>2.4096692640075918</v>
      </c>
      <c r="U8" s="226">
        <v>2.3605251490823012</v>
      </c>
      <c r="V8" s="226">
        <v>2.499278680647294</v>
      </c>
      <c r="W8" s="226">
        <v>3.1648014021523698</v>
      </c>
      <c r="DA8" s="174" t="s">
        <v>2892</v>
      </c>
    </row>
    <row r="9" spans="1:105" ht="12" customHeight="1" x14ac:dyDescent="0.25">
      <c r="A9" s="202" t="s">
        <v>95</v>
      </c>
      <c r="B9" s="226">
        <v>3.2052319913895531</v>
      </c>
      <c r="C9" s="226">
        <v>4.0380624993000609</v>
      </c>
      <c r="D9" s="226">
        <v>4.5133446986137704</v>
      </c>
      <c r="E9" s="226">
        <v>4.9642214514723548</v>
      </c>
      <c r="F9" s="226">
        <v>5.1356901744665828</v>
      </c>
      <c r="G9" s="226">
        <v>4.1011452447510894</v>
      </c>
      <c r="H9" s="226">
        <v>4.9709164951884546</v>
      </c>
      <c r="I9" s="226">
        <v>5.2851571107404789</v>
      </c>
      <c r="J9" s="226">
        <v>5.7144147661744906</v>
      </c>
      <c r="K9" s="226">
        <v>4.3425130565117289</v>
      </c>
      <c r="L9" s="226">
        <v>5.2255091425778826</v>
      </c>
      <c r="M9" s="226">
        <v>5.5026898139032641</v>
      </c>
      <c r="N9" s="226">
        <v>5.4100449682648408</v>
      </c>
      <c r="O9" s="226">
        <v>5.3042463003440501</v>
      </c>
      <c r="P9" s="226">
        <v>5.8136679609305153</v>
      </c>
      <c r="Q9" s="226">
        <v>6.0803421473765251</v>
      </c>
      <c r="R9" s="226">
        <v>5.8412084156564257</v>
      </c>
      <c r="S9" s="226">
        <v>6.6597377346790818</v>
      </c>
      <c r="T9" s="226">
        <v>7.3844703251845569</v>
      </c>
      <c r="U9" s="226">
        <v>7.2338673923489871</v>
      </c>
      <c r="V9" s="226">
        <v>7.6590798277900944</v>
      </c>
      <c r="W9" s="226">
        <v>9.6985849420798438</v>
      </c>
      <c r="DA9" s="174" t="s">
        <v>2893</v>
      </c>
    </row>
    <row r="10" spans="1:105" ht="12" customHeight="1" x14ac:dyDescent="0.25">
      <c r="A10" s="56" t="s">
        <v>96</v>
      </c>
      <c r="B10" s="262">
        <v>0.74430258772040203</v>
      </c>
      <c r="C10" s="262">
        <v>0.91919307837972564</v>
      </c>
      <c r="D10" s="262">
        <v>1.039911171649788</v>
      </c>
      <c r="E10" s="262">
        <v>1.118739845837569</v>
      </c>
      <c r="F10" s="262">
        <v>1.155710240907776</v>
      </c>
      <c r="G10" s="262">
        <v>1.01191313608221</v>
      </c>
      <c r="H10" s="262">
        <v>1.220085818324592</v>
      </c>
      <c r="I10" s="262">
        <v>1.182987491434166</v>
      </c>
      <c r="J10" s="262">
        <v>1.1697270314239649</v>
      </c>
      <c r="K10" s="262">
        <v>1.0293372246478061</v>
      </c>
      <c r="L10" s="262">
        <v>1.169444545407005</v>
      </c>
      <c r="M10" s="262">
        <v>1.1558260435122061</v>
      </c>
      <c r="N10" s="262">
        <v>1.1293002859426751</v>
      </c>
      <c r="O10" s="262">
        <v>1.1165074897900811</v>
      </c>
      <c r="P10" s="262">
        <v>1.217386258556967</v>
      </c>
      <c r="Q10" s="262">
        <v>1.2756551743091491</v>
      </c>
      <c r="R10" s="262">
        <v>1.2419369734261381</v>
      </c>
      <c r="S10" s="262">
        <v>1.391622043020365</v>
      </c>
      <c r="T10" s="262">
        <v>1.5363021511382271</v>
      </c>
      <c r="U10" s="262">
        <v>1.4894557292939961</v>
      </c>
      <c r="V10" s="262">
        <v>1.605038296472507</v>
      </c>
      <c r="W10" s="262">
        <v>1.998179573733482</v>
      </c>
      <c r="DA10" s="68" t="s">
        <v>2894</v>
      </c>
    </row>
    <row r="11" spans="1:105" ht="12" customHeight="1" x14ac:dyDescent="0.25">
      <c r="A11" s="37" t="s">
        <v>160</v>
      </c>
      <c r="B11" s="228">
        <v>0.13644343906247861</v>
      </c>
      <c r="C11" s="228">
        <v>0.18107656564249641</v>
      </c>
      <c r="D11" s="228">
        <v>0.31164846903720322</v>
      </c>
      <c r="E11" s="228">
        <v>0.22415351926677529</v>
      </c>
      <c r="F11" s="228">
        <v>0.2279984003649182</v>
      </c>
      <c r="G11" s="228">
        <v>0.44629141096923292</v>
      </c>
      <c r="H11" s="228">
        <v>0.43456624196927363</v>
      </c>
      <c r="I11" s="228">
        <v>0.14491570847290261</v>
      </c>
      <c r="J11" s="228">
        <v>0</v>
      </c>
      <c r="K11" s="228">
        <v>5.5740911515275507E-2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4.6394896231527699E-3</v>
      </c>
      <c r="T11" s="228">
        <v>1.345111656568071E-2</v>
      </c>
      <c r="U11" s="228">
        <v>9.6996789629106364E-3</v>
      </c>
      <c r="V11" s="228">
        <v>3.5023777107929761E-2</v>
      </c>
      <c r="W11" s="228">
        <v>3.0203474338026112E-2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2.3458144650194159E-2</v>
      </c>
      <c r="F12" s="228">
        <v>9.5442078683721007E-3</v>
      </c>
      <c r="G12" s="228">
        <v>0</v>
      </c>
      <c r="H12" s="228">
        <v>1.868298546729465E-2</v>
      </c>
      <c r="I12" s="228">
        <v>0.3566406418647593</v>
      </c>
      <c r="J12" s="228">
        <v>0.1143456515724319</v>
      </c>
      <c r="K12" s="228">
        <v>0.46608415450760021</v>
      </c>
      <c r="L12" s="228">
        <v>0.58286431271312988</v>
      </c>
      <c r="M12" s="228">
        <v>0.46732924753743149</v>
      </c>
      <c r="N12" s="228">
        <v>0.35944251934364613</v>
      </c>
      <c r="O12" s="228">
        <v>0.14333613960640351</v>
      </c>
      <c r="P12" s="228">
        <v>0.17545133419851211</v>
      </c>
      <c r="Q12" s="228">
        <v>0.1030745331352995</v>
      </c>
      <c r="R12" s="228">
        <v>1.7355681328260021E-2</v>
      </c>
      <c r="S12" s="228">
        <v>8.5041864937807687E-2</v>
      </c>
      <c r="T12" s="228">
        <v>0.12550628206132761</v>
      </c>
      <c r="U12" s="228">
        <v>0.22451176380728999</v>
      </c>
      <c r="V12" s="228">
        <v>0.31479734947795368</v>
      </c>
      <c r="W12" s="228">
        <v>0.18016635508027609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0.60785914865792345</v>
      </c>
      <c r="C15" s="228">
        <v>0.73811651273722922</v>
      </c>
      <c r="D15" s="228">
        <v>0.72826270261258441</v>
      </c>
      <c r="E15" s="228">
        <v>0.87112818192059915</v>
      </c>
      <c r="F15" s="228">
        <v>0.91816763267448531</v>
      </c>
      <c r="G15" s="228">
        <v>0.5656217251129767</v>
      </c>
      <c r="H15" s="228">
        <v>0.76683659088802347</v>
      </c>
      <c r="I15" s="228">
        <v>0.68143114109650471</v>
      </c>
      <c r="J15" s="228">
        <v>1.055381379851533</v>
      </c>
      <c r="K15" s="228">
        <v>0.50751215862492993</v>
      </c>
      <c r="L15" s="228">
        <v>0.58658023269387538</v>
      </c>
      <c r="M15" s="228">
        <v>0.68849679597477409</v>
      </c>
      <c r="N15" s="228">
        <v>0.76985776659902894</v>
      </c>
      <c r="O15" s="228">
        <v>0.97317135018367718</v>
      </c>
      <c r="P15" s="228">
        <v>1.041934924358455</v>
      </c>
      <c r="Q15" s="228">
        <v>1.17258064117385</v>
      </c>
      <c r="R15" s="228">
        <v>1.224581292097878</v>
      </c>
      <c r="S15" s="228">
        <v>1.3019406884594049</v>
      </c>
      <c r="T15" s="228">
        <v>1.397344752511219</v>
      </c>
      <c r="U15" s="228">
        <v>1.2552442865237949</v>
      </c>
      <c r="V15" s="228">
        <v>1.2552171698866239</v>
      </c>
      <c r="W15" s="228">
        <v>1.787809744315179</v>
      </c>
      <c r="DA15" s="69" t="s">
        <v>2899</v>
      </c>
    </row>
    <row r="16" spans="1:105" ht="12" customHeight="1" x14ac:dyDescent="0.25">
      <c r="A16" s="57" t="s">
        <v>2900</v>
      </c>
      <c r="B16" s="263">
        <v>31.969354775667949</v>
      </c>
      <c r="C16" s="263">
        <v>32.857548691513138</v>
      </c>
      <c r="D16" s="263">
        <v>35.822467455359622</v>
      </c>
      <c r="E16" s="263">
        <v>37.118681490555261</v>
      </c>
      <c r="F16" s="263">
        <v>38.511528235207749</v>
      </c>
      <c r="G16" s="263">
        <v>38.379776897917083</v>
      </c>
      <c r="H16" s="263">
        <v>50.264712378033927</v>
      </c>
      <c r="I16" s="263">
        <v>37.951001302345823</v>
      </c>
      <c r="J16" s="263">
        <v>25.69832716955489</v>
      </c>
      <c r="K16" s="263">
        <v>38.518661033809359</v>
      </c>
      <c r="L16" s="263">
        <v>38.039114950763157</v>
      </c>
      <c r="M16" s="263">
        <v>34.319590860466697</v>
      </c>
      <c r="N16" s="263">
        <v>33.620782234689557</v>
      </c>
      <c r="O16" s="263">
        <v>36.78617423685467</v>
      </c>
      <c r="P16" s="263">
        <v>40.731481653529499</v>
      </c>
      <c r="Q16" s="263">
        <v>38.456655535421177</v>
      </c>
      <c r="R16" s="263">
        <v>36.291623063982861</v>
      </c>
      <c r="S16" s="263">
        <v>37.205537673156172</v>
      </c>
      <c r="T16" s="263">
        <v>42.702183532425892</v>
      </c>
      <c r="U16" s="263">
        <v>41.826938094048948</v>
      </c>
      <c r="V16" s="263">
        <v>51.053665137624677</v>
      </c>
      <c r="W16" s="263">
        <v>53.226128551725438</v>
      </c>
      <c r="DA16" s="70" t="s">
        <v>2901</v>
      </c>
    </row>
    <row r="17" spans="1:105" ht="12" customHeight="1" x14ac:dyDescent="0.25">
      <c r="A17" s="46" t="s">
        <v>30</v>
      </c>
      <c r="B17" s="231">
        <v>0.35519705963270592</v>
      </c>
      <c r="C17" s="231">
        <v>0.27478758948157528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0.47446131098618649</v>
      </c>
      <c r="M17" s="231">
        <v>0.46750908184044487</v>
      </c>
      <c r="N17" s="231">
        <v>0.84557391406204951</v>
      </c>
      <c r="O17" s="231">
        <v>0.26246181159844512</v>
      </c>
      <c r="P17" s="231">
        <v>0</v>
      </c>
      <c r="Q17" s="231">
        <v>0.25912015227303881</v>
      </c>
      <c r="R17" s="231">
        <v>0</v>
      </c>
      <c r="S17" s="231">
        <v>0.1013771010205588</v>
      </c>
      <c r="T17" s="231">
        <v>9.6155141045668913E-2</v>
      </c>
      <c r="U17" s="231">
        <v>1.2831810641790261E-2</v>
      </c>
      <c r="V17" s="231">
        <v>2.4548779382289419E-2</v>
      </c>
      <c r="W17" s="231">
        <v>1.4021314224695479E-2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1.01232000758984</v>
      </c>
      <c r="G19" s="231">
        <v>0.98619924557721517</v>
      </c>
      <c r="H19" s="231">
        <v>0.9751252887632984</v>
      </c>
      <c r="I19" s="231">
        <v>0</v>
      </c>
      <c r="J19" s="231">
        <v>0</v>
      </c>
      <c r="K19" s="231">
        <v>0.6999599899048935</v>
      </c>
      <c r="L19" s="231">
        <v>0.79479111586018492</v>
      </c>
      <c r="M19" s="231">
        <v>0.80814813957754372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0.1476261689149185</v>
      </c>
      <c r="T19" s="231">
        <v>0.19219306737246869</v>
      </c>
      <c r="U19" s="231">
        <v>0.22699856064450591</v>
      </c>
      <c r="V19" s="231">
        <v>0.1493187751678986</v>
      </c>
      <c r="W19" s="231">
        <v>0.17199765516735349</v>
      </c>
      <c r="DA19" s="73" t="s">
        <v>2904</v>
      </c>
    </row>
    <row r="20" spans="1:105" ht="12" customHeight="1" x14ac:dyDescent="0.25">
      <c r="A20" s="46" t="s">
        <v>160</v>
      </c>
      <c r="B20" s="231">
        <v>0.74110269420878372</v>
      </c>
      <c r="C20" s="231">
        <v>1.5293101478675071</v>
      </c>
      <c r="D20" s="231">
        <v>3.1024388382363841</v>
      </c>
      <c r="E20" s="231">
        <v>2.3274314188052649</v>
      </c>
      <c r="F20" s="231">
        <v>2.3143291608172478</v>
      </c>
      <c r="G20" s="231">
        <v>3.7053226708253599</v>
      </c>
      <c r="H20" s="231">
        <v>2.7858991294009421</v>
      </c>
      <c r="I20" s="231">
        <v>2.1807217781628592</v>
      </c>
      <c r="J20" s="231">
        <v>0</v>
      </c>
      <c r="K20" s="231">
        <v>0.60813656737831823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8.0197478935877503E-2</v>
      </c>
      <c r="T20" s="231">
        <v>0.2229644126807086</v>
      </c>
      <c r="U20" s="231">
        <v>0.17295139238786139</v>
      </c>
      <c r="V20" s="231">
        <v>0.49571917854746522</v>
      </c>
      <c r="W20" s="231">
        <v>0.56759370691167221</v>
      </c>
      <c r="DA20" s="73" t="s">
        <v>2905</v>
      </c>
    </row>
    <row r="21" spans="1:105" ht="12" customHeight="1" x14ac:dyDescent="0.25">
      <c r="A21" s="46" t="s">
        <v>70</v>
      </c>
      <c r="B21" s="231">
        <v>24.09007422952541</v>
      </c>
      <c r="C21" s="231">
        <v>19.69680811307942</v>
      </c>
      <c r="D21" s="231">
        <v>20.501722831409889</v>
      </c>
      <c r="E21" s="231">
        <v>21.224634703623089</v>
      </c>
      <c r="F21" s="231">
        <v>20.350882401443329</v>
      </c>
      <c r="G21" s="231">
        <v>14.48803744939128</v>
      </c>
      <c r="H21" s="231">
        <v>19.295978619577792</v>
      </c>
      <c r="I21" s="231">
        <v>6.4970826670491606</v>
      </c>
      <c r="J21" s="231">
        <v>1.901084435649498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3.8047614065753153E-2</v>
      </c>
      <c r="T21" s="231">
        <v>3.0397683760069259E-2</v>
      </c>
      <c r="U21" s="231">
        <v>4.5198616588992532E-2</v>
      </c>
      <c r="V21" s="231">
        <v>4.711857846888564E-2</v>
      </c>
      <c r="W21" s="231">
        <v>4.7784294796431537E-2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0.24357067006724931</v>
      </c>
      <c r="F23" s="231">
        <v>9.6879796311385408E-2</v>
      </c>
      <c r="G23" s="231">
        <v>0</v>
      </c>
      <c r="H23" s="231">
        <v>0.1197721035855951</v>
      </c>
      <c r="I23" s="231">
        <v>5.3668026943945026</v>
      </c>
      <c r="J23" s="231">
        <v>3.1608407529731961</v>
      </c>
      <c r="K23" s="231">
        <v>5.085005073051267</v>
      </c>
      <c r="L23" s="231">
        <v>9.748182578275804</v>
      </c>
      <c r="M23" s="231">
        <v>9.6015791338087713</v>
      </c>
      <c r="N23" s="231">
        <v>6.6151913184899396</v>
      </c>
      <c r="O23" s="231">
        <v>1.702602802434197</v>
      </c>
      <c r="P23" s="231">
        <v>2.0879706217912268</v>
      </c>
      <c r="Q23" s="231">
        <v>1.410023902376188</v>
      </c>
      <c r="R23" s="231">
        <v>0.23325994588615809</v>
      </c>
      <c r="S23" s="231">
        <v>1.4700201371251129</v>
      </c>
      <c r="T23" s="231">
        <v>2.080380043612172</v>
      </c>
      <c r="U23" s="231">
        <v>4.0031863225990367</v>
      </c>
      <c r="V23" s="231">
        <v>4.4555755083536894</v>
      </c>
      <c r="W23" s="231">
        <v>3.385745897849632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6.7167235013552249</v>
      </c>
      <c r="C25" s="231">
        <v>11.33453056391434</v>
      </c>
      <c r="D25" s="231">
        <v>12.152048494767399</v>
      </c>
      <c r="E25" s="231">
        <v>13.323044698059659</v>
      </c>
      <c r="F25" s="231">
        <v>14.692892314704959</v>
      </c>
      <c r="G25" s="231">
        <v>19.13396024117684</v>
      </c>
      <c r="H25" s="231">
        <v>27.02167994576012</v>
      </c>
      <c r="I25" s="231">
        <v>23.906394162739289</v>
      </c>
      <c r="J25" s="231">
        <v>20.614289703760932</v>
      </c>
      <c r="K25" s="231">
        <v>32.125559403474881</v>
      </c>
      <c r="L25" s="231">
        <v>26.999567668470579</v>
      </c>
      <c r="M25" s="231">
        <v>23.44235450523994</v>
      </c>
      <c r="N25" s="231">
        <v>26.137904724966258</v>
      </c>
      <c r="O25" s="231">
        <v>34.798997345651543</v>
      </c>
      <c r="P25" s="231">
        <v>38.621398754567828</v>
      </c>
      <c r="Q25" s="231">
        <v>36.787511480771947</v>
      </c>
      <c r="R25" s="231">
        <v>36.0583631180967</v>
      </c>
      <c r="S25" s="231">
        <v>35.366678361786661</v>
      </c>
      <c r="T25" s="231">
        <v>40.04247049653776</v>
      </c>
      <c r="U25" s="231">
        <v>37.352647197901653</v>
      </c>
      <c r="V25" s="231">
        <v>45.869214611204079</v>
      </c>
      <c r="W25" s="231">
        <v>49.027690922493953</v>
      </c>
      <c r="DA25" s="73" t="s">
        <v>2910</v>
      </c>
    </row>
    <row r="26" spans="1:105" ht="12" customHeight="1" x14ac:dyDescent="0.25">
      <c r="A26" s="46" t="s">
        <v>79</v>
      </c>
      <c r="B26" s="231">
        <v>6.6257290945820932E-2</v>
      </c>
      <c r="C26" s="231">
        <v>2.2112277170303049E-2</v>
      </c>
      <c r="D26" s="231">
        <v>6.6257290945955866E-2</v>
      </c>
      <c r="E26" s="231">
        <v>0</v>
      </c>
      <c r="F26" s="231">
        <v>4.4224554340987869E-2</v>
      </c>
      <c r="G26" s="231">
        <v>6.6257290946392142E-2</v>
      </c>
      <c r="H26" s="231">
        <v>6.6257290946180034E-2</v>
      </c>
      <c r="I26" s="231">
        <v>0</v>
      </c>
      <c r="J26" s="231">
        <v>2.2112277171266161E-2</v>
      </c>
      <c r="K26" s="231">
        <v>0</v>
      </c>
      <c r="L26" s="231">
        <v>2.2112277170416379E-2</v>
      </c>
      <c r="M26" s="231">
        <v>0</v>
      </c>
      <c r="N26" s="231">
        <v>2.211227717130778E-2</v>
      </c>
      <c r="O26" s="231">
        <v>2.2112277170494E-2</v>
      </c>
      <c r="P26" s="231">
        <v>2.211227717043936E-2</v>
      </c>
      <c r="Q26" s="231">
        <v>0</v>
      </c>
      <c r="R26" s="231">
        <v>0</v>
      </c>
      <c r="S26" s="231">
        <v>1.59081130728152E-3</v>
      </c>
      <c r="T26" s="231">
        <v>3.7622687417042479E-2</v>
      </c>
      <c r="U26" s="231">
        <v>1.312419328510934E-2</v>
      </c>
      <c r="V26" s="231">
        <v>1.2169706500370621E-2</v>
      </c>
      <c r="W26" s="231">
        <v>1.129476028169709E-2</v>
      </c>
      <c r="DA26" s="73" t="s">
        <v>2911</v>
      </c>
    </row>
    <row r="27" spans="1:105" ht="12" customHeight="1" x14ac:dyDescent="0.25">
      <c r="A27" s="57" t="s">
        <v>2912</v>
      </c>
      <c r="B27" s="263">
        <v>1.973748121013567</v>
      </c>
      <c r="C27" s="263">
        <v>2.4865963811479328</v>
      </c>
      <c r="D27" s="263">
        <v>2.7792701565147961</v>
      </c>
      <c r="E27" s="263">
        <v>3.05691531485403</v>
      </c>
      <c r="F27" s="263">
        <v>3.1625039495399481</v>
      </c>
      <c r="G27" s="263">
        <v>2.525442071767777</v>
      </c>
      <c r="H27" s="263">
        <v>3.06103805230026</v>
      </c>
      <c r="I27" s="263">
        <v>3.2545441155612429</v>
      </c>
      <c r="J27" s="263">
        <v>3.5188764612758709</v>
      </c>
      <c r="K27" s="263">
        <v>2.6740738295361699</v>
      </c>
      <c r="L27" s="263">
        <v>3.2178135246400661</v>
      </c>
      <c r="M27" s="263">
        <v>3.3884984643509579</v>
      </c>
      <c r="N27" s="263">
        <v>3.3314487436157192</v>
      </c>
      <c r="O27" s="263">
        <v>3.2662990375802852</v>
      </c>
      <c r="P27" s="263">
        <v>3.57999553383616</v>
      </c>
      <c r="Q27" s="263">
        <v>3.7442106907529129</v>
      </c>
      <c r="R27" s="263">
        <v>3.596954655956853</v>
      </c>
      <c r="S27" s="263">
        <v>4.1009963945129089</v>
      </c>
      <c r="T27" s="263">
        <v>4.5472790949820707</v>
      </c>
      <c r="U27" s="263">
        <v>4.4545393942359564</v>
      </c>
      <c r="V27" s="263">
        <v>4.7163807360602163</v>
      </c>
      <c r="W27" s="263">
        <v>5.9722865169649584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5.7973779986873542</v>
      </c>
      <c r="C28" s="263">
        <f t="shared" si="0"/>
        <v>5.9647040031352816</v>
      </c>
      <c r="D28" s="263">
        <f t="shared" si="0"/>
        <v>6.5081576813495596</v>
      </c>
      <c r="E28" s="263">
        <f t="shared" si="0"/>
        <v>6.7542249942416976</v>
      </c>
      <c r="F28" s="263">
        <f t="shared" si="0"/>
        <v>6.9987006936730261</v>
      </c>
      <c r="G28" s="263">
        <f t="shared" si="0"/>
        <v>6.8624383619993559</v>
      </c>
      <c r="H28" s="263">
        <f t="shared" si="0"/>
        <v>8.9413439954116889</v>
      </c>
      <c r="I28" s="263">
        <f t="shared" si="0"/>
        <v>6.7574227836178773</v>
      </c>
      <c r="J28" s="263">
        <f t="shared" si="0"/>
        <v>4.5421701161254182</v>
      </c>
      <c r="K28" s="263">
        <f t="shared" si="0"/>
        <v>6.473191895980885</v>
      </c>
      <c r="L28" s="263">
        <f t="shared" si="0"/>
        <v>6.6771231989643489</v>
      </c>
      <c r="M28" s="263">
        <f t="shared" si="0"/>
        <v>6.0995997031451523</v>
      </c>
      <c r="N28" s="263">
        <f t="shared" si="0"/>
        <v>5.8598025037158523</v>
      </c>
      <c r="O28" s="263">
        <f t="shared" si="0"/>
        <v>5.7084738943114575</v>
      </c>
      <c r="P28" s="263">
        <f t="shared" si="0"/>
        <v>6.2894192690649229</v>
      </c>
      <c r="Q28" s="263">
        <f t="shared" si="0"/>
        <v>5.8860832965536369</v>
      </c>
      <c r="R28" s="263">
        <f t="shared" si="0"/>
        <v>4.6332770087959716</v>
      </c>
      <c r="S28" s="263">
        <f t="shared" si="0"/>
        <v>5.8088618429631538</v>
      </c>
      <c r="T28" s="263">
        <f t="shared" si="0"/>
        <v>6.7840588245494233</v>
      </c>
      <c r="U28" s="263">
        <f t="shared" si="0"/>
        <v>6.9582733620378985</v>
      </c>
      <c r="V28" s="263">
        <f t="shared" si="0"/>
        <v>8.3865535522318559</v>
      </c>
      <c r="W28" s="263">
        <f t="shared" si="0"/>
        <v>8.6669887124670133</v>
      </c>
      <c r="DA28" s="70"/>
    </row>
    <row r="29" spans="1:105" ht="12" customHeight="1" x14ac:dyDescent="0.25">
      <c r="A29" s="60" t="s">
        <v>2915</v>
      </c>
      <c r="B29" s="331">
        <v>3.0386929342326452</v>
      </c>
      <c r="C29" s="331">
        <v>3.0902289638174731</v>
      </c>
      <c r="D29" s="331">
        <v>3.3684656964569122</v>
      </c>
      <c r="E29" s="331">
        <v>3.4857902239155001</v>
      </c>
      <c r="F29" s="331">
        <v>3.6084001508345409</v>
      </c>
      <c r="G29" s="331">
        <v>3.5372613513150641</v>
      </c>
      <c r="H29" s="331">
        <v>4.607534712088313</v>
      </c>
      <c r="I29" s="331">
        <v>3.4046664980188872</v>
      </c>
      <c r="J29" s="331">
        <v>2.1594684083901279</v>
      </c>
      <c r="K29" s="331">
        <v>3.124059655492784</v>
      </c>
      <c r="L29" s="331">
        <v>3.3203677766792392</v>
      </c>
      <c r="M29" s="331">
        <v>3.029592064195731</v>
      </c>
      <c r="N29" s="331">
        <v>2.8512847013784088</v>
      </c>
      <c r="O29" s="331">
        <v>2.4490810646730701</v>
      </c>
      <c r="P29" s="331">
        <v>2.6835867581446862</v>
      </c>
      <c r="Q29" s="331">
        <v>2.4505097257800421</v>
      </c>
      <c r="R29" s="331">
        <v>1.385688944910886</v>
      </c>
      <c r="S29" s="331">
        <v>2.4441527433428352</v>
      </c>
      <c r="T29" s="331">
        <v>2.9358966244517131</v>
      </c>
      <c r="U29" s="331">
        <v>3.1889454049202932</v>
      </c>
      <c r="V29" s="331">
        <v>3.8473451934829752</v>
      </c>
      <c r="W29" s="331">
        <v>3.8444364424602462</v>
      </c>
      <c r="DA29" s="72" t="s">
        <v>2916</v>
      </c>
    </row>
    <row r="30" spans="1:105" ht="12" customHeight="1" x14ac:dyDescent="0.25">
      <c r="A30" s="59" t="s">
        <v>30</v>
      </c>
      <c r="B30" s="232">
        <v>4.2853917601593149E-2</v>
      </c>
      <c r="C30" s="232">
        <v>3.9493990337929233E-2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0.14299027382935309</v>
      </c>
      <c r="M30" s="232">
        <v>0.13021338858768569</v>
      </c>
      <c r="N30" s="232">
        <v>0.32315344202636148</v>
      </c>
      <c r="O30" s="232">
        <v>0.32710896547387769</v>
      </c>
      <c r="P30" s="232">
        <v>0</v>
      </c>
      <c r="Q30" s="232">
        <v>0.38042040261415772</v>
      </c>
      <c r="R30" s="232">
        <v>0</v>
      </c>
      <c r="S30" s="232">
        <v>0.13486385880079649</v>
      </c>
      <c r="T30" s="232">
        <v>0.10766278674732339</v>
      </c>
      <c r="U30" s="232">
        <v>9.1724757912971504E-3</v>
      </c>
      <c r="V30" s="232">
        <v>1.8260344256362679E-2</v>
      </c>
      <c r="W30" s="232">
        <v>1.2873707218432151E-2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0.15364652406406679</v>
      </c>
      <c r="G31" s="297">
        <v>0.18188345256241331</v>
      </c>
      <c r="H31" s="297">
        <v>0.19385456299312709</v>
      </c>
      <c r="I31" s="297">
        <v>0</v>
      </c>
      <c r="J31" s="297">
        <v>0</v>
      </c>
      <c r="K31" s="297">
        <v>0.34204317268246009</v>
      </c>
      <c r="L31" s="297">
        <v>0.23952932865645971</v>
      </c>
      <c r="M31" s="297">
        <v>0.2250901893091786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0.19638986121537011</v>
      </c>
      <c r="T31" s="297">
        <v>0.2151943307639512</v>
      </c>
      <c r="U31" s="297">
        <v>0.16226383480052159</v>
      </c>
      <c r="V31" s="297">
        <v>0.1110691572906206</v>
      </c>
      <c r="W31" s="297">
        <v>0.15792010787273059</v>
      </c>
      <c r="DA31" s="122" t="s">
        <v>2918</v>
      </c>
    </row>
    <row r="32" spans="1:105" ht="12" customHeight="1" x14ac:dyDescent="0.25">
      <c r="A32" s="59" t="s">
        <v>160</v>
      </c>
      <c r="B32" s="297">
        <v>8.9412772236298094E-2</v>
      </c>
      <c r="C32" s="297">
        <v>0.21980090264457239</v>
      </c>
      <c r="D32" s="297">
        <v>0.44273797765898398</v>
      </c>
      <c r="E32" s="297">
        <v>0.34094223900172071</v>
      </c>
      <c r="F32" s="297">
        <v>0.35126109178289833</v>
      </c>
      <c r="G32" s="297">
        <v>0.68336787241512142</v>
      </c>
      <c r="H32" s="297">
        <v>0.55383576294886372</v>
      </c>
      <c r="I32" s="297">
        <v>0.52864635555902584</v>
      </c>
      <c r="J32" s="297">
        <v>0</v>
      </c>
      <c r="K32" s="297">
        <v>0.29717264405150318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0.10668821032073759</v>
      </c>
      <c r="T32" s="297">
        <v>0.2496483261699359</v>
      </c>
      <c r="U32" s="297">
        <v>0.123629665682743</v>
      </c>
      <c r="V32" s="297">
        <v>0.36873535395770213</v>
      </c>
      <c r="W32" s="297">
        <v>0.52113768258154514</v>
      </c>
      <c r="DA32" s="122" t="s">
        <v>2919</v>
      </c>
    </row>
    <row r="33" spans="1:105" ht="12" customHeight="1" x14ac:dyDescent="0.25">
      <c r="A33" s="59" t="s">
        <v>70</v>
      </c>
      <c r="B33" s="297">
        <v>2.9064262443947539</v>
      </c>
      <c r="C33" s="297">
        <v>2.8309340708349708</v>
      </c>
      <c r="D33" s="297">
        <v>2.925727718797928</v>
      </c>
      <c r="E33" s="297">
        <v>3.1091676512477049</v>
      </c>
      <c r="F33" s="297">
        <v>3.088788445526065</v>
      </c>
      <c r="G33" s="297">
        <v>2.6720100263375288</v>
      </c>
      <c r="H33" s="297">
        <v>3.836033734256862</v>
      </c>
      <c r="I33" s="297">
        <v>1.5750102136343</v>
      </c>
      <c r="J33" s="297">
        <v>0.81102182025418112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5.0615454569275339E-2</v>
      </c>
      <c r="T33" s="297">
        <v>3.4035614827069342E-2</v>
      </c>
      <c r="U33" s="297">
        <v>3.2309019205166073E-2</v>
      </c>
      <c r="V33" s="297">
        <v>3.5048645405686522E-2</v>
      </c>
      <c r="W33" s="297">
        <v>4.3873278281221208E-2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3.5680333666074628E-2</v>
      </c>
      <c r="F34" s="297">
        <v>1.4704089461511661E-2</v>
      </c>
      <c r="G34" s="297">
        <v>0</v>
      </c>
      <c r="H34" s="297">
        <v>2.3810651889461049E-2</v>
      </c>
      <c r="I34" s="297">
        <v>1.301009928825561</v>
      </c>
      <c r="J34" s="297">
        <v>1.3484465881359471</v>
      </c>
      <c r="K34" s="297">
        <v>2.4848438387588199</v>
      </c>
      <c r="L34" s="297">
        <v>2.9378481741934261</v>
      </c>
      <c r="M34" s="297">
        <v>2.6742884862988672</v>
      </c>
      <c r="N34" s="297">
        <v>2.528131259352048</v>
      </c>
      <c r="O34" s="297">
        <v>2.1219720991991919</v>
      </c>
      <c r="P34" s="297">
        <v>2.6835867581446862</v>
      </c>
      <c r="Q34" s="297">
        <v>2.0700893231658841</v>
      </c>
      <c r="R34" s="297">
        <v>1.385688944910886</v>
      </c>
      <c r="S34" s="297">
        <v>1.955595358436655</v>
      </c>
      <c r="T34" s="297">
        <v>2.3293555659434331</v>
      </c>
      <c r="U34" s="297">
        <v>2.861570409440565</v>
      </c>
      <c r="V34" s="297">
        <v>3.3142316925726041</v>
      </c>
      <c r="W34" s="297">
        <v>3.1086316665063172</v>
      </c>
      <c r="DA34" s="122" t="s">
        <v>2921</v>
      </c>
    </row>
    <row r="35" spans="1:105" ht="12" customHeight="1" x14ac:dyDescent="0.25">
      <c r="A35" s="60" t="s">
        <v>2922</v>
      </c>
      <c r="B35" s="331">
        <v>2.5899886438552588</v>
      </c>
      <c r="C35" s="331">
        <v>2.6619454340914901</v>
      </c>
      <c r="D35" s="331">
        <v>2.9021475270708699</v>
      </c>
      <c r="E35" s="331">
        <v>3.0071599570908112</v>
      </c>
      <c r="F35" s="331">
        <v>3.1200010599718229</v>
      </c>
      <c r="G35" s="331">
        <v>3.10932726096055</v>
      </c>
      <c r="H35" s="331">
        <v>4.0721820993660884</v>
      </c>
      <c r="I35" s="331">
        <v>3.0745901218758069</v>
      </c>
      <c r="J35" s="331">
        <v>2.0819430358313702</v>
      </c>
      <c r="K35" s="331">
        <v>3.1205789217243258</v>
      </c>
      <c r="L35" s="331">
        <v>3.0817286253073268</v>
      </c>
      <c r="M35" s="331">
        <v>2.780392385586091</v>
      </c>
      <c r="N35" s="331">
        <v>2.7237785934813989</v>
      </c>
      <c r="O35" s="331">
        <v>2.9802219717255429</v>
      </c>
      <c r="P35" s="331">
        <v>3.2998499866607358</v>
      </c>
      <c r="Q35" s="331">
        <v>3.1155555630169358</v>
      </c>
      <c r="R35" s="331">
        <v>2.9401560420084318</v>
      </c>
      <c r="S35" s="331">
        <v>3.0141965872687879</v>
      </c>
      <c r="T35" s="331">
        <v>3.4595058671932599</v>
      </c>
      <c r="U35" s="331">
        <v>3.3885980943623948</v>
      </c>
      <c r="V35" s="331">
        <v>4.1360988941283496</v>
      </c>
      <c r="W35" s="331">
        <v>4.3121004309499327</v>
      </c>
      <c r="DA35" s="72" t="s">
        <v>2923</v>
      </c>
    </row>
    <row r="36" spans="1:105" ht="12" customHeight="1" x14ac:dyDescent="0.25">
      <c r="A36" s="64" t="s">
        <v>30</v>
      </c>
      <c r="B36" s="231">
        <v>2.877619386549745E-2</v>
      </c>
      <c r="C36" s="231">
        <v>2.226184235570863E-2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3.8438354981695969E-2</v>
      </c>
      <c r="M36" s="231">
        <v>3.7875122014896942E-2</v>
      </c>
      <c r="N36" s="231">
        <v>6.8503942301262652E-2</v>
      </c>
      <c r="O36" s="231">
        <v>2.1263272789072061E-2</v>
      </c>
      <c r="P36" s="231">
        <v>0</v>
      </c>
      <c r="Q36" s="231">
        <v>2.099254916123636E-2</v>
      </c>
      <c r="R36" s="231">
        <v>0</v>
      </c>
      <c r="S36" s="231">
        <v>8.2130384623856911E-3</v>
      </c>
      <c r="T36" s="231">
        <v>7.7899827852055854E-3</v>
      </c>
      <c r="U36" s="231">
        <v>1.039565673925725E-3</v>
      </c>
      <c r="V36" s="231">
        <v>1.9888127322804029E-3</v>
      </c>
      <c r="W36" s="231">
        <v>1.13593298547042E-3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8.2012832038784067E-2</v>
      </c>
      <c r="G38" s="231">
        <v>7.9896665558219573E-2</v>
      </c>
      <c r="H38" s="231">
        <v>7.899951193745218E-2</v>
      </c>
      <c r="I38" s="231">
        <v>0</v>
      </c>
      <c r="J38" s="231">
        <v>0</v>
      </c>
      <c r="K38" s="231">
        <v>5.6707069558579751E-2</v>
      </c>
      <c r="L38" s="231">
        <v>6.4389787618787483E-2</v>
      </c>
      <c r="M38" s="231">
        <v>6.5471903288197075E-2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1.195989420832809E-2</v>
      </c>
      <c r="T38" s="231">
        <v>1.557046945161571E-2</v>
      </c>
      <c r="U38" s="231">
        <v>1.8390227089857679E-2</v>
      </c>
      <c r="V38" s="231">
        <v>1.2097020246826479E-2</v>
      </c>
      <c r="W38" s="231">
        <v>1.3934343585571191E-2</v>
      </c>
      <c r="DA38" s="73" t="s">
        <v>2926</v>
      </c>
    </row>
    <row r="39" spans="1:105" ht="12" customHeight="1" x14ac:dyDescent="0.25">
      <c r="A39" s="64" t="s">
        <v>160</v>
      </c>
      <c r="B39" s="231">
        <v>6.0040234637209172E-2</v>
      </c>
      <c r="C39" s="231">
        <v>0.12389664864065721</v>
      </c>
      <c r="D39" s="231">
        <v>0.25134324466890512</v>
      </c>
      <c r="E39" s="231">
        <v>0.18855622787374901</v>
      </c>
      <c r="F39" s="231">
        <v>0.1874947519811028</v>
      </c>
      <c r="G39" s="231">
        <v>0.30018571555786477</v>
      </c>
      <c r="H39" s="231">
        <v>0.22569886563886521</v>
      </c>
      <c r="I39" s="231">
        <v>0.17667058595591081</v>
      </c>
      <c r="J39" s="231">
        <v>0</v>
      </c>
      <c r="K39" s="231">
        <v>4.9268019779421857E-2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6.4971770987331196E-3</v>
      </c>
      <c r="T39" s="231">
        <v>1.806340168198867E-2</v>
      </c>
      <c r="U39" s="231">
        <v>1.4011610348934771E-2</v>
      </c>
      <c r="V39" s="231">
        <v>4.016055538150496E-2</v>
      </c>
      <c r="W39" s="231">
        <v>4.5983450887279488E-2</v>
      </c>
      <c r="DA39" s="73" t="s">
        <v>2927</v>
      </c>
    </row>
    <row r="40" spans="1:105" ht="12" customHeight="1" x14ac:dyDescent="0.25">
      <c r="A40" s="64" t="s">
        <v>70</v>
      </c>
      <c r="B40" s="231">
        <v>1.951650858202141</v>
      </c>
      <c r="C40" s="231">
        <v>1.595731590175828</v>
      </c>
      <c r="D40" s="231">
        <v>1.660941538714876</v>
      </c>
      <c r="E40" s="231">
        <v>1.7195080488205281</v>
      </c>
      <c r="F40" s="231">
        <v>1.648721242015458</v>
      </c>
      <c r="G40" s="231">
        <v>1.173744441480963</v>
      </c>
      <c r="H40" s="231">
        <v>1.563258497003438</v>
      </c>
      <c r="I40" s="231">
        <v>0.52635939773966223</v>
      </c>
      <c r="J40" s="231">
        <v>0.1540158421680036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3.0824171788130612E-3</v>
      </c>
      <c r="T40" s="231">
        <v>2.4626601409548738E-3</v>
      </c>
      <c r="U40" s="231">
        <v>3.6617537171115071E-3</v>
      </c>
      <c r="V40" s="231">
        <v>3.81729891032707E-3</v>
      </c>
      <c r="W40" s="231">
        <v>3.871231738827106E-3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1.9732812059458E-2</v>
      </c>
      <c r="F42" s="231">
        <v>7.8486905358651007E-3</v>
      </c>
      <c r="G42" s="231">
        <v>0</v>
      </c>
      <c r="H42" s="231">
        <v>9.7033046276382255E-3</v>
      </c>
      <c r="I42" s="231">
        <v>0.43479007098613409</v>
      </c>
      <c r="J42" s="231">
        <v>0.25607466001992352</v>
      </c>
      <c r="K42" s="231">
        <v>0.4119603127922058</v>
      </c>
      <c r="L42" s="231">
        <v>0.78974637909108392</v>
      </c>
      <c r="M42" s="231">
        <v>0.77786934062771529</v>
      </c>
      <c r="N42" s="231">
        <v>0.53592793824100216</v>
      </c>
      <c r="O42" s="231">
        <v>0.13793590625285229</v>
      </c>
      <c r="P42" s="231">
        <v>0.16915637606982939</v>
      </c>
      <c r="Q42" s="231">
        <v>0.1142327056753213</v>
      </c>
      <c r="R42" s="231">
        <v>1.889749152432869E-2</v>
      </c>
      <c r="S42" s="231">
        <v>0.1190932844315762</v>
      </c>
      <c r="T42" s="231">
        <v>0.1685414274284821</v>
      </c>
      <c r="U42" s="231">
        <v>0.3243170588684981</v>
      </c>
      <c r="V42" s="231">
        <v>0.36096724658511892</v>
      </c>
      <c r="W42" s="231">
        <v>0.27429528959665589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0.54415354061715826</v>
      </c>
      <c r="C44" s="231">
        <v>0.91826393275574392</v>
      </c>
      <c r="D44" s="231">
        <v>0.98449492715382347</v>
      </c>
      <c r="E44" s="231">
        <v>1.079362868337076</v>
      </c>
      <c r="F44" s="231">
        <v>1.1903407030734789</v>
      </c>
      <c r="G44" s="231">
        <v>1.5501326218302021</v>
      </c>
      <c r="H44" s="231">
        <v>2.1891541036254112</v>
      </c>
      <c r="I44" s="231">
        <v>1.9367700671940999</v>
      </c>
      <c r="J44" s="231">
        <v>1.6700611134798129</v>
      </c>
      <c r="K44" s="231">
        <v>2.6026435195941189</v>
      </c>
      <c r="L44" s="231">
        <v>2.1873626834521991</v>
      </c>
      <c r="M44" s="231">
        <v>1.899176019655282</v>
      </c>
      <c r="N44" s="231">
        <v>2.117555292775501</v>
      </c>
      <c r="O44" s="231">
        <v>2.819231372520052</v>
      </c>
      <c r="P44" s="231">
        <v>3.1289021904273442</v>
      </c>
      <c r="Q44" s="231">
        <v>2.980330308180378</v>
      </c>
      <c r="R44" s="231">
        <v>2.921258550484104</v>
      </c>
      <c r="S44" s="231">
        <v>2.8652218967404899</v>
      </c>
      <c r="T44" s="231">
        <v>3.244029933843894</v>
      </c>
      <c r="U44" s="231">
        <v>3.0261146256892499</v>
      </c>
      <c r="V44" s="231">
        <v>3.7160820347865831</v>
      </c>
      <c r="W44" s="231">
        <v>3.9719651402020468</v>
      </c>
      <c r="DA44" s="73" t="s">
        <v>2932</v>
      </c>
    </row>
    <row r="45" spans="1:105" ht="12" customHeight="1" x14ac:dyDescent="0.25">
      <c r="A45" s="64" t="s">
        <v>79</v>
      </c>
      <c r="B45" s="231">
        <v>5.3678165332539064E-3</v>
      </c>
      <c r="C45" s="231">
        <v>1.7914201635515559E-3</v>
      </c>
      <c r="D45" s="231">
        <v>5.3678165332648369E-3</v>
      </c>
      <c r="E45" s="231">
        <v>0</v>
      </c>
      <c r="F45" s="231">
        <v>3.5828403271340411E-3</v>
      </c>
      <c r="G45" s="231">
        <v>5.3678165333001836E-3</v>
      </c>
      <c r="H45" s="231">
        <v>5.3678165332829986E-3</v>
      </c>
      <c r="I45" s="231">
        <v>0</v>
      </c>
      <c r="J45" s="231">
        <v>1.7914201636295829E-3</v>
      </c>
      <c r="K45" s="231">
        <v>0</v>
      </c>
      <c r="L45" s="231">
        <v>1.791420163560738E-3</v>
      </c>
      <c r="M45" s="231">
        <v>0</v>
      </c>
      <c r="N45" s="231">
        <v>1.7914201636329561E-3</v>
      </c>
      <c r="O45" s="231">
        <v>1.791420163567026E-3</v>
      </c>
      <c r="P45" s="231">
        <v>1.7914201635626E-3</v>
      </c>
      <c r="Q45" s="231">
        <v>0</v>
      </c>
      <c r="R45" s="231">
        <v>0</v>
      </c>
      <c r="S45" s="231">
        <v>1.288791484622508E-4</v>
      </c>
      <c r="T45" s="231">
        <v>3.0479918611188259E-3</v>
      </c>
      <c r="U45" s="231">
        <v>1.063252974816551E-3</v>
      </c>
      <c r="V45" s="231">
        <v>9.8592548570923988E-4</v>
      </c>
      <c r="W45" s="231">
        <v>9.1504195408184262E-4</v>
      </c>
      <c r="DA45" s="73" t="s">
        <v>2933</v>
      </c>
    </row>
    <row r="46" spans="1:105" ht="12" customHeight="1" x14ac:dyDescent="0.25">
      <c r="A46" s="60" t="s">
        <v>2934</v>
      </c>
      <c r="B46" s="331">
        <v>0.16869642059945009</v>
      </c>
      <c r="C46" s="331">
        <v>0.21252960522631889</v>
      </c>
      <c r="D46" s="331">
        <v>0.23754445782177741</v>
      </c>
      <c r="E46" s="331">
        <v>0.26127481323538709</v>
      </c>
      <c r="F46" s="331">
        <v>0.27029948286666222</v>
      </c>
      <c r="G46" s="331">
        <v>0.2158497497237416</v>
      </c>
      <c r="H46" s="331">
        <v>0.26162718395728712</v>
      </c>
      <c r="I46" s="331">
        <v>0.27816616372318309</v>
      </c>
      <c r="J46" s="331">
        <v>0.30075867190392053</v>
      </c>
      <c r="K46" s="331">
        <v>0.2285533187637751</v>
      </c>
      <c r="L46" s="331">
        <v>0.27502679697778332</v>
      </c>
      <c r="M46" s="331">
        <v>0.28961525336332972</v>
      </c>
      <c r="N46" s="331">
        <v>0.28473920885604431</v>
      </c>
      <c r="O46" s="331">
        <v>0.27917085791284468</v>
      </c>
      <c r="P46" s="331">
        <v>0.30598252425950079</v>
      </c>
      <c r="Q46" s="331">
        <v>0.32001800775665912</v>
      </c>
      <c r="R46" s="331">
        <v>0.30743202187665408</v>
      </c>
      <c r="S46" s="331">
        <v>0.35051251235153058</v>
      </c>
      <c r="T46" s="331">
        <v>0.3886563329044504</v>
      </c>
      <c r="U46" s="331">
        <v>0.3807298627552097</v>
      </c>
      <c r="V46" s="331">
        <v>0.40310946462053121</v>
      </c>
      <c r="W46" s="331">
        <v>0.51045183905683389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1.561116676227313</v>
      </c>
      <c r="C48" s="318">
        <v>1.966748966764359</v>
      </c>
      <c r="D48" s="318">
        <v>2.198236412682729</v>
      </c>
      <c r="E48" s="318">
        <v>2.417837121680273</v>
      </c>
      <c r="F48" s="318">
        <v>2.5013514144480942</v>
      </c>
      <c r="G48" s="318">
        <v>1.997473583943506</v>
      </c>
      <c r="H48" s="318">
        <v>2.4210979603407359</v>
      </c>
      <c r="I48" s="318">
        <v>2.5741496790943388</v>
      </c>
      <c r="J48" s="318">
        <v>2.783220749798883</v>
      </c>
      <c r="K48" s="318">
        <v>2.1150324118399761</v>
      </c>
      <c r="L48" s="318">
        <v>2.5450979792324091</v>
      </c>
      <c r="M48" s="318">
        <v>2.6800995546242552</v>
      </c>
      <c r="N48" s="318">
        <v>2.634976638753836</v>
      </c>
      <c r="O48" s="318">
        <v>2.5834471191254669</v>
      </c>
      <c r="P48" s="318">
        <v>2.831562279497422</v>
      </c>
      <c r="Q48" s="318">
        <v>2.9614466437801261</v>
      </c>
      <c r="R48" s="318">
        <v>2.8449759304465592</v>
      </c>
      <c r="S48" s="318">
        <v>3.2436427893010662</v>
      </c>
      <c r="T48" s="318">
        <v>3.5966257046977859</v>
      </c>
      <c r="U48" s="318">
        <v>3.523274149936714</v>
      </c>
      <c r="V48" s="318">
        <v>3.7303749855983979</v>
      </c>
      <c r="W48" s="318">
        <v>4.7237213186319451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0.99999999999999967</v>
      </c>
      <c r="D52" s="234">
        <f t="shared" si="1"/>
        <v>0.99999999999999989</v>
      </c>
      <c r="E52" s="234">
        <f t="shared" si="1"/>
        <v>0.99999999999999967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1</v>
      </c>
      <c r="I52" s="234">
        <f t="shared" si="1"/>
        <v>1.0000000000000004</v>
      </c>
      <c r="J52" s="234">
        <f t="shared" si="1"/>
        <v>1</v>
      </c>
      <c r="K52" s="234">
        <f t="shared" si="1"/>
        <v>1</v>
      </c>
      <c r="L52" s="234">
        <f t="shared" si="1"/>
        <v>0.99999999999999967</v>
      </c>
      <c r="M52" s="234">
        <f t="shared" si="1"/>
        <v>0.99999999999999956</v>
      </c>
      <c r="N52" s="234">
        <f t="shared" si="1"/>
        <v>0.99999999999999989</v>
      </c>
      <c r="O52" s="234">
        <f t="shared" si="1"/>
        <v>0.99999999999999989</v>
      </c>
      <c r="P52" s="234">
        <f t="shared" si="1"/>
        <v>1</v>
      </c>
      <c r="Q52" s="234">
        <f t="shared" si="1"/>
        <v>1</v>
      </c>
      <c r="R52" s="234">
        <f t="shared" si="1"/>
        <v>1</v>
      </c>
      <c r="S52" s="234">
        <f t="shared" si="1"/>
        <v>1.0000000000000002</v>
      </c>
      <c r="T52" s="234">
        <f t="shared" si="1"/>
        <v>1</v>
      </c>
      <c r="U52" s="234">
        <f t="shared" si="1"/>
        <v>1.0000000000000002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8.2366415649020013E-3</v>
      </c>
      <c r="C53" s="301">
        <f t="shared" si="2"/>
        <v>9.6660376922363418E-3</v>
      </c>
      <c r="D53" s="301">
        <f t="shared" si="2"/>
        <v>9.8487317272500322E-3</v>
      </c>
      <c r="E53" s="301">
        <f t="shared" si="2"/>
        <v>1.0306761825961373E-2</v>
      </c>
      <c r="F53" s="301">
        <f t="shared" si="2"/>
        <v>1.0286256947545173E-2</v>
      </c>
      <c r="G53" s="301">
        <f t="shared" si="2"/>
        <v>8.6713088072190234E-3</v>
      </c>
      <c r="H53" s="301">
        <f t="shared" si="2"/>
        <v>8.1584359242866562E-3</v>
      </c>
      <c r="I53" s="301">
        <f t="shared" si="2"/>
        <v>1.0651481143888645E-2</v>
      </c>
      <c r="J53" s="301">
        <f t="shared" si="2"/>
        <v>1.4801406575836746E-2</v>
      </c>
      <c r="K53" s="301">
        <f t="shared" si="2"/>
        <v>9.1156741561555527E-3</v>
      </c>
      <c r="L53" s="301">
        <f t="shared" si="2"/>
        <v>1.0560400488578906E-2</v>
      </c>
      <c r="M53" s="301">
        <f t="shared" si="2"/>
        <v>1.1824792811658692E-2</v>
      </c>
      <c r="N53" s="301">
        <f t="shared" si="2"/>
        <v>1.1881679267817207E-2</v>
      </c>
      <c r="O53" s="301">
        <f t="shared" si="2"/>
        <v>1.1101954971449038E-2</v>
      </c>
      <c r="P53" s="301">
        <f t="shared" si="2"/>
        <v>1.1025650873820295E-2</v>
      </c>
      <c r="Q53" s="301">
        <f t="shared" si="2"/>
        <v>1.1886092409127786E-2</v>
      </c>
      <c r="R53" s="301">
        <f t="shared" si="2"/>
        <v>1.2226742503421314E-2</v>
      </c>
      <c r="S53" s="301">
        <f t="shared" si="2"/>
        <v>1.2947327768528643E-2</v>
      </c>
      <c r="T53" s="301">
        <f t="shared" si="2"/>
        <v>1.2621181594522749E-2</v>
      </c>
      <c r="U53" s="301">
        <f t="shared" si="2"/>
        <v>1.2568159586282221E-2</v>
      </c>
      <c r="V53" s="301">
        <f t="shared" si="2"/>
        <v>1.1364201721828502E-2</v>
      </c>
      <c r="W53" s="301">
        <f t="shared" si="2"/>
        <v>1.3059265860770728E-2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8.9528712661978253E-3</v>
      </c>
      <c r="C54" s="235">
        <f t="shared" si="3"/>
        <v>1.0506562708952545E-2</v>
      </c>
      <c r="D54" s="235">
        <f t="shared" si="3"/>
        <v>1.0705143181793509E-2</v>
      </c>
      <c r="E54" s="235">
        <f t="shared" si="3"/>
        <v>1.1203001984740623E-2</v>
      </c>
      <c r="F54" s="235">
        <f t="shared" si="3"/>
        <v>1.1180714073418668E-2</v>
      </c>
      <c r="G54" s="235">
        <f t="shared" si="3"/>
        <v>9.4253356600206752E-3</v>
      </c>
      <c r="H54" s="235">
        <f t="shared" si="3"/>
        <v>8.8678651350941953E-3</v>
      </c>
      <c r="I54" s="235">
        <f t="shared" si="3"/>
        <v>1.1577696895531141E-2</v>
      </c>
      <c r="J54" s="235">
        <f t="shared" si="3"/>
        <v>1.6088485408518198E-2</v>
      </c>
      <c r="K54" s="235">
        <f t="shared" si="3"/>
        <v>9.9083414740821201E-3</v>
      </c>
      <c r="L54" s="235">
        <f t="shared" si="3"/>
        <v>1.1478696183237942E-2</v>
      </c>
      <c r="M54" s="235">
        <f t="shared" si="3"/>
        <v>1.2853035664846411E-2</v>
      </c>
      <c r="N54" s="235">
        <f t="shared" si="3"/>
        <v>1.2914868769366528E-2</v>
      </c>
      <c r="O54" s="235">
        <f t="shared" si="3"/>
        <v>1.2067342360270693E-2</v>
      </c>
      <c r="P54" s="235">
        <f t="shared" si="3"/>
        <v>1.1984403123717711E-2</v>
      </c>
      <c r="Q54" s="235">
        <f t="shared" si="3"/>
        <v>1.2919665662095417E-2</v>
      </c>
      <c r="R54" s="235">
        <f t="shared" si="3"/>
        <v>1.3289937503718822E-2</v>
      </c>
      <c r="S54" s="235">
        <f t="shared" si="3"/>
        <v>1.4073182357096356E-2</v>
      </c>
      <c r="T54" s="235">
        <f t="shared" si="3"/>
        <v>1.3718675646220379E-2</v>
      </c>
      <c r="U54" s="235">
        <f t="shared" si="3"/>
        <v>1.3661043028567637E-2</v>
      </c>
      <c r="V54" s="235">
        <f t="shared" si="3"/>
        <v>1.2352393175900546E-2</v>
      </c>
      <c r="W54" s="235">
        <f t="shared" si="3"/>
        <v>1.4194854196489923E-2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2.2203120740170612E-2</v>
      </c>
      <c r="C55" s="235">
        <f t="shared" si="4"/>
        <v>2.6056275518202318E-2</v>
      </c>
      <c r="D55" s="235">
        <f t="shared" si="4"/>
        <v>2.6548755090847899E-2</v>
      </c>
      <c r="E55" s="235">
        <f t="shared" si="4"/>
        <v>2.778344492215673E-2</v>
      </c>
      <c r="F55" s="235">
        <f t="shared" si="4"/>
        <v>2.772817090207828E-2</v>
      </c>
      <c r="G55" s="235">
        <f t="shared" si="4"/>
        <v>2.3374832436851265E-2</v>
      </c>
      <c r="H55" s="235">
        <f t="shared" si="4"/>
        <v>2.1992305535033601E-2</v>
      </c>
      <c r="I55" s="235">
        <f t="shared" si="4"/>
        <v>2.8712688300917229E-2</v>
      </c>
      <c r="J55" s="235">
        <f t="shared" si="4"/>
        <v>3.9899443813125129E-2</v>
      </c>
      <c r="K55" s="235">
        <f t="shared" si="4"/>
        <v>2.4572686855723662E-2</v>
      </c>
      <c r="L55" s="235">
        <f t="shared" si="4"/>
        <v>2.8467166534430089E-2</v>
      </c>
      <c r="M55" s="235">
        <f t="shared" si="4"/>
        <v>3.1875528448819093E-2</v>
      </c>
      <c r="N55" s="235">
        <f t="shared" si="4"/>
        <v>3.2028874548028982E-2</v>
      </c>
      <c r="O55" s="235">
        <f t="shared" si="4"/>
        <v>2.9927009053471332E-2</v>
      </c>
      <c r="P55" s="235">
        <f t="shared" si="4"/>
        <v>2.9721319746819918E-2</v>
      </c>
      <c r="Q55" s="235">
        <f t="shared" si="4"/>
        <v>3.2040770841996642E-2</v>
      </c>
      <c r="R55" s="235">
        <f t="shared" si="4"/>
        <v>3.2959045009222671E-2</v>
      </c>
      <c r="S55" s="235">
        <f t="shared" si="4"/>
        <v>3.4901492245598957E-2</v>
      </c>
      <c r="T55" s="235">
        <f t="shared" si="4"/>
        <v>3.4022315602626536E-2</v>
      </c>
      <c r="U55" s="235">
        <f t="shared" si="4"/>
        <v>3.3879386710847739E-2</v>
      </c>
      <c r="V55" s="235">
        <f t="shared" si="4"/>
        <v>3.0633935076233361E-2</v>
      </c>
      <c r="W55" s="235">
        <f t="shared" si="4"/>
        <v>3.5203238407294994E-2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6.8041821623103502E-2</v>
      </c>
      <c r="C56" s="235">
        <f t="shared" si="5"/>
        <v>7.984987658803934E-2</v>
      </c>
      <c r="D56" s="235">
        <f t="shared" si="5"/>
        <v>8.1359088181630707E-2</v>
      </c>
      <c r="E56" s="235">
        <f t="shared" si="5"/>
        <v>8.5142815084028739E-2</v>
      </c>
      <c r="F56" s="235">
        <f t="shared" si="5"/>
        <v>8.4973426957981865E-2</v>
      </c>
      <c r="G56" s="235">
        <f t="shared" si="5"/>
        <v>7.1632551016157148E-2</v>
      </c>
      <c r="H56" s="235">
        <f t="shared" si="5"/>
        <v>6.7395775026715871E-2</v>
      </c>
      <c r="I56" s="235">
        <f t="shared" si="5"/>
        <v>8.7990496406036678E-2</v>
      </c>
      <c r="J56" s="235">
        <f t="shared" si="5"/>
        <v>0.12227248910473834</v>
      </c>
      <c r="K56" s="235">
        <f t="shared" si="5"/>
        <v>7.5303395203024134E-2</v>
      </c>
      <c r="L56" s="235">
        <f t="shared" si="5"/>
        <v>8.7238090992608361E-2</v>
      </c>
      <c r="M56" s="235">
        <f t="shared" si="5"/>
        <v>9.7683071052832707E-2</v>
      </c>
      <c r="N56" s="235">
        <f t="shared" si="5"/>
        <v>9.81530026471856E-2</v>
      </c>
      <c r="O56" s="235">
        <f t="shared" si="5"/>
        <v>9.171180193805728E-2</v>
      </c>
      <c r="P56" s="235">
        <f t="shared" si="5"/>
        <v>9.1081463740254581E-2</v>
      </c>
      <c r="Q56" s="235">
        <f t="shared" si="5"/>
        <v>9.8189459031925191E-2</v>
      </c>
      <c r="R56" s="235">
        <f t="shared" si="5"/>
        <v>0.10100352502826301</v>
      </c>
      <c r="S56" s="235">
        <f t="shared" si="5"/>
        <v>0.10695618591393229</v>
      </c>
      <c r="T56" s="235">
        <f t="shared" si="5"/>
        <v>0.10426193491127488</v>
      </c>
      <c r="U56" s="235">
        <f t="shared" si="5"/>
        <v>0.10382392701711403</v>
      </c>
      <c r="V56" s="235">
        <f t="shared" si="5"/>
        <v>9.3878188136844176E-2</v>
      </c>
      <c r="W56" s="235">
        <f t="shared" si="5"/>
        <v>0.10788089189332338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1.580032398382825E-2</v>
      </c>
      <c r="C57" s="302">
        <f t="shared" si="6"/>
        <v>1.8176403629692073E-2</v>
      </c>
      <c r="D57" s="302">
        <f t="shared" si="6"/>
        <v>1.8745792835478305E-2</v>
      </c>
      <c r="E57" s="302">
        <f t="shared" si="6"/>
        <v>1.918783453808888E-2</v>
      </c>
      <c r="F57" s="302">
        <f t="shared" si="6"/>
        <v>1.9121998485932525E-2</v>
      </c>
      <c r="G57" s="302">
        <f t="shared" si="6"/>
        <v>1.7674555524972112E-2</v>
      </c>
      <c r="H57" s="302">
        <f t="shared" si="6"/>
        <v>1.6541945414831061E-2</v>
      </c>
      <c r="I57" s="302">
        <f t="shared" si="6"/>
        <v>1.9695092204901461E-2</v>
      </c>
      <c r="J57" s="302">
        <f t="shared" si="6"/>
        <v>2.5028885994051304E-2</v>
      </c>
      <c r="K57" s="302">
        <f t="shared" si="6"/>
        <v>1.7849707488755924E-2</v>
      </c>
      <c r="L57" s="302">
        <f t="shared" si="6"/>
        <v>1.952347740275823E-2</v>
      </c>
      <c r="M57" s="302">
        <f t="shared" si="6"/>
        <v>2.0518081402271491E-2</v>
      </c>
      <c r="N57" s="302">
        <f t="shared" si="6"/>
        <v>2.048859382977547E-2</v>
      </c>
      <c r="O57" s="302">
        <f t="shared" si="6"/>
        <v>1.9304705695763719E-2</v>
      </c>
      <c r="P57" s="302">
        <f t="shared" si="6"/>
        <v>1.9072524112452634E-2</v>
      </c>
      <c r="Q57" s="302">
        <f t="shared" si="6"/>
        <v>2.0600138683106103E-2</v>
      </c>
      <c r="R57" s="302">
        <f t="shared" si="6"/>
        <v>2.1475010520554318E-2</v>
      </c>
      <c r="S57" s="302">
        <f t="shared" si="6"/>
        <v>2.2349616739432282E-2</v>
      </c>
      <c r="T57" s="302">
        <f t="shared" si="6"/>
        <v>2.1691174563968765E-2</v>
      </c>
      <c r="U57" s="302">
        <f t="shared" si="6"/>
        <v>2.1377381495408781E-2</v>
      </c>
      <c r="V57" s="302">
        <f t="shared" si="6"/>
        <v>1.9673131831890261E-2</v>
      </c>
      <c r="W57" s="302">
        <f t="shared" si="6"/>
        <v>2.2226479003354605E-2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0.67865700233095472</v>
      </c>
      <c r="C58" s="303">
        <f t="shared" si="7"/>
        <v>0.64973516592613234</v>
      </c>
      <c r="D58" s="303">
        <f t="shared" si="7"/>
        <v>0.64574799471428679</v>
      </c>
      <c r="E58" s="303">
        <f t="shared" si="7"/>
        <v>0.63663337045045743</v>
      </c>
      <c r="F58" s="303">
        <f t="shared" si="7"/>
        <v>0.6371989782024915</v>
      </c>
      <c r="G58" s="303">
        <f t="shared" si="7"/>
        <v>0.67035941488476447</v>
      </c>
      <c r="H58" s="303">
        <f t="shared" si="7"/>
        <v>0.68148987223816271</v>
      </c>
      <c r="I58" s="303">
        <f t="shared" si="7"/>
        <v>0.63183125377926486</v>
      </c>
      <c r="J58" s="303">
        <f t="shared" si="7"/>
        <v>0.54987230668818654</v>
      </c>
      <c r="K58" s="303">
        <f t="shared" si="7"/>
        <v>0.66795100366382476</v>
      </c>
      <c r="L58" s="303">
        <f t="shared" si="7"/>
        <v>0.635050036428772</v>
      </c>
      <c r="M58" s="303">
        <f t="shared" si="7"/>
        <v>0.60923714508797699</v>
      </c>
      <c r="N58" s="303">
        <f t="shared" si="7"/>
        <v>0.60997288322731535</v>
      </c>
      <c r="O58" s="303">
        <f t="shared" si="7"/>
        <v>0.63604254678943739</v>
      </c>
      <c r="P58" s="303">
        <f t="shared" si="7"/>
        <v>0.63813120980493721</v>
      </c>
      <c r="Q58" s="303">
        <f t="shared" si="7"/>
        <v>0.62102396734850485</v>
      </c>
      <c r="R58" s="303">
        <f t="shared" si="7"/>
        <v>0.62753827592151545</v>
      </c>
      <c r="S58" s="303">
        <f t="shared" si="7"/>
        <v>0.59752539258059234</v>
      </c>
      <c r="T58" s="303">
        <f t="shared" si="7"/>
        <v>0.60291558960470604</v>
      </c>
      <c r="U58" s="303">
        <f t="shared" si="7"/>
        <v>0.60032023432153914</v>
      </c>
      <c r="V58" s="303">
        <f t="shared" si="7"/>
        <v>0.62577041741687467</v>
      </c>
      <c r="W58" s="303">
        <f t="shared" si="7"/>
        <v>0.59205360931317952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4.1899437525805841E-2</v>
      </c>
      <c r="C59" s="303">
        <f t="shared" si="8"/>
        <v>4.917071347789792E-2</v>
      </c>
      <c r="D59" s="303">
        <f t="shared" si="8"/>
        <v>5.0100070090793654E-2</v>
      </c>
      <c r="E59" s="303">
        <f t="shared" si="8"/>
        <v>5.243004928858614E-2</v>
      </c>
      <c r="F59" s="303">
        <f t="shared" si="8"/>
        <v>5.2325741863599354E-2</v>
      </c>
      <c r="G59" s="303">
        <f t="shared" si="8"/>
        <v>4.4110570888896784E-2</v>
      </c>
      <c r="H59" s="303">
        <f t="shared" si="8"/>
        <v>4.1501608832240848E-2</v>
      </c>
      <c r="I59" s="303">
        <f t="shared" si="8"/>
        <v>5.4183621471085755E-2</v>
      </c>
      <c r="J59" s="303">
        <f t="shared" si="8"/>
        <v>7.5294111711865189E-2</v>
      </c>
      <c r="K59" s="303">
        <f t="shared" si="8"/>
        <v>4.637103809870434E-2</v>
      </c>
      <c r="L59" s="303">
        <f t="shared" si="8"/>
        <v>5.3720298137553593E-2</v>
      </c>
      <c r="M59" s="303">
        <f t="shared" si="8"/>
        <v>6.0152206911481203E-2</v>
      </c>
      <c r="N59" s="303">
        <f t="shared" si="8"/>
        <v>6.0441585840635373E-2</v>
      </c>
      <c r="O59" s="303">
        <f t="shared" si="8"/>
        <v>5.6475162246066878E-2</v>
      </c>
      <c r="P59" s="303">
        <f t="shared" si="8"/>
        <v>5.6087006618998882E-2</v>
      </c>
      <c r="Q59" s="303">
        <f t="shared" si="8"/>
        <v>6.0464035298606569E-2</v>
      </c>
      <c r="R59" s="303">
        <f t="shared" si="8"/>
        <v>6.2196907517404094E-2</v>
      </c>
      <c r="S59" s="303">
        <f t="shared" si="8"/>
        <v>6.586249343121095E-2</v>
      </c>
      <c r="T59" s="303">
        <f t="shared" si="8"/>
        <v>6.4203402024311393E-2</v>
      </c>
      <c r="U59" s="303">
        <f t="shared" si="8"/>
        <v>6.3933681373696552E-2</v>
      </c>
      <c r="V59" s="303">
        <f t="shared" si="8"/>
        <v>5.7809200063214577E-2</v>
      </c>
      <c r="W59" s="303">
        <f t="shared" si="8"/>
        <v>6.6431917639572846E-2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0.12306883268607931</v>
      </c>
      <c r="C60" s="303">
        <f t="shared" si="9"/>
        <v>0.11794787193538803</v>
      </c>
      <c r="D60" s="303">
        <f t="shared" si="9"/>
        <v>0.11731826617619215</v>
      </c>
      <c r="E60" s="303">
        <f t="shared" si="9"/>
        <v>0.11584368975926386</v>
      </c>
      <c r="F60" s="303">
        <f t="shared" si="9"/>
        <v>0.11579818135278588</v>
      </c>
      <c r="G60" s="303">
        <f t="shared" si="9"/>
        <v>0.11986260830198608</v>
      </c>
      <c r="H60" s="303">
        <f t="shared" si="9"/>
        <v>0.12122690230957044</v>
      </c>
      <c r="I60" s="303">
        <f t="shared" si="9"/>
        <v>0.11250166696987635</v>
      </c>
      <c r="J60" s="303">
        <f t="shared" si="9"/>
        <v>9.7189733115507382E-2</v>
      </c>
      <c r="K60" s="303">
        <f t="shared" si="9"/>
        <v>0.11225143625926715</v>
      </c>
      <c r="L60" s="303">
        <f t="shared" si="9"/>
        <v>0.11147229204018684</v>
      </c>
      <c r="M60" s="303">
        <f t="shared" si="9"/>
        <v>0.10827934180311762</v>
      </c>
      <c r="N60" s="303">
        <f t="shared" si="9"/>
        <v>0.10631283363318819</v>
      </c>
      <c r="O60" s="303">
        <f t="shared" si="9"/>
        <v>9.8701002464705451E-2</v>
      </c>
      <c r="P60" s="303">
        <f t="shared" si="9"/>
        <v>9.8534955376245292E-2</v>
      </c>
      <c r="Q60" s="303">
        <f t="shared" si="9"/>
        <v>9.5052436309825128E-2</v>
      </c>
      <c r="R60" s="303">
        <f t="shared" si="9"/>
        <v>8.011652333213469E-2</v>
      </c>
      <c r="S60" s="303">
        <f t="shared" si="9"/>
        <v>9.329101715058051E-2</v>
      </c>
      <c r="T60" s="303">
        <f t="shared" si="9"/>
        <v>9.5784676280319975E-2</v>
      </c>
      <c r="U60" s="303">
        <f t="shared" si="9"/>
        <v>9.9868469591998105E-2</v>
      </c>
      <c r="V60" s="303">
        <f t="shared" si="9"/>
        <v>0.10279491399730038</v>
      </c>
      <c r="W60" s="303">
        <f t="shared" si="9"/>
        <v>9.6406071392286879E-2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6.4506470406470465E-2</v>
      </c>
      <c r="C61" s="304">
        <f t="shared" si="10"/>
        <v>6.1107127844698093E-2</v>
      </c>
      <c r="D61" s="304">
        <f t="shared" si="10"/>
        <v>6.0721109495361476E-2</v>
      </c>
      <c r="E61" s="304">
        <f t="shared" si="10"/>
        <v>5.9785808380592421E-2</v>
      </c>
      <c r="F61" s="304">
        <f t="shared" si="10"/>
        <v>5.9703392579354038E-2</v>
      </c>
      <c r="G61" s="304">
        <f t="shared" si="10"/>
        <v>6.1783487071045161E-2</v>
      </c>
      <c r="H61" s="304">
        <f t="shared" si="10"/>
        <v>6.2469038291884535E-2</v>
      </c>
      <c r="I61" s="304">
        <f t="shared" si="10"/>
        <v>5.6682949812198083E-2</v>
      </c>
      <c r="J61" s="304">
        <f t="shared" si="10"/>
        <v>4.6206582518278118E-2</v>
      </c>
      <c r="K61" s="304">
        <f t="shared" si="10"/>
        <v>5.4174229487376824E-2</v>
      </c>
      <c r="L61" s="304">
        <f t="shared" si="10"/>
        <v>5.5432406360305386E-2</v>
      </c>
      <c r="M61" s="304">
        <f t="shared" si="10"/>
        <v>5.3780944751819194E-2</v>
      </c>
      <c r="N61" s="304">
        <f t="shared" si="10"/>
        <v>5.1730097713408606E-2</v>
      </c>
      <c r="O61" s="304">
        <f t="shared" si="10"/>
        <v>4.2345250355168111E-2</v>
      </c>
      <c r="P61" s="304">
        <f t="shared" si="10"/>
        <v>4.2043166491170021E-2</v>
      </c>
      <c r="Q61" s="304">
        <f t="shared" si="10"/>
        <v>3.957248103721122E-2</v>
      </c>
      <c r="R61" s="304">
        <f t="shared" si="10"/>
        <v>2.3960704373012107E-2</v>
      </c>
      <c r="S61" s="304">
        <f t="shared" si="10"/>
        <v>3.9253385889019707E-2</v>
      </c>
      <c r="T61" s="304">
        <f t="shared" si="10"/>
        <v>4.1452162346818811E-2</v>
      </c>
      <c r="U61" s="304">
        <f t="shared" si="10"/>
        <v>4.5769270712950443E-2</v>
      </c>
      <c r="V61" s="304">
        <f t="shared" si="10"/>
        <v>4.7157335348649992E-2</v>
      </c>
      <c r="W61" s="304">
        <f t="shared" si="10"/>
        <v>4.2763066438727924E-2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5.4981213773129707E-2</v>
      </c>
      <c r="C62" s="304">
        <f t="shared" si="11"/>
        <v>5.2638119007108922E-2</v>
      </c>
      <c r="D62" s="304">
        <f t="shared" si="11"/>
        <v>5.2315099408113262E-2</v>
      </c>
      <c r="E62" s="304">
        <f t="shared" si="11"/>
        <v>5.1576680584775193E-2</v>
      </c>
      <c r="F62" s="304">
        <f t="shared" si="11"/>
        <v>5.1622503144064379E-2</v>
      </c>
      <c r="G62" s="304">
        <f t="shared" si="11"/>
        <v>5.4308986966932656E-2</v>
      </c>
      <c r="H62" s="304">
        <f t="shared" si="11"/>
        <v>5.5210717963648216E-2</v>
      </c>
      <c r="I62" s="304">
        <f t="shared" si="11"/>
        <v>5.1187638399465801E-2</v>
      </c>
      <c r="J62" s="304">
        <f t="shared" si="11"/>
        <v>4.4547756433821993E-2</v>
      </c>
      <c r="K62" s="304">
        <f t="shared" si="11"/>
        <v>5.4113870182257481E-2</v>
      </c>
      <c r="L62" s="304">
        <f t="shared" si="11"/>
        <v>5.1448407206586284E-2</v>
      </c>
      <c r="M62" s="304">
        <f t="shared" si="11"/>
        <v>4.9357182785359846E-2</v>
      </c>
      <c r="N62" s="304">
        <f t="shared" si="11"/>
        <v>4.9416788412032966E-2</v>
      </c>
      <c r="O62" s="304">
        <f t="shared" si="11"/>
        <v>5.1528815165429072E-2</v>
      </c>
      <c r="P62" s="304">
        <f t="shared" si="11"/>
        <v>5.169802763558818E-2</v>
      </c>
      <c r="Q62" s="304">
        <f t="shared" si="11"/>
        <v>5.031208900777575E-2</v>
      </c>
      <c r="R62" s="304">
        <f t="shared" si="11"/>
        <v>5.0839843957635057E-2</v>
      </c>
      <c r="S62" s="304">
        <f t="shared" si="11"/>
        <v>4.8408358318722269E-2</v>
      </c>
      <c r="T62" s="304">
        <f t="shared" si="11"/>
        <v>4.8845043675013015E-2</v>
      </c>
      <c r="U62" s="304">
        <f t="shared" si="11"/>
        <v>4.86347816676206E-2</v>
      </c>
      <c r="V62" s="304">
        <f t="shared" si="11"/>
        <v>5.0696621378290174E-2</v>
      </c>
      <c r="W62" s="304">
        <f t="shared" si="11"/>
        <v>4.7965063274962978E-2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3.5811485064791296E-3</v>
      </c>
      <c r="C63" s="304">
        <f t="shared" si="12"/>
        <v>4.202625083581016E-3</v>
      </c>
      <c r="D63" s="304">
        <f t="shared" si="12"/>
        <v>4.2820572727174057E-3</v>
      </c>
      <c r="E63" s="304">
        <f t="shared" si="12"/>
        <v>4.4812007938962494E-3</v>
      </c>
      <c r="F63" s="304">
        <f t="shared" si="12"/>
        <v>4.4722856293674665E-3</v>
      </c>
      <c r="G63" s="304">
        <f t="shared" si="12"/>
        <v>3.7701342640082715E-3</v>
      </c>
      <c r="H63" s="304">
        <f t="shared" si="12"/>
        <v>3.5471460540376781E-3</v>
      </c>
      <c r="I63" s="304">
        <f t="shared" si="12"/>
        <v>4.6310787582124566E-3</v>
      </c>
      <c r="J63" s="304">
        <f t="shared" si="12"/>
        <v>6.4353941634072804E-3</v>
      </c>
      <c r="K63" s="304">
        <f t="shared" si="12"/>
        <v>3.9633365896328474E-3</v>
      </c>
      <c r="L63" s="304">
        <f t="shared" si="12"/>
        <v>4.5914784732951769E-3</v>
      </c>
      <c r="M63" s="304">
        <f t="shared" si="12"/>
        <v>5.1412142659385636E-3</v>
      </c>
      <c r="N63" s="304">
        <f t="shared" si="12"/>
        <v>5.1659475077466118E-3</v>
      </c>
      <c r="O63" s="304">
        <f t="shared" si="12"/>
        <v>4.8269369441082764E-3</v>
      </c>
      <c r="P63" s="304">
        <f t="shared" si="12"/>
        <v>4.7937612494870835E-3</v>
      </c>
      <c r="Q63" s="304">
        <f t="shared" si="12"/>
        <v>5.1678662648381663E-3</v>
      </c>
      <c r="R63" s="304">
        <f t="shared" si="12"/>
        <v>5.3159750014875285E-3</v>
      </c>
      <c r="S63" s="304">
        <f t="shared" si="12"/>
        <v>5.629272942838541E-3</v>
      </c>
      <c r="T63" s="304">
        <f t="shared" si="12"/>
        <v>5.4874702584881523E-3</v>
      </c>
      <c r="U63" s="304">
        <f t="shared" si="12"/>
        <v>5.4644172114270521E-3</v>
      </c>
      <c r="V63" s="304">
        <f t="shared" si="12"/>
        <v>4.9409572703602187E-3</v>
      </c>
      <c r="W63" s="304">
        <f t="shared" si="12"/>
        <v>5.6779416785959682E-3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3.3139948278957908E-2</v>
      </c>
      <c r="C65" s="237">
        <f t="shared" si="14"/>
        <v>3.8891092523458799E-2</v>
      </c>
      <c r="D65" s="237">
        <f t="shared" si="14"/>
        <v>3.9626158001726891E-2</v>
      </c>
      <c r="E65" s="237">
        <f t="shared" si="14"/>
        <v>4.1469032146715906E-2</v>
      </c>
      <c r="F65" s="237">
        <f t="shared" si="14"/>
        <v>4.1386531214166564E-2</v>
      </c>
      <c r="G65" s="237">
        <f t="shared" si="14"/>
        <v>3.4888822479132567E-2</v>
      </c>
      <c r="H65" s="237">
        <f t="shared" si="14"/>
        <v>3.2825289584064686E-2</v>
      </c>
      <c r="I65" s="237">
        <f t="shared" si="14"/>
        <v>4.2856002828498115E-2</v>
      </c>
      <c r="J65" s="237">
        <f t="shared" si="14"/>
        <v>5.9553137588171025E-2</v>
      </c>
      <c r="K65" s="237">
        <f t="shared" si="14"/>
        <v>3.6676716800462396E-2</v>
      </c>
      <c r="L65" s="237">
        <f t="shared" si="14"/>
        <v>4.2489541791873607E-2</v>
      </c>
      <c r="M65" s="237">
        <f t="shared" si="14"/>
        <v>4.7576796816995504E-2</v>
      </c>
      <c r="N65" s="237">
        <f t="shared" si="14"/>
        <v>4.7805678236687181E-2</v>
      </c>
      <c r="O65" s="237">
        <f t="shared" si="14"/>
        <v>4.4668474480778028E-2</v>
      </c>
      <c r="P65" s="237">
        <f t="shared" si="14"/>
        <v>4.4361466602753495E-2</v>
      </c>
      <c r="Q65" s="237">
        <f t="shared" si="14"/>
        <v>4.7823434414812432E-2</v>
      </c>
      <c r="R65" s="237">
        <f t="shared" si="14"/>
        <v>4.9194032663765631E-2</v>
      </c>
      <c r="S65" s="237">
        <f t="shared" si="14"/>
        <v>5.2093291813027895E-2</v>
      </c>
      <c r="T65" s="237">
        <f t="shared" si="14"/>
        <v>5.0781049772049384E-2</v>
      </c>
      <c r="U65" s="237">
        <f t="shared" si="14"/>
        <v>5.056771687454599E-2</v>
      </c>
      <c r="V65" s="237">
        <f t="shared" si="14"/>
        <v>4.5723618579913493E-2</v>
      </c>
      <c r="W65" s="237">
        <f t="shared" si="14"/>
        <v>5.2543672293727132E-2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149.36469369023803</v>
      </c>
      <c r="D69" s="324">
        <f t="shared" si="15"/>
        <v>157.39943783723888</v>
      </c>
      <c r="E69" s="324">
        <f t="shared" si="15"/>
        <v>173.26695378119376</v>
      </c>
      <c r="F69" s="324">
        <f t="shared" si="15"/>
        <v>189.65978100374767</v>
      </c>
      <c r="G69" s="324">
        <f t="shared" si="15"/>
        <v>184.05304269981883</v>
      </c>
      <c r="H69" s="324">
        <f t="shared" si="15"/>
        <v>169.82600109922581</v>
      </c>
      <c r="I69" s="324">
        <f t="shared" si="15"/>
        <v>174.8069613496709</v>
      </c>
      <c r="J69" s="324">
        <f t="shared" si="15"/>
        <v>191.41379190462473</v>
      </c>
      <c r="K69" s="324">
        <f t="shared" si="15"/>
        <v>214.43137637246667</v>
      </c>
      <c r="L69" s="324">
        <f t="shared" si="15"/>
        <v>218.6378184362764</v>
      </c>
      <c r="M69" s="324">
        <f t="shared" si="15"/>
        <v>224.95346932596365</v>
      </c>
      <c r="N69" s="324">
        <f t="shared" si="15"/>
        <v>243.72357443584238</v>
      </c>
      <c r="O69" s="324">
        <f t="shared" si="15"/>
        <v>254.4529857562809</v>
      </c>
      <c r="P69" s="324">
        <f t="shared" si="15"/>
        <v>245.03830676914362</v>
      </c>
      <c r="Q69" s="324">
        <f t="shared" si="15"/>
        <v>242.40479735048905</v>
      </c>
      <c r="R69" s="324">
        <f t="shared" si="15"/>
        <v>254.09199055431415</v>
      </c>
      <c r="S69" s="324">
        <f t="shared" si="15"/>
        <v>249.53256376627644</v>
      </c>
      <c r="T69" s="324">
        <f t="shared" si="15"/>
        <v>249.15069649026793</v>
      </c>
      <c r="U69" s="324">
        <f t="shared" si="15"/>
        <v>238.33551895150296</v>
      </c>
      <c r="V69" s="324">
        <f t="shared" si="15"/>
        <v>241.55493980226916</v>
      </c>
      <c r="W69" s="324">
        <f t="shared" si="15"/>
        <v>213.08249425425714</v>
      </c>
      <c r="DA69" s="95"/>
    </row>
    <row r="70" spans="1:105" ht="12" customHeight="1" x14ac:dyDescent="0.25">
      <c r="A70" s="55" t="s">
        <v>92</v>
      </c>
      <c r="B70" s="336">
        <f>IF(B$6=0,0,B$6/WWP!B$5*1000)</f>
        <v>1.2826093508243124</v>
      </c>
      <c r="C70" s="336">
        <f>IF(C$6=0,0,C$6/WWP!C$5*1000)</f>
        <v>1.4437647590991769</v>
      </c>
      <c r="D70" s="336">
        <f>IF(D$6=0,0,D$6/WWP!D$5*1000)</f>
        <v>1.5501848372789335</v>
      </c>
      <c r="E70" s="336">
        <f>IF(E$6=0,0,E$6/WWP!E$5*1000)</f>
        <v>1.7858212249326224</v>
      </c>
      <c r="F70" s="336">
        <f>IF(F$6=0,0,F$6/WWP!F$5*1000)</f>
        <v>1.9508892400196958</v>
      </c>
      <c r="G70" s="336">
        <f>IF(G$6=0,0,G$6/WWP!G$5*1000)</f>
        <v>1.5959807701583972</v>
      </c>
      <c r="H70" s="336">
        <f>IF(H$6=0,0,H$6/WWP!H$5*1000)</f>
        <v>1.3855145482458688</v>
      </c>
      <c r="I70" s="336">
        <f>IF(I$6=0,0,I$6/WWP!I$5*1000)</f>
        <v>1.8619530526364905</v>
      </c>
      <c r="J70" s="336">
        <f>IF(J$6=0,0,J$6/WWP!J$5*1000)</f>
        <v>2.8331933582029598</v>
      </c>
      <c r="K70" s="336">
        <f>IF(K$6=0,0,K$6/WWP!K$5*1000)</f>
        <v>1.9546865558673585</v>
      </c>
      <c r="L70" s="336">
        <f>IF(L$6=0,0,L$6/WWP!L$5*1000)</f>
        <v>2.3089029246362807</v>
      </c>
      <c r="M70" s="336">
        <f>IF(M$6=0,0,M$6/WWP!M$5*1000)</f>
        <v>2.6600281670433401</v>
      </c>
      <c r="N70" s="336">
        <f>IF(N$6=0,0,N$6/WWP!N$5*1000)</f>
        <v>2.8958453414526524</v>
      </c>
      <c r="O70" s="336">
        <f>IF(O$6=0,0,O$6/WWP!O$5*1000)</f>
        <v>2.8249255902169943</v>
      </c>
      <c r="P70" s="336">
        <f>IF(P$6=0,0,P$6/WWP!P$5*1000)</f>
        <v>2.7017068211486537</v>
      </c>
      <c r="Q70" s="336">
        <f>IF(Q$6=0,0,Q$6/WWP!Q$5*1000)</f>
        <v>2.8812458217238062</v>
      </c>
      <c r="R70" s="336">
        <f>IF(R$6=0,0,R$6/WWP!R$5*1000)</f>
        <v>3.1067173406893596</v>
      </c>
      <c r="S70" s="336">
        <f>IF(S$6=0,0,S$6/WWP!S$5*1000)</f>
        <v>3.2307798920032549</v>
      </c>
      <c r="T70" s="336">
        <f>IF(T$6=0,0,T$6/WWP!T$5*1000)</f>
        <v>3.1445761848054929</v>
      </c>
      <c r="U70" s="336">
        <f>IF(U$6=0,0,U$6/WWP!U$5*1000)</f>
        <v>2.9954388372618794</v>
      </c>
      <c r="V70" s="336">
        <f>IF(V$6=0,0,V$6/WWP!V$5*1000)</f>
        <v>2.7450790628171271</v>
      </c>
      <c r="W70" s="336">
        <f>IF(W$6=0,0,W$6/WWP!W$5*1000)</f>
        <v>2.7827009427424954</v>
      </c>
      <c r="DA70" s="67"/>
    </row>
    <row r="71" spans="1:105" ht="12" customHeight="1" x14ac:dyDescent="0.25">
      <c r="A71" s="202" t="s">
        <v>93</v>
      </c>
      <c r="B71" s="337">
        <f>IF(B$7=0,0,B$7/WWP!B$5*1000)</f>
        <v>1.3941405987220785</v>
      </c>
      <c r="C71" s="337">
        <f>IF(C$7=0,0,C$7/WWP!C$5*1000)</f>
        <v>1.5693095207599748</v>
      </c>
      <c r="D71" s="337">
        <f>IF(D$7=0,0,D$7/WWP!D$5*1000)</f>
        <v>1.684983518781449</v>
      </c>
      <c r="E71" s="337">
        <f>IF(E$7=0,0,E$7/WWP!E$5*1000)</f>
        <v>1.9411100271006765</v>
      </c>
      <c r="F71" s="337">
        <f>IF(F$7=0,0,F$7/WWP!F$5*1000)</f>
        <v>2.1205317826301044</v>
      </c>
      <c r="G71" s="337">
        <f>IF(G$7=0,0,G$7/WWP!G$5*1000)</f>
        <v>1.7347617066939098</v>
      </c>
      <c r="H71" s="337">
        <f>IF(H$7=0,0,H$7/WWP!H$5*1000)</f>
        <v>1.5059940741802929</v>
      </c>
      <c r="I71" s="337">
        <f>IF(I$7=0,0,I$7/WWP!I$5*1000)</f>
        <v>2.0238620137353163</v>
      </c>
      <c r="J71" s="337">
        <f>IF(J$7=0,0,J$7/WWP!J$5*1000)</f>
        <v>3.0795579980466945</v>
      </c>
      <c r="K71" s="337">
        <f>IF(K$7=0,0,K$7/WWP!K$5*1000)</f>
        <v>2.124659299855824</v>
      </c>
      <c r="L71" s="337">
        <f>IF(L$7=0,0,L$7/WWP!L$5*1000)</f>
        <v>2.5096770919959575</v>
      </c>
      <c r="M71" s="337">
        <f>IF(M$7=0,0,M$7/WWP!M$5*1000)</f>
        <v>2.891334964177545</v>
      </c>
      <c r="N71" s="337">
        <f>IF(N$7=0,0,N$7/WWP!N$5*1000)</f>
        <v>3.1476579798398392</v>
      </c>
      <c r="O71" s="337">
        <f>IF(O$7=0,0,O$7/WWP!O$5*1000)</f>
        <v>3.0705712937141247</v>
      </c>
      <c r="P71" s="337">
        <f>IF(P$7=0,0,P$7/WWP!P$5*1000)</f>
        <v>2.9366378490746232</v>
      </c>
      <c r="Q71" s="337">
        <f>IF(Q$7=0,0,Q$7/WWP!Q$5*1000)</f>
        <v>3.1317889366563105</v>
      </c>
      <c r="R71" s="337">
        <f>IF(R$7=0,0,R$7/WWP!R$5*1000)</f>
        <v>3.3768666746623484</v>
      </c>
      <c r="S71" s="337">
        <f>IF(S$7=0,0,S$7/WWP!S$5*1000)</f>
        <v>3.5117172739165823</v>
      </c>
      <c r="T71" s="337">
        <f>IF(T$7=0,0,T$7/WWP!T$5*1000)</f>
        <v>3.4180175921798837</v>
      </c>
      <c r="U71" s="337">
        <f>IF(U$7=0,0,U$7/WWP!U$5*1000)</f>
        <v>3.2559117796324792</v>
      </c>
      <c r="V71" s="337">
        <f>IF(V$7=0,0,V$7/WWP!V$5*1000)</f>
        <v>2.9837815900186166</v>
      </c>
      <c r="W71" s="337">
        <f>IF(W$7=0,0,W$7/WWP!W$5*1000)</f>
        <v>3.0246749377635824</v>
      </c>
      <c r="DA71" s="174"/>
    </row>
    <row r="72" spans="1:105" ht="12" customHeight="1" x14ac:dyDescent="0.25">
      <c r="A72" s="202" t="s">
        <v>94</v>
      </c>
      <c r="B72" s="337">
        <f>IF(B$8=0,0,B$8/WWP!B$5*1000)</f>
        <v>3.4574686848307556</v>
      </c>
      <c r="C72" s="337">
        <f>IF(C$8=0,0,C$8/WWP!C$5*1000)</f>
        <v>3.8918876114847385</v>
      </c>
      <c r="D72" s="337">
        <f>IF(D$8=0,0,D$8/WWP!D$5*1000)</f>
        <v>4.1787591265779929</v>
      </c>
      <c r="E72" s="337">
        <f>IF(E$8=0,0,E$8/WWP!E$5*1000)</f>
        <v>4.8139528672096752</v>
      </c>
      <c r="F72" s="337">
        <f>IF(F$8=0,0,F$8/WWP!F$5*1000)</f>
        <v>5.2589188209226556</v>
      </c>
      <c r="G72" s="337">
        <f>IF(G$8=0,0,G$8/WWP!G$5*1000)</f>
        <v>4.3022090326008948</v>
      </c>
      <c r="H72" s="337">
        <f>IF(H$8=0,0,H$8/WWP!H$5*1000)</f>
        <v>3.7348653039671258</v>
      </c>
      <c r="I72" s="337">
        <f>IF(I$8=0,0,I$8/WWP!I$5*1000)</f>
        <v>5.0191777940635847</v>
      </c>
      <c r="J72" s="337">
        <f>IF(J$8=0,0,J$8/WWP!J$5*1000)</f>
        <v>7.6373038351558025</v>
      </c>
      <c r="K72" s="337">
        <f>IF(K$8=0,0,K$8/WWP!K$5*1000)</f>
        <v>5.2691550636424447</v>
      </c>
      <c r="L72" s="337">
        <f>IF(L$8=0,0,L$8/WWP!L$5*1000)</f>
        <v>6.2239991881499721</v>
      </c>
      <c r="M72" s="337">
        <f>IF(M$8=0,0,M$8/WWP!M$5*1000)</f>
        <v>7.1705107111603104</v>
      </c>
      <c r="N72" s="337">
        <f>IF(N$8=0,0,N$8/WWP!N$5*1000)</f>
        <v>7.8061917900028002</v>
      </c>
      <c r="O72" s="337">
        <f>IF(O$8=0,0,O$8/WWP!O$5*1000)</f>
        <v>7.6150168084110321</v>
      </c>
      <c r="P72" s="337">
        <f>IF(P$8=0,0,P$8/WWP!P$5*1000)</f>
        <v>7.2828618657050646</v>
      </c>
      <c r="Q72" s="337">
        <f>IF(Q$8=0,0,Q$8/WWP!Q$5*1000)</f>
        <v>7.7668365629076517</v>
      </c>
      <c r="R72" s="337">
        <f>IF(R$8=0,0,R$8/WWP!R$5*1000)</f>
        <v>8.3746293531626215</v>
      </c>
      <c r="S72" s="337">
        <f>IF(S$8=0,0,S$8/WWP!S$5*1000)</f>
        <v>8.7090588393131227</v>
      </c>
      <c r="T72" s="337">
        <f>IF(T$8=0,0,T$8/WWP!T$5*1000)</f>
        <v>8.4766836286061089</v>
      </c>
      <c r="U72" s="337">
        <f>IF(U$8=0,0,U$8/WWP!U$5*1000)</f>
        <v>8.0746612134885485</v>
      </c>
      <c r="V72" s="337">
        <f>IF(V$8=0,0,V$8/WWP!V$5*1000)</f>
        <v>7.3997783432461706</v>
      </c>
      <c r="W72" s="337">
        <f>IF(W$8=0,0,W$8/WWP!W$5*1000)</f>
        <v>7.501193845653682</v>
      </c>
      <c r="DA72" s="174"/>
    </row>
    <row r="73" spans="1:105" ht="12" customHeight="1" x14ac:dyDescent="0.25">
      <c r="A73" s="202" t="s">
        <v>95</v>
      </c>
      <c r="B73" s="337">
        <f>IF(B$9=0,0,B$9/WWP!B$5*1000)</f>
        <v>10.5954685502878</v>
      </c>
      <c r="C73" s="337">
        <f>IF(C$9=0,0,C$9/WWP!C$5*1000)</f>
        <v>11.926752357775808</v>
      </c>
      <c r="D73" s="337">
        <f>IF(D$9=0,0,D$9/WWP!D$5*1000)</f>
        <v>12.805874742739016</v>
      </c>
      <c r="E73" s="337">
        <f>IF(E$9=0,0,E$9/WWP!E$5*1000)</f>
        <v>14.752436205965143</v>
      </c>
      <c r="F73" s="337">
        <f>IF(F$9=0,0,F$9/WWP!F$5*1000)</f>
        <v>16.116041547988793</v>
      </c>
      <c r="G73" s="337">
        <f>IF(G$9=0,0,G$9/WWP!G$5*1000)</f>
        <v>13.184188970873716</v>
      </c>
      <c r="H73" s="337">
        <f>IF(H$9=0,0,H$9/WWP!H$5*1000)</f>
        <v>11.445554963770224</v>
      </c>
      <c r="I73" s="337">
        <f>IF(I$9=0,0,I$9/WWP!I$5*1000)</f>
        <v>15.381351304388406</v>
      </c>
      <c r="J73" s="337">
        <f>IF(J$9=0,0,J$9/WWP!J$5*1000)</f>
        <v>23.404640785154882</v>
      </c>
      <c r="K73" s="337">
        <f>IF(K$9=0,0,K$9/WWP!K$5*1000)</f>
        <v>16.147410678904272</v>
      </c>
      <c r="L73" s="337">
        <f>IF(L$9=0,0,L$9/WWP!L$5*1000)</f>
        <v>19.073545899169275</v>
      </c>
      <c r="M73" s="337">
        <f>IF(M$9=0,0,M$9/WWP!M$5*1000)</f>
        <v>21.974145727749338</v>
      </c>
      <c r="N73" s="337">
        <f>IF(N$9=0,0,N$9/WWP!N$5*1000)</f>
        <v>23.922200646782777</v>
      </c>
      <c r="O73" s="337">
        <f>IF(O$9=0,0,O$9/WWP!O$5*1000)</f>
        <v>23.336341832227351</v>
      </c>
      <c r="P73" s="337">
        <f>IF(P$9=0,0,P$9/WWP!P$5*1000)</f>
        <v>22.318447652967134</v>
      </c>
      <c r="Q73" s="337">
        <f>IF(Q$9=0,0,Q$9/WWP!Q$5*1000)</f>
        <v>23.801595918587967</v>
      </c>
      <c r="R73" s="337">
        <f>IF(R$9=0,0,R$9/WWP!R$5*1000)</f>
        <v>25.66418672743384</v>
      </c>
      <c r="S73" s="337">
        <f>IF(S$9=0,0,S$9/WWP!S$5*1000)</f>
        <v>26.689051281766023</v>
      </c>
      <c r="T73" s="337">
        <f>IF(T$9=0,0,T$9/WWP!T$5*1000)</f>
        <v>25.976933700567113</v>
      </c>
      <c r="U73" s="337">
        <f>IF(U$9=0,0,U$9/WWP!U$5*1000)</f>
        <v>24.744929525206839</v>
      </c>
      <c r="V73" s="337">
        <f>IF(V$9=0,0,V$9/WWP!V$5*1000)</f>
        <v>22.676740084141489</v>
      </c>
      <c r="W73" s="337">
        <f>IF(W$9=0,0,W$9/WWP!W$5*1000)</f>
        <v>22.987529527003222</v>
      </c>
      <c r="DA73" s="174"/>
    </row>
    <row r="74" spans="1:105" ht="12" customHeight="1" x14ac:dyDescent="0.25">
      <c r="A74" s="56" t="s">
        <v>96</v>
      </c>
      <c r="B74" s="338">
        <f>IF(B$10=0,0,B$10/WWP!B$5*1000)</f>
        <v>2.4604255421369525</v>
      </c>
      <c r="C74" s="338">
        <f>IF(C$10=0,0,C$10/WWP!C$5*1000)</f>
        <v>2.7149129605390878</v>
      </c>
      <c r="D74" s="338">
        <f>IF(D$10=0,0,D$10/WWP!D$5*1000)</f>
        <v>2.9505772541176247</v>
      </c>
      <c r="E74" s="338">
        <f>IF(E$10=0,0,E$10/WWP!E$5*1000)</f>
        <v>3.3246176400722409</v>
      </c>
      <c r="F74" s="338">
        <f>IF(F$10=0,0,F$10/WWP!F$5*1000)</f>
        <v>3.6266740451959576</v>
      </c>
      <c r="G74" s="338">
        <f>IF(G$10=0,0,G$10/WWP!G$5*1000)</f>
        <v>3.2530557227380097</v>
      </c>
      <c r="H74" s="338">
        <f>IF(H$10=0,0,H$10/WWP!H$5*1000)</f>
        <v>2.8092524402024326</v>
      </c>
      <c r="I74" s="338">
        <f>IF(I$10=0,0,I$10/WWP!I$5*1000)</f>
        <v>3.4428392218404134</v>
      </c>
      <c r="J74" s="338">
        <f>IF(J$10=0,0,J$10/WWP!J$5*1000)</f>
        <v>4.7908739752699141</v>
      </c>
      <c r="K74" s="338">
        <f>IF(K$10=0,0,K$10/WWP!K$5*1000)</f>
        <v>3.8275373446598575</v>
      </c>
      <c r="L74" s="338">
        <f>IF(L$10=0,0,L$10/WWP!L$5*1000)</f>
        <v>4.2685705076290006</v>
      </c>
      <c r="M74" s="338">
        <f>IF(M$10=0,0,M$10/WWP!M$5*1000)</f>
        <v>4.6156135953535067</v>
      </c>
      <c r="N74" s="338">
        <f>IF(N$10=0,0,N$10/WWP!N$5*1000)</f>
        <v>4.9935533233570233</v>
      </c>
      <c r="O74" s="338">
        <f>IF(O$10=0,0,O$10/WWP!O$5*1000)</f>
        <v>4.912140003433362</v>
      </c>
      <c r="P74" s="338">
        <f>IF(P$10=0,0,P$10/WWP!P$5*1000)</f>
        <v>4.6734990143290567</v>
      </c>
      <c r="Q74" s="338">
        <f>IF(Q$10=0,0,Q$10/WWP!Q$5*1000)</f>
        <v>4.9935724428703034</v>
      </c>
      <c r="R74" s="338">
        <f>IF(R$10=0,0,R$10/WWP!R$5*1000)</f>
        <v>5.4566281703424844</v>
      </c>
      <c r="S74" s="338">
        <f>IF(S$10=0,0,S$10/WWP!S$5*1000)</f>
        <v>5.5769571641842237</v>
      </c>
      <c r="T74" s="338">
        <f>IF(T$10=0,0,T$10/WWP!T$5*1000)</f>
        <v>5.4043712503048011</v>
      </c>
      <c r="U74" s="338">
        <f>IF(U$10=0,0,U$10/WWP!U$5*1000)</f>
        <v>5.0949893125325074</v>
      </c>
      <c r="V74" s="338">
        <f>IF(V$10=0,0,V$10/WWP!V$5*1000)</f>
        <v>4.7521421753743569</v>
      </c>
      <c r="W74" s="338">
        <f>IF(W$10=0,0,W$10/WWP!W$5*1000)</f>
        <v>4.736073584524676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105.68042937563912</v>
      </c>
      <c r="C75" s="351">
        <f>IF(C$16=0,0,C$16/WWP!C$5*1000)</f>
        <v>97.047494038332772</v>
      </c>
      <c r="D75" s="351">
        <f>IF(D$16=0,0,D$16/WWP!D$5*1000)</f>
        <v>101.64037135255303</v>
      </c>
      <c r="E75" s="351">
        <f>IF(E$16=0,0,E$16/WWP!E$5*1000)</f>
        <v>110.30752477340506</v>
      </c>
      <c r="F75" s="351">
        <f>IF(F$16=0,0,F$16/WWP!F$5*1000)</f>
        <v>120.85101866169636</v>
      </c>
      <c r="G75" s="351">
        <f>IF(G$16=0,0,G$16/WWP!G$5*1000)</f>
        <v>123.38169001201109</v>
      </c>
      <c r="H75" s="351">
        <f>IF(H$16=0,0,H$16/WWP!H$5*1000)</f>
        <v>115.73469979182946</v>
      </c>
      <c r="I75" s="351">
        <f>IF(I$16=0,0,I$16/WWP!I$5*1000)</f>
        <v>110.44850155890602</v>
      </c>
      <c r="J75" s="351">
        <f>IF(J$16=0,0,J$16/WWP!J$5*1000)</f>
        <v>105.25314328652856</v>
      </c>
      <c r="K75" s="351">
        <f>IF(K$16=0,0,K$16/WWP!K$5*1000)</f>
        <v>143.22965306500447</v>
      </c>
      <c r="L75" s="351">
        <f>IF(L$16=0,0,L$16/WWP!L$5*1000)</f>
        <v>138.84595456266462</v>
      </c>
      <c r="M75" s="351">
        <f>IF(M$16=0,0,M$16/WWP!M$5*1000)</f>
        <v>137.05000942978594</v>
      </c>
      <c r="N75" s="351">
        <f>IF(N$16=0,0,N$16/WWP!N$5*1000)</f>
        <v>148.66477140909799</v>
      </c>
      <c r="O75" s="351">
        <f>IF(O$16=0,0,O$16/WWP!O$5*1000)</f>
        <v>161.84292509860137</v>
      </c>
      <c r="P75" s="351">
        <f>IF(P$16=0,0,P$16/WWP!P$5*1000)</f>
        <v>156.36659114714692</v>
      </c>
      <c r="Q75" s="351">
        <f>IF(Q$16=0,0,Q$16/WWP!Q$5*1000)</f>
        <v>150.539188954911</v>
      </c>
      <c r="R75" s="351">
        <f>IF(R$16=0,0,R$16/WWP!R$5*1000)</f>
        <v>159.4524496779203</v>
      </c>
      <c r="S75" s="351">
        <f>IF(S$16=0,0,S$16/WWP!S$5*1000)</f>
        <v>149.10204312608599</v>
      </c>
      <c r="T75" s="351">
        <f>IF(T$16=0,0,T$16/WWP!T$5*1000)</f>
        <v>150.21683907485303</v>
      </c>
      <c r="U75" s="351">
        <f>IF(U$16=0,0,U$16/WWP!U$5*1000)</f>
        <v>143.07763458411185</v>
      </c>
      <c r="V75" s="351">
        <f>IF(V$16=0,0,V$16/WWP!V$5*1000)</f>
        <v>151.157935509174</v>
      </c>
      <c r="W75" s="351">
        <f>IF(W$16=0,0,W$16/WWP!W$5*1000)</f>
        <v>126.15625980468778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6.5245780020193296</v>
      </c>
      <c r="C76" s="351">
        <f>IF(C$27=0,0,C$27/WWP!C$5*1000)</f>
        <v>7.3443685571566828</v>
      </c>
      <c r="D76" s="351">
        <f>IF(D$27=0,0,D$27/WWP!D$5*1000)</f>
        <v>7.8857228678971856</v>
      </c>
      <c r="E76" s="351">
        <f>IF(E$27=0,0,E$27/WWP!E$5*1000)</f>
        <v>9.0843949268311697</v>
      </c>
      <c r="F76" s="351">
        <f>IF(F$27=0,0,F$27/WWP!F$5*1000)</f>
        <v>9.9240887427088875</v>
      </c>
      <c r="G76" s="351">
        <f>IF(G$27=0,0,G$27/WWP!G$5*1000)</f>
        <v>8.118684787327501</v>
      </c>
      <c r="H76" s="351">
        <f>IF(H$27=0,0,H$27/WWP!H$5*1000)</f>
        <v>7.0480522671637722</v>
      </c>
      <c r="I76" s="351">
        <f>IF(I$27=0,0,I$27/WWP!I$5*1000)</f>
        <v>9.4716742242812835</v>
      </c>
      <c r="J76" s="351">
        <f>IF(J$27=0,0,J$27/WWP!J$5*1000)</f>
        <v>14.412331430858535</v>
      </c>
      <c r="K76" s="351">
        <f>IF(K$27=0,0,K$27/WWP!K$5*1000)</f>
        <v>9.9434055233252607</v>
      </c>
      <c r="L76" s="351">
        <f>IF(L$27=0,0,L$27/WWP!L$5*1000)</f>
        <v>11.745288790541085</v>
      </c>
      <c r="M76" s="351">
        <f>IF(M$27=0,0,M$27/WWP!M$5*1000)</f>
        <v>13.531447632350909</v>
      </c>
      <c r="N76" s="351">
        <f>IF(N$27=0,0,N$27/WWP!N$5*1000)</f>
        <v>14.731039345650455</v>
      </c>
      <c r="O76" s="351">
        <f>IF(O$27=0,0,O$27/WWP!O$5*1000)</f>
        <v>14.370273654582112</v>
      </c>
      <c r="P76" s="351">
        <f>IF(P$27=0,0,P$27/WWP!P$5*1000)</f>
        <v>13.743465133669236</v>
      </c>
      <c r="Q76" s="351">
        <f>IF(Q$27=0,0,Q$27/WWP!Q$5*1000)</f>
        <v>14.656772223551537</v>
      </c>
      <c r="R76" s="351">
        <f>IF(R$27=0,0,R$27/WWP!R$5*1000)</f>
        <v>15.803736037419792</v>
      </c>
      <c r="S76" s="351">
        <f>IF(S$27=0,0,S$27/WWP!S$5*1000)</f>
        <v>16.434836841929606</v>
      </c>
      <c r="T76" s="351">
        <f>IF(T$27=0,0,T$27/WWP!T$5*1000)</f>
        <v>15.996322331401858</v>
      </c>
      <c r="U76" s="351">
        <f>IF(U$27=0,0,U$27/WWP!U$5*1000)</f>
        <v>15.237667128680004</v>
      </c>
      <c r="V76" s="351">
        <f>IF(V$27=0,0,V$27/WWP!V$5*1000)</f>
        <v>13.964097841287129</v>
      </c>
      <c r="W76" s="351">
        <f>IF(W$27=0,0,W$27/WWP!W$5*1000)</f>
        <v>14.155478708733568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19.164271548591561</v>
      </c>
      <c r="C77" s="351">
        <f>IF(C$28=0,0,C$28/WWP!C$5*1000)</f>
        <v>17.617247763044659</v>
      </c>
      <c r="D77" s="351">
        <f>IF(D$28=0,0,D$28/WWP!D$5*1000)</f>
        <v>18.465829144172197</v>
      </c>
      <c r="E77" s="351">
        <f>IF(E$28=0,0,E$28/WWP!E$5*1000)</f>
        <v>20.071883239361327</v>
      </c>
      <c r="F77" s="351">
        <f>IF(F$28=0,0,F$28/WWP!F$5*1000)</f>
        <v>21.962257716001631</v>
      </c>
      <c r="G77" s="351">
        <f>IF(G$28=0,0,G$28/WWP!G$5*1000)</f>
        <v>22.061077763917094</v>
      </c>
      <c r="H77" s="351">
        <f>IF(H$28=0,0,H$28/WWP!H$5*1000)</f>
        <v>20.587480044880849</v>
      </c>
      <c r="I77" s="351">
        <f>IF(I$28=0,0,I$28/WWP!I$5*1000)</f>
        <v>19.666074549776717</v>
      </c>
      <c r="J77" s="351">
        <f>IF(J$28=0,0,J$28/WWP!J$5*1000)</f>
        <v>18.603455349837752</v>
      </c>
      <c r="K77" s="351">
        <f>IF(K$28=0,0,K$28/WWP!K$5*1000)</f>
        <v>24.070229976860865</v>
      </c>
      <c r="L77" s="351">
        <f>IF(L$28=0,0,L$28/WWP!L$5*1000)</f>
        <v>24.372058747757958</v>
      </c>
      <c r="M77" s="351">
        <f>IF(M$28=0,0,M$28/WWP!M$5*1000)</f>
        <v>24.35781359494316</v>
      </c>
      <c r="N77" s="351">
        <f>IF(N$28=0,0,N$28/WWP!N$5*1000)</f>
        <v>25.91094382148367</v>
      </c>
      <c r="O77" s="351">
        <f>IF(O$28=0,0,O$28/WWP!O$5*1000)</f>
        <v>25.114764774282353</v>
      </c>
      <c r="P77" s="351">
        <f>IF(P$28=0,0,P$28/WWP!P$5*1000)</f>
        <v>24.144838622968269</v>
      </c>
      <c r="Q77" s="351">
        <f>IF(Q$28=0,0,Q$28/WWP!Q$5*1000)</f>
        <v>23.041166561353421</v>
      </c>
      <c r="R77" s="351">
        <f>IF(R$28=0,0,R$28/WWP!R$5*1000)</f>
        <v>20.356966889753259</v>
      </c>
      <c r="S77" s="351">
        <f>IF(S$28=0,0,S$28/WWP!S$5*1000)</f>
        <v>23.279146685948017</v>
      </c>
      <c r="T77" s="351">
        <f>IF(T$28=0,0,T$28/WWP!T$5*1000)</f>
        <v>23.864818808336565</v>
      </c>
      <c r="U77" s="351">
        <f>IF(U$28=0,0,U$28/WWP!U$5*1000)</f>
        <v>23.802203527101259</v>
      </c>
      <c r="V77" s="351">
        <f>IF(V$28=0,0,V$28/WWP!V$5*1000)</f>
        <v>24.830619262597327</v>
      </c>
      <c r="W77" s="351">
        <f>IF(W$28=0,0,W$28/WWP!W$5*1000)</f>
        <v>20.542446153522476</v>
      </c>
      <c r="DA77" s="175"/>
    </row>
    <row r="78" spans="1:105" ht="12" customHeight="1" x14ac:dyDescent="0.25">
      <c r="A78" s="41" t="s">
        <v>2938</v>
      </c>
      <c r="B78" s="339">
        <f>IF(B$48=0,0,B$48/WWP!B$5*1000)</f>
        <v>5.1605508402296509</v>
      </c>
      <c r="C78" s="339">
        <f>IF(C$48=0,0,C$48/WWP!C$5*1000)</f>
        <v>5.8089561220451316</v>
      </c>
      <c r="D78" s="339">
        <f>IF(D$48=0,0,D$48/WWP!D$5*1000)</f>
        <v>6.2371349931214164</v>
      </c>
      <c r="E78" s="339">
        <f>IF(E$48=0,0,E$48/WWP!E$5*1000)</f>
        <v>7.1852128763158669</v>
      </c>
      <c r="F78" s="339">
        <f>IF(F$48=0,0,F$48/WWP!F$5*1000)</f>
        <v>7.8493604465835993</v>
      </c>
      <c r="G78" s="339">
        <f>IF(G$48=0,0,G$48/WWP!G$5*1000)</f>
        <v>6.4213939334981829</v>
      </c>
      <c r="H78" s="339">
        <f>IF(H$48=0,0,H$48/WWP!H$5*1000)</f>
        <v>5.5745876649857733</v>
      </c>
      <c r="I78" s="339">
        <f>IF(I$48=0,0,I$48/WWP!I$5*1000)</f>
        <v>7.491527630042655</v>
      </c>
      <c r="J78" s="339">
        <f>IF(J$48=0,0,J$48/WWP!J$5*1000)</f>
        <v>11.399291885569657</v>
      </c>
      <c r="K78" s="339">
        <f>IF(K$48=0,0,K$48/WWP!K$5*1000)</f>
        <v>7.8646388643463219</v>
      </c>
      <c r="L78" s="339">
        <f>IF(L$48=0,0,L$48/WWP!L$5*1000)</f>
        <v>9.2898207237322428</v>
      </c>
      <c r="M78" s="339">
        <f>IF(M$48=0,0,M$48/WWP!M$5*1000)</f>
        <v>10.702565503399608</v>
      </c>
      <c r="N78" s="339">
        <f>IF(N$48=0,0,N$48/WWP!N$5*1000)</f>
        <v>11.65137077817516</v>
      </c>
      <c r="O78" s="339">
        <f>IF(O$48=0,0,O$48/WWP!O$5*1000)</f>
        <v>11.366026700812212</v>
      </c>
      <c r="P78" s="339">
        <f>IF(P$48=0,0,P$48/WWP!P$5*1000)</f>
        <v>10.87025866213463</v>
      </c>
      <c r="Q78" s="339">
        <f>IF(Q$48=0,0,Q$48/WWP!Q$5*1000)</f>
        <v>11.59262992792701</v>
      </c>
      <c r="R78" s="339">
        <f>IF(R$48=0,0,R$48/WWP!R$5*1000)</f>
        <v>12.499809682930159</v>
      </c>
      <c r="S78" s="339">
        <f>IF(S$48=0,0,S$48/WWP!S$5*1000)</f>
        <v>12.998972661129626</v>
      </c>
      <c r="T78" s="339">
        <f>IF(T$48=0,0,T$48/WWP!T$5*1000)</f>
        <v>12.652133919213064</v>
      </c>
      <c r="U78" s="339">
        <f>IF(U$48=0,0,U$48/WWP!U$5*1000)</f>
        <v>12.05208304348759</v>
      </c>
      <c r="V78" s="339">
        <f>IF(V$48=0,0,V$48/WWP!V$5*1000)</f>
        <v>11.044765933612918</v>
      </c>
      <c r="W78" s="339">
        <f>IF(W$48=0,0,W$48/WWP!W$5*1000)</f>
        <v>11.196136749625685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BG: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19.623952749724761</v>
      </c>
      <c r="C5" s="225">
        <v>21.280451458408901</v>
      </c>
      <c r="D5" s="225">
        <v>23.432705129081519</v>
      </c>
      <c r="E5" s="225">
        <v>24.68240420648014</v>
      </c>
      <c r="F5" s="225">
        <v>25.632245576919061</v>
      </c>
      <c r="G5" s="225">
        <v>24.049992965170741</v>
      </c>
      <c r="H5" s="225">
        <v>30.77643367758991</v>
      </c>
      <c r="I5" s="225">
        <v>25.849067988394911</v>
      </c>
      <c r="J5" s="225">
        <v>20.541725689820819</v>
      </c>
      <c r="K5" s="225">
        <v>24.600518623441861</v>
      </c>
      <c r="L5" s="225">
        <v>26.094899608437771</v>
      </c>
      <c r="M5" s="225">
        <v>24.765698687883319</v>
      </c>
      <c r="N5" s="225">
        <v>23.976076917632071</v>
      </c>
      <c r="O5" s="225">
        <v>24.692798042122451</v>
      </c>
      <c r="P5" s="225">
        <v>27.272921348217</v>
      </c>
      <c r="Q5" s="225">
        <v>26.55380380806854</v>
      </c>
      <c r="R5" s="225">
        <v>24.86448191509006</v>
      </c>
      <c r="S5" s="225">
        <v>26.910589380880179</v>
      </c>
      <c r="T5" s="225">
        <v>30.571553657788542</v>
      </c>
      <c r="U5" s="225">
        <v>30.188603965247189</v>
      </c>
      <c r="V5" s="225">
        <v>35.052567584242809</v>
      </c>
      <c r="W5" s="225">
        <v>38.962925229122163</v>
      </c>
      <c r="DA5" s="89" t="s">
        <v>2940</v>
      </c>
    </row>
    <row r="6" spans="1:105" ht="12" customHeight="1" x14ac:dyDescent="0.25">
      <c r="A6" s="55" t="s">
        <v>92</v>
      </c>
      <c r="B6" s="261">
        <v>0.1832193379515375</v>
      </c>
      <c r="C6" s="261">
        <v>0.230826080519664</v>
      </c>
      <c r="D6" s="261">
        <v>0.25799443842085179</v>
      </c>
      <c r="E6" s="261">
        <v>0.2837677179770301</v>
      </c>
      <c r="F6" s="261">
        <v>0.29356931299130501</v>
      </c>
      <c r="G6" s="261">
        <v>0.23443205315713669</v>
      </c>
      <c r="H6" s="261">
        <v>0.28415042396540019</v>
      </c>
      <c r="I6" s="261">
        <v>0.30211322905832111</v>
      </c>
      <c r="J6" s="261">
        <v>0.32665070517565931</v>
      </c>
      <c r="K6" s="261">
        <v>0.24822926059559849</v>
      </c>
      <c r="L6" s="261">
        <v>0.29870359716076628</v>
      </c>
      <c r="M6" s="261">
        <v>0.314547960136559</v>
      </c>
      <c r="N6" s="261">
        <v>0.30925214150998431</v>
      </c>
      <c r="O6" s="261">
        <v>0.3032044164327744</v>
      </c>
      <c r="P6" s="261">
        <v>0.33232427410347049</v>
      </c>
      <c r="Q6" s="261">
        <v>0.34756805927117701</v>
      </c>
      <c r="R6" s="261">
        <v>0.33389855761721321</v>
      </c>
      <c r="S6" s="261">
        <v>0.38068780729652812</v>
      </c>
      <c r="T6" s="261">
        <v>0.42211539374924861</v>
      </c>
      <c r="U6" s="261">
        <v>0.41350654118512242</v>
      </c>
      <c r="V6" s="261">
        <v>0.43781278208112251</v>
      </c>
      <c r="W6" s="261">
        <v>0.55439616131631597</v>
      </c>
      <c r="DA6" s="67" t="s">
        <v>2941</v>
      </c>
    </row>
    <row r="7" spans="1:105" ht="12" customHeight="1" x14ac:dyDescent="0.25">
      <c r="A7" s="202" t="s">
        <v>93</v>
      </c>
      <c r="B7" s="226">
        <v>5.1666390986674741E-2</v>
      </c>
      <c r="C7" s="226">
        <v>6.5091112430529063E-2</v>
      </c>
      <c r="D7" s="226">
        <v>7.2752372521753539E-2</v>
      </c>
      <c r="E7" s="226">
        <v>8.002023165412632E-2</v>
      </c>
      <c r="F7" s="226">
        <v>8.2784203219368621E-2</v>
      </c>
      <c r="G7" s="226">
        <v>6.6107967934199721E-2</v>
      </c>
      <c r="H7" s="226">
        <v>8.0128151688382249E-2</v>
      </c>
      <c r="I7" s="226">
        <v>8.51935193593088E-2</v>
      </c>
      <c r="J7" s="226">
        <v>9.2112891785159967E-2</v>
      </c>
      <c r="K7" s="226">
        <v>6.9998670313161343E-2</v>
      </c>
      <c r="L7" s="226">
        <v>8.423203037725438E-2</v>
      </c>
      <c r="M7" s="226">
        <v>8.8700014278924377E-2</v>
      </c>
      <c r="N7" s="226">
        <v>8.720663569337625E-2</v>
      </c>
      <c r="O7" s="226">
        <v>8.5501225489887298E-2</v>
      </c>
      <c r="P7" s="226">
        <v>9.3712792940744749E-2</v>
      </c>
      <c r="Q7" s="226">
        <v>9.8011418693883967E-2</v>
      </c>
      <c r="R7" s="226">
        <v>9.415672832690157E-2</v>
      </c>
      <c r="S7" s="226">
        <v>0.10735092330070969</v>
      </c>
      <c r="T7" s="226">
        <v>0.1190331720372851</v>
      </c>
      <c r="U7" s="226">
        <v>0.11660554432343299</v>
      </c>
      <c r="V7" s="226">
        <v>0.1234597102624084</v>
      </c>
      <c r="W7" s="226">
        <v>0.15633529272798041</v>
      </c>
      <c r="DA7" s="174" t="s">
        <v>2942</v>
      </c>
    </row>
    <row r="8" spans="1:105" ht="12" customHeight="1" x14ac:dyDescent="0.25">
      <c r="A8" s="202" t="s">
        <v>94</v>
      </c>
      <c r="B8" s="226">
        <v>0.70090595857080817</v>
      </c>
      <c r="C8" s="226">
        <v>0.88302565132383215</v>
      </c>
      <c r="D8" s="226">
        <v>0.98695826100591522</v>
      </c>
      <c r="E8" s="226">
        <v>1.085553995576328</v>
      </c>
      <c r="F8" s="226">
        <v>1.123050017698296</v>
      </c>
      <c r="G8" s="226">
        <v>0.89682030715168115</v>
      </c>
      <c r="H8" s="226">
        <v>1.0870180381311609</v>
      </c>
      <c r="I8" s="226">
        <v>1.155734786390586</v>
      </c>
      <c r="J8" s="226">
        <v>1.249602952334294</v>
      </c>
      <c r="K8" s="226">
        <v>0.94960155291632475</v>
      </c>
      <c r="L8" s="226">
        <v>1.1426912324718319</v>
      </c>
      <c r="M8" s="226">
        <v>1.2033038760041941</v>
      </c>
      <c r="N8" s="226">
        <v>1.183044710828854</v>
      </c>
      <c r="O8" s="226">
        <v>1.1599091259620671</v>
      </c>
      <c r="P8" s="226">
        <v>1.2713072020730241</v>
      </c>
      <c r="Q8" s="226">
        <v>1.3296223339508879</v>
      </c>
      <c r="R8" s="226">
        <v>1.2773296269305681</v>
      </c>
      <c r="S8" s="226">
        <v>1.4563219989364291</v>
      </c>
      <c r="T8" s="226">
        <v>1.614803317112568</v>
      </c>
      <c r="U8" s="226">
        <v>1.581870133715465</v>
      </c>
      <c r="V8" s="226">
        <v>1.674853708838798</v>
      </c>
      <c r="W8" s="226">
        <v>2.1208436686861649</v>
      </c>
      <c r="DA8" s="174" t="s">
        <v>2943</v>
      </c>
    </row>
    <row r="9" spans="1:105" ht="12" customHeight="1" x14ac:dyDescent="0.25">
      <c r="A9" s="202" t="s">
        <v>95</v>
      </c>
      <c r="B9" s="226">
        <v>1.598999036673814</v>
      </c>
      <c r="C9" s="226">
        <v>2.01447447915002</v>
      </c>
      <c r="D9" s="226">
        <v>2.2515792443877349</v>
      </c>
      <c r="E9" s="226">
        <v>2.4765088268380042</v>
      </c>
      <c r="F9" s="226">
        <v>2.5620496936532628</v>
      </c>
      <c r="G9" s="226">
        <v>2.045944665856601</v>
      </c>
      <c r="H9" s="226">
        <v>2.4798487936426832</v>
      </c>
      <c r="I9" s="226">
        <v>2.6366144951274091</v>
      </c>
      <c r="J9" s="226">
        <v>2.8507589250369212</v>
      </c>
      <c r="K9" s="226">
        <v>2.16635619910166</v>
      </c>
      <c r="L9" s="226">
        <v>2.606857821074561</v>
      </c>
      <c r="M9" s="226">
        <v>2.745135370913236</v>
      </c>
      <c r="N9" s="226">
        <v>2.6989174936030791</v>
      </c>
      <c r="O9" s="226">
        <v>2.6461375486439689</v>
      </c>
      <c r="P9" s="226">
        <v>2.9002735196834322</v>
      </c>
      <c r="Q9" s="226">
        <v>3.0333096831743882</v>
      </c>
      <c r="R9" s="226">
        <v>2.914012668891536</v>
      </c>
      <c r="S9" s="226">
        <v>3.322353655167257</v>
      </c>
      <c r="T9" s="226">
        <v>3.683902122541058</v>
      </c>
      <c r="U9" s="226">
        <v>3.6087706047067041</v>
      </c>
      <c r="V9" s="226">
        <v>3.8208969894671698</v>
      </c>
      <c r="W9" s="226">
        <v>4.8383480575337998</v>
      </c>
      <c r="DA9" s="174" t="s">
        <v>2944</v>
      </c>
    </row>
    <row r="10" spans="1:105" ht="12" customHeight="1" x14ac:dyDescent="0.25">
      <c r="A10" s="56" t="s">
        <v>96</v>
      </c>
      <c r="B10" s="262">
        <v>0.58720984065233217</v>
      </c>
      <c r="C10" s="262">
        <v>0.72229779168339459</v>
      </c>
      <c r="D10" s="262">
        <v>0.79260939302270883</v>
      </c>
      <c r="E10" s="262">
        <v>0.87438557706722153</v>
      </c>
      <c r="F10" s="262">
        <v>0.90651017557762548</v>
      </c>
      <c r="G10" s="262">
        <v>0.73839034060148312</v>
      </c>
      <c r="H10" s="262">
        <v>0.91102789300980658</v>
      </c>
      <c r="I10" s="262">
        <v>0.89132369901994379</v>
      </c>
      <c r="J10" s="262">
        <v>0.95337275666445387</v>
      </c>
      <c r="K10" s="262">
        <v>0.76616852780649336</v>
      </c>
      <c r="L10" s="262">
        <v>0.87625977085115925</v>
      </c>
      <c r="M10" s="262">
        <v>0.88389962079758344</v>
      </c>
      <c r="N10" s="262">
        <v>0.87955752338786353</v>
      </c>
      <c r="O10" s="262">
        <v>0.90438613029361092</v>
      </c>
      <c r="P10" s="262">
        <v>0.98295463629359903</v>
      </c>
      <c r="Q10" s="262">
        <v>1.043256857722656</v>
      </c>
      <c r="R10" s="262">
        <v>1.029299793155102</v>
      </c>
      <c r="S10" s="262">
        <v>1.14152693742592</v>
      </c>
      <c r="T10" s="262">
        <v>1.2531022723202569</v>
      </c>
      <c r="U10" s="262">
        <v>1.1987859478556391</v>
      </c>
      <c r="V10" s="262">
        <v>1.2742081471346369</v>
      </c>
      <c r="W10" s="262">
        <v>1.6241389351496001</v>
      </c>
      <c r="DA10" s="68" t="s">
        <v>2945</v>
      </c>
    </row>
    <row r="11" spans="1:105" ht="12" customHeight="1" x14ac:dyDescent="0.25">
      <c r="A11" s="37" t="s">
        <v>160</v>
      </c>
      <c r="B11" s="228">
        <v>8.2030910525590015E-2</v>
      </c>
      <c r="C11" s="228">
        <v>0.10886471094956091</v>
      </c>
      <c r="D11" s="228">
        <v>0.18736560625184459</v>
      </c>
      <c r="E11" s="228">
        <v>0.13476292747611829</v>
      </c>
      <c r="F11" s="228">
        <v>0.13707450141115279</v>
      </c>
      <c r="G11" s="228">
        <v>0.26831404318966617</v>
      </c>
      <c r="H11" s="228">
        <v>0.26126477577349788</v>
      </c>
      <c r="I11" s="228">
        <v>8.7124508127134959E-2</v>
      </c>
      <c r="J11" s="228">
        <v>0</v>
      </c>
      <c r="K11" s="228">
        <v>3.3511891495424863E-2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2.7892990734935731E-3</v>
      </c>
      <c r="T11" s="228">
        <v>8.0869211964334688E-3</v>
      </c>
      <c r="U11" s="228">
        <v>5.8315262543999994E-3</v>
      </c>
      <c r="V11" s="228">
        <v>2.1056580997589839E-2</v>
      </c>
      <c r="W11" s="228">
        <v>1.8158575582736911E-2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1.5646373314709468E-2</v>
      </c>
      <c r="F12" s="228">
        <v>6.3659015462888009E-3</v>
      </c>
      <c r="G12" s="228">
        <v>0</v>
      </c>
      <c r="H12" s="228">
        <v>1.246138471791563E-2</v>
      </c>
      <c r="I12" s="228">
        <v>0.23787612810066969</v>
      </c>
      <c r="J12" s="228">
        <v>7.6267530023997762E-2</v>
      </c>
      <c r="K12" s="228">
        <v>0.3108739751690584</v>
      </c>
      <c r="L12" s="228">
        <v>0.38876529940980248</v>
      </c>
      <c r="M12" s="228">
        <v>0.31170444111795531</v>
      </c>
      <c r="N12" s="228">
        <v>0.2397449553958573</v>
      </c>
      <c r="O12" s="228">
        <v>9.5603927045975479E-2</v>
      </c>
      <c r="P12" s="228">
        <v>0.1170244754804618</v>
      </c>
      <c r="Q12" s="228">
        <v>6.8749794526522301E-2</v>
      </c>
      <c r="R12" s="228">
        <v>1.1576084692224001E-2</v>
      </c>
      <c r="S12" s="228">
        <v>5.6722165628944041E-2</v>
      </c>
      <c r="T12" s="228">
        <v>8.3711571045176472E-2</v>
      </c>
      <c r="U12" s="228">
        <v>0.14974734457712799</v>
      </c>
      <c r="V12" s="228">
        <v>0.20996702517870941</v>
      </c>
      <c r="W12" s="228">
        <v>0.1201693523666276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0.5051789301267422</v>
      </c>
      <c r="C15" s="228">
        <v>0.61343308073383374</v>
      </c>
      <c r="D15" s="228">
        <v>0.60524378677086421</v>
      </c>
      <c r="E15" s="228">
        <v>0.72397627627639383</v>
      </c>
      <c r="F15" s="228">
        <v>0.76306977262018394</v>
      </c>
      <c r="G15" s="228">
        <v>0.47007629741181689</v>
      </c>
      <c r="H15" s="228">
        <v>0.63730173251839306</v>
      </c>
      <c r="I15" s="228">
        <v>0.56632306279213918</v>
      </c>
      <c r="J15" s="228">
        <v>0.87710522664045609</v>
      </c>
      <c r="K15" s="228">
        <v>0.42178266114201002</v>
      </c>
      <c r="L15" s="228">
        <v>0.48749447144135682</v>
      </c>
      <c r="M15" s="228">
        <v>0.57219517967962819</v>
      </c>
      <c r="N15" s="228">
        <v>0.63981256799200625</v>
      </c>
      <c r="O15" s="228">
        <v>0.8087822032476355</v>
      </c>
      <c r="P15" s="228">
        <v>0.86593016081313723</v>
      </c>
      <c r="Q15" s="228">
        <v>0.97450706319613345</v>
      </c>
      <c r="R15" s="228">
        <v>1.0177237084628781</v>
      </c>
      <c r="S15" s="228">
        <v>1.0820154727234821</v>
      </c>
      <c r="T15" s="228">
        <v>1.161303780078647</v>
      </c>
      <c r="U15" s="228">
        <v>1.0432070770241111</v>
      </c>
      <c r="V15" s="228">
        <v>1.043184540958338</v>
      </c>
      <c r="W15" s="228">
        <v>1.485811007200236</v>
      </c>
      <c r="DA15" s="69" t="s">
        <v>2950</v>
      </c>
    </row>
    <row r="16" spans="1:105" ht="12" customHeight="1" x14ac:dyDescent="0.25">
      <c r="A16" s="57" t="s">
        <v>2900</v>
      </c>
      <c r="B16" s="263">
        <v>13.20726981607544</v>
      </c>
      <c r="C16" s="263">
        <v>13.583094322117541</v>
      </c>
      <c r="D16" s="263">
        <v>14.87984519738867</v>
      </c>
      <c r="E16" s="263">
        <v>15.387940387811099</v>
      </c>
      <c r="F16" s="263">
        <v>16.00537194726132</v>
      </c>
      <c r="G16" s="263">
        <v>15.98255074753798</v>
      </c>
      <c r="H16" s="263">
        <v>20.820090063869149</v>
      </c>
      <c r="I16" s="263">
        <v>16.037284969369129</v>
      </c>
      <c r="J16" s="263">
        <v>10.73961750949876</v>
      </c>
      <c r="K16" s="263">
        <v>16.17960358734404</v>
      </c>
      <c r="L16" s="263">
        <v>16.315200844950731</v>
      </c>
      <c r="M16" s="263">
        <v>14.78541811651664</v>
      </c>
      <c r="N16" s="263">
        <v>14.22073805064988</v>
      </c>
      <c r="O16" s="263">
        <v>15.14042988369947</v>
      </c>
      <c r="P16" s="263">
        <v>16.7818138987198</v>
      </c>
      <c r="Q16" s="263">
        <v>15.79796320672499</v>
      </c>
      <c r="R16" s="263">
        <v>14.82636422969326</v>
      </c>
      <c r="S16" s="263">
        <v>15.30656756154923</v>
      </c>
      <c r="T16" s="263">
        <v>17.60871317169828</v>
      </c>
      <c r="U16" s="263">
        <v>17.397398468044191</v>
      </c>
      <c r="V16" s="263">
        <v>21.207894132639019</v>
      </c>
      <c r="W16" s="263">
        <v>22.0173224957835</v>
      </c>
      <c r="DA16" s="70" t="s">
        <v>2951</v>
      </c>
    </row>
    <row r="17" spans="1:105" ht="12" customHeight="1" x14ac:dyDescent="0.25">
      <c r="A17" s="46" t="s">
        <v>30</v>
      </c>
      <c r="B17" s="231">
        <v>0.1422163427639174</v>
      </c>
      <c r="C17" s="231">
        <v>0.1100214231879976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0.18996821792726359</v>
      </c>
      <c r="M17" s="231">
        <v>0.18718463462793539</v>
      </c>
      <c r="N17" s="231">
        <v>0.33855693996686143</v>
      </c>
      <c r="O17" s="231">
        <v>0.10508633995822141</v>
      </c>
      <c r="P17" s="231">
        <v>0</v>
      </c>
      <c r="Q17" s="231">
        <v>0.1037483824635461</v>
      </c>
      <c r="R17" s="231">
        <v>0</v>
      </c>
      <c r="S17" s="231">
        <v>4.0590089799900281E-2</v>
      </c>
      <c r="T17" s="231">
        <v>3.8499284063905917E-2</v>
      </c>
      <c r="U17" s="231">
        <v>5.1376922500472556E-3</v>
      </c>
      <c r="V17" s="231">
        <v>9.8290161148225728E-3</v>
      </c>
      <c r="W17" s="231">
        <v>5.613954214153281E-3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0.47512426947645903</v>
      </c>
      <c r="G19" s="231">
        <v>0.46286469950217368</v>
      </c>
      <c r="H19" s="231">
        <v>0.45766722676432592</v>
      </c>
      <c r="I19" s="231">
        <v>0</v>
      </c>
      <c r="J19" s="231">
        <v>0</v>
      </c>
      <c r="K19" s="231">
        <v>0.32852060254948379</v>
      </c>
      <c r="L19" s="231">
        <v>0.37302883028905981</v>
      </c>
      <c r="M19" s="231">
        <v>0.37929784215142448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6.928715735679486E-2</v>
      </c>
      <c r="T19" s="231">
        <v>9.0204273400849633E-2</v>
      </c>
      <c r="U19" s="231">
        <v>0.1065399522777456</v>
      </c>
      <c r="V19" s="231">
        <v>7.0081568514757747E-2</v>
      </c>
      <c r="W19" s="231">
        <v>8.0725718794805446E-2</v>
      </c>
      <c r="DA19" s="73" t="s">
        <v>2954</v>
      </c>
    </row>
    <row r="20" spans="1:105" ht="12" customHeight="1" x14ac:dyDescent="0.25">
      <c r="A20" s="46" t="s">
        <v>160</v>
      </c>
      <c r="B20" s="231">
        <v>0.33882080428746653</v>
      </c>
      <c r="C20" s="231">
        <v>0.69917718334387291</v>
      </c>
      <c r="D20" s="231">
        <v>1.418387533385203</v>
      </c>
      <c r="E20" s="231">
        <v>1.064066007863357</v>
      </c>
      <c r="F20" s="231">
        <v>1.05807585612842</v>
      </c>
      <c r="G20" s="231">
        <v>1.6940167904988741</v>
      </c>
      <c r="H20" s="231">
        <v>1.273670425250752</v>
      </c>
      <c r="I20" s="231">
        <v>0.99699260652826316</v>
      </c>
      <c r="J20" s="231">
        <v>0</v>
      </c>
      <c r="K20" s="231">
        <v>0.27803072703132359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3.6665059413784958E-2</v>
      </c>
      <c r="T20" s="231">
        <v>0.10193591552465429</v>
      </c>
      <c r="U20" s="231">
        <v>7.9070728428607934E-2</v>
      </c>
      <c r="V20" s="231">
        <v>0.22663521815352711</v>
      </c>
      <c r="W20" s="231">
        <v>0.25949515200404721</v>
      </c>
      <c r="DA20" s="73" t="s">
        <v>2955</v>
      </c>
    </row>
    <row r="21" spans="1:105" ht="12" customHeight="1" x14ac:dyDescent="0.25">
      <c r="A21" s="46" t="s">
        <v>70</v>
      </c>
      <c r="B21" s="231">
        <v>9.9533945785455753</v>
      </c>
      <c r="C21" s="231">
        <v>8.1382108340327637</v>
      </c>
      <c r="D21" s="231">
        <v>8.4707807430039317</v>
      </c>
      <c r="E21" s="231">
        <v>8.7694692003783903</v>
      </c>
      <c r="F21" s="231">
        <v>8.4084573851118058</v>
      </c>
      <c r="G21" s="231">
        <v>5.9860817375894522</v>
      </c>
      <c r="H21" s="231">
        <v>7.9725984714668323</v>
      </c>
      <c r="I21" s="231">
        <v>2.6844262403853771</v>
      </c>
      <c r="J21" s="231">
        <v>0.78547883808342522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1.572028844579124E-2</v>
      </c>
      <c r="T21" s="231">
        <v>1.255953542754097E-2</v>
      </c>
      <c r="U21" s="231">
        <v>1.867489742988232E-2</v>
      </c>
      <c r="V21" s="231">
        <v>1.9468175938875881E-2</v>
      </c>
      <c r="W21" s="231">
        <v>1.97432326789387E-2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0.11804840091540569</v>
      </c>
      <c r="F23" s="231">
        <v>4.6953539325616182E-2</v>
      </c>
      <c r="G23" s="231">
        <v>0</v>
      </c>
      <c r="H23" s="231">
        <v>5.8048472333101987E-2</v>
      </c>
      <c r="I23" s="231">
        <v>2.6010622540342911</v>
      </c>
      <c r="J23" s="231">
        <v>1.531925811649292</v>
      </c>
      <c r="K23" s="231">
        <v>2.464486866808278</v>
      </c>
      <c r="L23" s="231">
        <v>4.7245317544971828</v>
      </c>
      <c r="M23" s="231">
        <v>4.6534792661854931</v>
      </c>
      <c r="N23" s="231">
        <v>3.206103414182027</v>
      </c>
      <c r="O23" s="231">
        <v>0.82517955945168864</v>
      </c>
      <c r="P23" s="231">
        <v>1.01195104070924</v>
      </c>
      <c r="Q23" s="231">
        <v>0.68337894247305064</v>
      </c>
      <c r="R23" s="231">
        <v>0.11305122904113379</v>
      </c>
      <c r="S23" s="231">
        <v>0.71245657965777587</v>
      </c>
      <c r="T23" s="231">
        <v>1.0082722085419129</v>
      </c>
      <c r="U23" s="231">
        <v>1.940175078628164</v>
      </c>
      <c r="V23" s="231">
        <v>2.1594289812224892</v>
      </c>
      <c r="W23" s="231">
        <v>1.6409278220431569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2.740702757099859</v>
      </c>
      <c r="C25" s="231">
        <v>4.6249602444830087</v>
      </c>
      <c r="D25" s="231">
        <v>4.9585415876208474</v>
      </c>
      <c r="E25" s="231">
        <v>5.4363567786539484</v>
      </c>
      <c r="F25" s="231">
        <v>5.9953116230790524</v>
      </c>
      <c r="G25" s="231">
        <v>7.8074521865685824</v>
      </c>
      <c r="H25" s="231">
        <v>11.02597013467534</v>
      </c>
      <c r="I25" s="231">
        <v>9.7548038684211988</v>
      </c>
      <c r="J25" s="231">
        <v>8.4114882226956844</v>
      </c>
      <c r="K25" s="231">
        <v>13.108565390954951</v>
      </c>
      <c r="L25" s="231">
        <v>11.016947405167279</v>
      </c>
      <c r="M25" s="231">
        <v>9.5654563735517844</v>
      </c>
      <c r="N25" s="231">
        <v>10.665353059430609</v>
      </c>
      <c r="O25" s="231">
        <v>14.19943934721957</v>
      </c>
      <c r="P25" s="231">
        <v>15.759138220940599</v>
      </c>
      <c r="Q25" s="231">
        <v>15.01083588178839</v>
      </c>
      <c r="R25" s="231">
        <v>14.71331300065212</v>
      </c>
      <c r="S25" s="231">
        <v>14.431076830251421</v>
      </c>
      <c r="T25" s="231">
        <v>16.338994640587451</v>
      </c>
      <c r="U25" s="231">
        <v>15.24143477688367</v>
      </c>
      <c r="V25" s="231">
        <v>18.716548764522908</v>
      </c>
      <c r="W25" s="231">
        <v>20.00533856401967</v>
      </c>
      <c r="DA25" s="73" t="s">
        <v>2960</v>
      </c>
    </row>
    <row r="26" spans="1:105" ht="12" customHeight="1" x14ac:dyDescent="0.25">
      <c r="A26" s="46" t="s">
        <v>79</v>
      </c>
      <c r="B26" s="231">
        <v>3.2135333378622823E-2</v>
      </c>
      <c r="C26" s="231">
        <v>1.072463706989242E-2</v>
      </c>
      <c r="D26" s="231">
        <v>3.2135333378688263E-2</v>
      </c>
      <c r="E26" s="231">
        <v>0</v>
      </c>
      <c r="F26" s="231">
        <v>2.1449274139970009E-2</v>
      </c>
      <c r="G26" s="231">
        <v>3.2135333378899851E-2</v>
      </c>
      <c r="H26" s="231">
        <v>3.2135333378796968E-2</v>
      </c>
      <c r="I26" s="231">
        <v>0</v>
      </c>
      <c r="J26" s="231">
        <v>1.072463707035954E-2</v>
      </c>
      <c r="K26" s="231">
        <v>0</v>
      </c>
      <c r="L26" s="231">
        <v>1.072463706994739E-2</v>
      </c>
      <c r="M26" s="231">
        <v>0</v>
      </c>
      <c r="N26" s="231">
        <v>1.072463707037973E-2</v>
      </c>
      <c r="O26" s="231">
        <v>1.072463706998503E-2</v>
      </c>
      <c r="P26" s="231">
        <v>1.0724637069958539E-2</v>
      </c>
      <c r="Q26" s="231">
        <v>0</v>
      </c>
      <c r="R26" s="231">
        <v>0</v>
      </c>
      <c r="S26" s="231">
        <v>7.7155662376502277E-4</v>
      </c>
      <c r="T26" s="231">
        <v>1.824731415196254E-2</v>
      </c>
      <c r="U26" s="231">
        <v>6.3653421460792888E-3</v>
      </c>
      <c r="V26" s="231">
        <v>5.902408171640912E-3</v>
      </c>
      <c r="W26" s="231">
        <v>5.4780520287308369E-3</v>
      </c>
      <c r="DA26" s="73" t="s">
        <v>2961</v>
      </c>
    </row>
    <row r="27" spans="1:105" ht="12" customHeight="1" x14ac:dyDescent="0.25">
      <c r="A27" s="57" t="s">
        <v>2912</v>
      </c>
      <c r="B27" s="263">
        <v>0.86224927167296517</v>
      </c>
      <c r="C27" s="263">
        <v>1.0862915565378251</v>
      </c>
      <c r="D27" s="263">
        <v>1.2141486761779261</v>
      </c>
      <c r="E27" s="263">
        <v>1.3354404119433749</v>
      </c>
      <c r="F27" s="263">
        <v>1.3815677381131</v>
      </c>
      <c r="G27" s="263">
        <v>1.1032616390361909</v>
      </c>
      <c r="H27" s="263">
        <v>1.3372414661520979</v>
      </c>
      <c r="I27" s="263">
        <v>1.4217762962728751</v>
      </c>
      <c r="J27" s="263">
        <v>1.5372522124475301</v>
      </c>
      <c r="K27" s="263">
        <v>1.1681927330895989</v>
      </c>
      <c r="L27" s="263">
        <v>1.405730213729355</v>
      </c>
      <c r="M27" s="263">
        <v>1.480295434784858</v>
      </c>
      <c r="N27" s="263">
        <v>1.455372761202858</v>
      </c>
      <c r="O27" s="263">
        <v>1.426911537614757</v>
      </c>
      <c r="P27" s="263">
        <v>1.5639526182588721</v>
      </c>
      <c r="Q27" s="263">
        <v>1.635691457648581</v>
      </c>
      <c r="R27" s="263">
        <v>1.5713613603071079</v>
      </c>
      <c r="S27" s="263">
        <v>1.791556438562357</v>
      </c>
      <c r="T27" s="263">
        <v>1.986518971695598</v>
      </c>
      <c r="U27" s="263">
        <v>1.946004815622612</v>
      </c>
      <c r="V27" s="263">
        <v>2.0603925147814599</v>
      </c>
      <c r="W27" s="263">
        <v>2.6090460300632801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1.6367809130894588</v>
      </c>
      <c r="C28" s="263">
        <f t="shared" si="0"/>
        <v>1.6929602303240503</v>
      </c>
      <c r="D28" s="263">
        <f t="shared" si="0"/>
        <v>1.8564454244258497</v>
      </c>
      <c r="E28" s="263">
        <f t="shared" si="0"/>
        <v>1.9264913452928982</v>
      </c>
      <c r="F28" s="263">
        <f t="shared" si="0"/>
        <v>2.0024821616314088</v>
      </c>
      <c r="G28" s="263">
        <f t="shared" si="0"/>
        <v>1.9644356362959461</v>
      </c>
      <c r="H28" s="263">
        <f t="shared" si="0"/>
        <v>2.5429711876668226</v>
      </c>
      <c r="I28" s="263">
        <f t="shared" si="0"/>
        <v>2.0070636758491247</v>
      </c>
      <c r="J28" s="263">
        <f t="shared" si="0"/>
        <v>1.3738374545713981</v>
      </c>
      <c r="K28" s="263">
        <f t="shared" si="0"/>
        <v>1.9744024389405377</v>
      </c>
      <c r="L28" s="263">
        <f t="shared" si="0"/>
        <v>2.068067519688777</v>
      </c>
      <c r="M28" s="263">
        <f t="shared" si="0"/>
        <v>1.8984356495155179</v>
      </c>
      <c r="N28" s="263">
        <f t="shared" si="0"/>
        <v>1.7990226901407991</v>
      </c>
      <c r="O28" s="263">
        <f t="shared" si="0"/>
        <v>1.7096162425954744</v>
      </c>
      <c r="P28" s="263">
        <f t="shared" si="0"/>
        <v>1.9034239630447269</v>
      </c>
      <c r="Q28" s="263">
        <f t="shared" si="0"/>
        <v>1.7590243629110454</v>
      </c>
      <c r="R28" s="263">
        <f t="shared" si="0"/>
        <v>1.368063990083275</v>
      </c>
      <c r="S28" s="263">
        <f t="shared" si="0"/>
        <v>1.7510411102486845</v>
      </c>
      <c r="T28" s="263">
        <f t="shared" si="0"/>
        <v>2.050277972410647</v>
      </c>
      <c r="U28" s="263">
        <f t="shared" si="0"/>
        <v>2.1299596313552525</v>
      </c>
      <c r="V28" s="263">
        <f t="shared" si="0"/>
        <v>2.5517945232189212</v>
      </c>
      <c r="W28" s="263">
        <f t="shared" si="0"/>
        <v>2.634962056017665</v>
      </c>
      <c r="DA28" s="70"/>
    </row>
    <row r="29" spans="1:105" ht="12" customHeight="1" x14ac:dyDescent="0.25">
      <c r="A29" s="60" t="s">
        <v>2915</v>
      </c>
      <c r="B29" s="331">
        <v>0.87681729031946598</v>
      </c>
      <c r="C29" s="331">
        <v>0.89442757358012626</v>
      </c>
      <c r="D29" s="331">
        <v>0.97962735923407385</v>
      </c>
      <c r="E29" s="331">
        <v>1.012952968514349</v>
      </c>
      <c r="F29" s="331">
        <v>1.052921878351549</v>
      </c>
      <c r="G29" s="331">
        <v>1.039697870011461</v>
      </c>
      <c r="H29" s="331">
        <v>1.34682584956812</v>
      </c>
      <c r="I29" s="331">
        <v>1.0524292006115239</v>
      </c>
      <c r="J29" s="331">
        <v>0.6848572454522559</v>
      </c>
      <c r="K29" s="331">
        <v>1.0339041232955759</v>
      </c>
      <c r="L29" s="331">
        <v>1.100345085076617</v>
      </c>
      <c r="M29" s="331">
        <v>1.003924258616373</v>
      </c>
      <c r="N29" s="331">
        <v>0.93598943895320474</v>
      </c>
      <c r="O29" s="331">
        <v>0.80117917202058186</v>
      </c>
      <c r="P29" s="331">
        <v>0.89800171641557325</v>
      </c>
      <c r="Q29" s="331">
        <v>0.79866651912886188</v>
      </c>
      <c r="R29" s="331">
        <v>0.46368951820598109</v>
      </c>
      <c r="S29" s="331">
        <v>0.80299698142468956</v>
      </c>
      <c r="T29" s="331">
        <v>0.96597209330837297</v>
      </c>
      <c r="U29" s="331">
        <v>1.060082198131149</v>
      </c>
      <c r="V29" s="331">
        <v>1.274069107334282</v>
      </c>
      <c r="W29" s="331">
        <v>1.2685531485623061</v>
      </c>
      <c r="DA29" s="72" t="s">
        <v>2963</v>
      </c>
    </row>
    <row r="30" spans="1:105" ht="12" customHeight="1" x14ac:dyDescent="0.25">
      <c r="A30" s="59" t="s">
        <v>30</v>
      </c>
      <c r="B30" s="232">
        <v>1.1936030987644199E-2</v>
      </c>
      <c r="C30" s="232">
        <v>1.1000195988656101E-2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3.9826845125950361E-2</v>
      </c>
      <c r="M30" s="232">
        <v>3.6268120353388472E-2</v>
      </c>
      <c r="N30" s="232">
        <v>9.0007395208300353E-2</v>
      </c>
      <c r="O30" s="232">
        <v>9.1109120630018928E-2</v>
      </c>
      <c r="P30" s="232">
        <v>0</v>
      </c>
      <c r="Q30" s="232">
        <v>0.10595786728646391</v>
      </c>
      <c r="R30" s="232">
        <v>0</v>
      </c>
      <c r="S30" s="232">
        <v>3.7563408151504322E-2</v>
      </c>
      <c r="T30" s="232">
        <v>2.9987138417058239E-2</v>
      </c>
      <c r="U30" s="232">
        <v>2.554794553351847E-3</v>
      </c>
      <c r="V30" s="232">
        <v>5.0860235676771096E-3</v>
      </c>
      <c r="W30" s="232">
        <v>3.5856924380550082E-3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4.9669976057553418E-2</v>
      </c>
      <c r="G31" s="297">
        <v>5.8798250003190493E-2</v>
      </c>
      <c r="H31" s="297">
        <v>6.2668202623973129E-2</v>
      </c>
      <c r="I31" s="297">
        <v>0</v>
      </c>
      <c r="J31" s="297">
        <v>0</v>
      </c>
      <c r="K31" s="297">
        <v>0.1105737751067072</v>
      </c>
      <c r="L31" s="297">
        <v>7.7433681574776564E-2</v>
      </c>
      <c r="M31" s="297">
        <v>7.2765878576694573E-2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6.3487799440527612E-2</v>
      </c>
      <c r="T31" s="297">
        <v>6.9566801604374506E-2</v>
      </c>
      <c r="U31" s="297">
        <v>5.2455731352490848E-2</v>
      </c>
      <c r="V31" s="297">
        <v>3.5905806636129217E-2</v>
      </c>
      <c r="W31" s="297">
        <v>5.105151597034549E-2</v>
      </c>
      <c r="DA31" s="122" t="s">
        <v>2965</v>
      </c>
    </row>
    <row r="32" spans="1:105" ht="12" customHeight="1" x14ac:dyDescent="0.25">
      <c r="A32" s="59" t="s">
        <v>160</v>
      </c>
      <c r="B32" s="297">
        <v>2.7630687476297731E-2</v>
      </c>
      <c r="C32" s="297">
        <v>6.7923741721485506E-2</v>
      </c>
      <c r="D32" s="297">
        <v>0.13681663579621439</v>
      </c>
      <c r="E32" s="297">
        <v>0.10535931520420309</v>
      </c>
      <c r="F32" s="297">
        <v>0.10854808778310431</v>
      </c>
      <c r="G32" s="297">
        <v>0.21117703479927891</v>
      </c>
      <c r="H32" s="297">
        <v>0.1711485115213171</v>
      </c>
      <c r="I32" s="297">
        <v>0.16336438151512081</v>
      </c>
      <c r="J32" s="297">
        <v>0</v>
      </c>
      <c r="K32" s="297">
        <v>9.1833462367010371E-2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3.2969211478951342E-2</v>
      </c>
      <c r="T32" s="297">
        <v>7.7147310242798139E-2</v>
      </c>
      <c r="U32" s="297">
        <v>3.8204526823655403E-2</v>
      </c>
      <c r="V32" s="297">
        <v>0.1139480531902263</v>
      </c>
      <c r="W32" s="297">
        <v>0.16104402178112009</v>
      </c>
      <c r="DA32" s="122" t="s">
        <v>2966</v>
      </c>
    </row>
    <row r="33" spans="1:105" ht="12" customHeight="1" x14ac:dyDescent="0.25">
      <c r="A33" s="59" t="s">
        <v>70</v>
      </c>
      <c r="B33" s="297">
        <v>0.83725057185552409</v>
      </c>
      <c r="C33" s="297">
        <v>0.81550363586998464</v>
      </c>
      <c r="D33" s="297">
        <v>0.84281072343785945</v>
      </c>
      <c r="E33" s="297">
        <v>0.89565403526829501</v>
      </c>
      <c r="F33" s="297">
        <v>0.88978342297344981</v>
      </c>
      <c r="G33" s="297">
        <v>0.76972258520899151</v>
      </c>
      <c r="H33" s="297">
        <v>1.1050414383842251</v>
      </c>
      <c r="I33" s="297">
        <v>0.45371122167189742</v>
      </c>
      <c r="J33" s="297">
        <v>0.2336300410528824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1.458073067038314E-2</v>
      </c>
      <c r="T33" s="297">
        <v>9.8045969796671534E-3</v>
      </c>
      <c r="U33" s="297">
        <v>9.3072187390908865E-3</v>
      </c>
      <c r="V33" s="297">
        <v>1.0096419430998959E-2</v>
      </c>
      <c r="W33" s="297">
        <v>1.2638520382538871E-2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1.19396180418505E-2</v>
      </c>
      <c r="F34" s="297">
        <v>4.9203915374416611E-3</v>
      </c>
      <c r="G34" s="297">
        <v>0</v>
      </c>
      <c r="H34" s="297">
        <v>7.9676970386052728E-3</v>
      </c>
      <c r="I34" s="297">
        <v>0.43535359742450608</v>
      </c>
      <c r="J34" s="297">
        <v>0.45122720439937353</v>
      </c>
      <c r="K34" s="297">
        <v>0.83149688582185832</v>
      </c>
      <c r="L34" s="297">
        <v>0.98308455837589004</v>
      </c>
      <c r="M34" s="297">
        <v>0.89489025968629043</v>
      </c>
      <c r="N34" s="297">
        <v>0.84598204374490438</v>
      </c>
      <c r="O34" s="297">
        <v>0.7100700513905629</v>
      </c>
      <c r="P34" s="297">
        <v>0.89800171641557325</v>
      </c>
      <c r="Q34" s="297">
        <v>0.69270865184239794</v>
      </c>
      <c r="R34" s="297">
        <v>0.46368951820598109</v>
      </c>
      <c r="S34" s="297">
        <v>0.65439583168332316</v>
      </c>
      <c r="T34" s="297">
        <v>0.7794662460644749</v>
      </c>
      <c r="U34" s="297">
        <v>0.95755992666255996</v>
      </c>
      <c r="V34" s="297">
        <v>1.109032804509251</v>
      </c>
      <c r="W34" s="297">
        <v>1.0402333979902469</v>
      </c>
      <c r="DA34" s="122" t="s">
        <v>2968</v>
      </c>
    </row>
    <row r="35" spans="1:105" ht="12" customHeight="1" x14ac:dyDescent="0.25">
      <c r="A35" s="60" t="s">
        <v>2922</v>
      </c>
      <c r="B35" s="331">
        <v>0.68673479878349697</v>
      </c>
      <c r="C35" s="331">
        <v>0.70627644290290348</v>
      </c>
      <c r="D35" s="331">
        <v>0.77370324373328636</v>
      </c>
      <c r="E35" s="331">
        <v>0.80012253047587323</v>
      </c>
      <c r="F35" s="331">
        <v>0.83222695051471729</v>
      </c>
      <c r="G35" s="331">
        <v>0.83104032283024831</v>
      </c>
      <c r="H35" s="331">
        <v>1.0825765324535559</v>
      </c>
      <c r="I35" s="331">
        <v>0.8338863232027125</v>
      </c>
      <c r="J35" s="331">
        <v>0.55842495626313515</v>
      </c>
      <c r="K35" s="331">
        <v>0.84128642548268417</v>
      </c>
      <c r="L35" s="331">
        <v>0.84833703902468816</v>
      </c>
      <c r="M35" s="331">
        <v>0.7687933446182218</v>
      </c>
      <c r="N35" s="331">
        <v>0.73943182957307219</v>
      </c>
      <c r="O35" s="331">
        <v>0.78725279444375174</v>
      </c>
      <c r="P35" s="331">
        <v>0.87259939044570833</v>
      </c>
      <c r="Q35" s="331">
        <v>0.8214423749225086</v>
      </c>
      <c r="R35" s="331">
        <v>0.77092240847357574</v>
      </c>
      <c r="S35" s="331">
        <v>0.79589140986975282</v>
      </c>
      <c r="T35" s="331">
        <v>0.91559544593265796</v>
      </c>
      <c r="U35" s="331">
        <v>0.90460777304380358</v>
      </c>
      <c r="V35" s="331">
        <v>1.102741074621836</v>
      </c>
      <c r="W35" s="331">
        <v>1.1448286999853381</v>
      </c>
      <c r="DA35" s="72" t="s">
        <v>2969</v>
      </c>
    </row>
    <row r="36" spans="1:105" ht="12" customHeight="1" x14ac:dyDescent="0.25">
      <c r="A36" s="64" t="s">
        <v>30</v>
      </c>
      <c r="B36" s="231">
        <v>7.3947843037801232E-3</v>
      </c>
      <c r="C36" s="231">
        <v>5.7207538701844213E-3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9.8777255049904474E-3</v>
      </c>
      <c r="M36" s="231">
        <v>9.7329882849910114E-3</v>
      </c>
      <c r="N36" s="231">
        <v>1.7603852672253999E-2</v>
      </c>
      <c r="O36" s="231">
        <v>5.4641456963546546E-3</v>
      </c>
      <c r="P36" s="231">
        <v>0</v>
      </c>
      <c r="Q36" s="231">
        <v>5.3945762861978049E-3</v>
      </c>
      <c r="R36" s="231">
        <v>0</v>
      </c>
      <c r="S36" s="231">
        <v>2.1105518051437499E-3</v>
      </c>
      <c r="T36" s="231">
        <v>2.0018367507533409E-3</v>
      </c>
      <c r="U36" s="231">
        <v>2.6714317967921661E-4</v>
      </c>
      <c r="V36" s="231">
        <v>5.110766644319364E-4</v>
      </c>
      <c r="W36" s="231">
        <v>2.919072428537639E-4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2.470490677785123E-2</v>
      </c>
      <c r="G38" s="231">
        <v>2.4067449268713681E-2</v>
      </c>
      <c r="H38" s="231">
        <v>2.379719769934965E-2</v>
      </c>
      <c r="I38" s="231">
        <v>0</v>
      </c>
      <c r="J38" s="231">
        <v>0</v>
      </c>
      <c r="K38" s="231">
        <v>1.7081995978718661E-2</v>
      </c>
      <c r="L38" s="231">
        <v>1.9396278131396771E-2</v>
      </c>
      <c r="M38" s="231">
        <v>1.972224622774264E-2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3.6027053833475801E-3</v>
      </c>
      <c r="T38" s="231">
        <v>4.6903269491734732E-3</v>
      </c>
      <c r="U38" s="231">
        <v>5.5397287788281121E-3</v>
      </c>
      <c r="V38" s="231">
        <v>3.6440121631977958E-3</v>
      </c>
      <c r="W38" s="231">
        <v>4.1974731360244983E-3</v>
      </c>
      <c r="DA38" s="73" t="s">
        <v>2972</v>
      </c>
    </row>
    <row r="39" spans="1:105" ht="12" customHeight="1" x14ac:dyDescent="0.25">
      <c r="A39" s="64" t="s">
        <v>160</v>
      </c>
      <c r="B39" s="231">
        <v>1.7617572753212449E-2</v>
      </c>
      <c r="C39" s="231">
        <v>3.6354924901529993E-2</v>
      </c>
      <c r="D39" s="231">
        <v>7.3751508896314044E-2</v>
      </c>
      <c r="E39" s="231">
        <v>5.5327949377772273E-2</v>
      </c>
      <c r="F39" s="231">
        <v>5.5016481095253512E-2</v>
      </c>
      <c r="G39" s="231">
        <v>8.8083328042797393E-2</v>
      </c>
      <c r="H39" s="231">
        <v>6.6226692979077545E-2</v>
      </c>
      <c r="I39" s="231">
        <v>5.1840352061215907E-2</v>
      </c>
      <c r="J39" s="231">
        <v>0</v>
      </c>
      <c r="K39" s="231">
        <v>1.4456687721415959E-2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1.906463072955725E-3</v>
      </c>
      <c r="T39" s="231">
        <v>5.3003339381641002E-3</v>
      </c>
      <c r="U39" s="231">
        <v>4.1114190542993027E-3</v>
      </c>
      <c r="V39" s="231">
        <v>1.1784289493842149E-2</v>
      </c>
      <c r="W39" s="231">
        <v>1.3492898492910931E-2</v>
      </c>
      <c r="DA39" s="73" t="s">
        <v>2973</v>
      </c>
    </row>
    <row r="40" spans="1:105" ht="12" customHeight="1" x14ac:dyDescent="0.25">
      <c r="A40" s="64" t="s">
        <v>70</v>
      </c>
      <c r="B40" s="231">
        <v>0.51754393741471816</v>
      </c>
      <c r="C40" s="231">
        <v>0.42316032438170348</v>
      </c>
      <c r="D40" s="231">
        <v>0.44045287103966441</v>
      </c>
      <c r="E40" s="231">
        <v>0.4559836931195112</v>
      </c>
      <c r="F40" s="231">
        <v>0.43721226043371858</v>
      </c>
      <c r="G40" s="231">
        <v>0.31125665597907848</v>
      </c>
      <c r="H40" s="231">
        <v>0.41454902363093499</v>
      </c>
      <c r="I40" s="231">
        <v>0.13958137750743599</v>
      </c>
      <c r="J40" s="231">
        <v>4.0842328454845207E-2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8.1740354160849023E-4</v>
      </c>
      <c r="T40" s="231">
        <v>6.5305473082320233E-4</v>
      </c>
      <c r="U40" s="231">
        <v>9.7103353739338982E-4</v>
      </c>
      <c r="V40" s="231">
        <v>1.012281423204725E-3</v>
      </c>
      <c r="W40" s="231">
        <v>1.026583473338597E-3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6.1381304371234697E-3</v>
      </c>
      <c r="F42" s="231">
        <v>2.44143035085896E-3</v>
      </c>
      <c r="G42" s="231">
        <v>0</v>
      </c>
      <c r="H42" s="231">
        <v>3.0183305499552368E-3</v>
      </c>
      <c r="I42" s="231">
        <v>0.13524672309438529</v>
      </c>
      <c r="J42" s="231">
        <v>7.9655127718654684E-2</v>
      </c>
      <c r="K42" s="231">
        <v>0.12814525001390989</v>
      </c>
      <c r="L42" s="231">
        <v>0.24566018631812681</v>
      </c>
      <c r="M42" s="231">
        <v>0.24196568950362199</v>
      </c>
      <c r="N42" s="231">
        <v>0.16670688292727179</v>
      </c>
      <c r="O42" s="231">
        <v>4.2906636012733458E-2</v>
      </c>
      <c r="P42" s="231">
        <v>5.2618141674848691E-2</v>
      </c>
      <c r="Q42" s="231">
        <v>3.5533468088983333E-2</v>
      </c>
      <c r="R42" s="231">
        <v>5.8782938570160759E-3</v>
      </c>
      <c r="S42" s="231">
        <v>3.7045410042107242E-2</v>
      </c>
      <c r="T42" s="231">
        <v>5.2426854444151502E-2</v>
      </c>
      <c r="U42" s="231">
        <v>0.10088275327007649</v>
      </c>
      <c r="V42" s="231">
        <v>0.1122832385162659</v>
      </c>
      <c r="W42" s="231">
        <v>8.5322875460410938E-2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0.14250757216540511</v>
      </c>
      <c r="C44" s="231">
        <v>0.24048279372704601</v>
      </c>
      <c r="D44" s="231">
        <v>0.25782793165092349</v>
      </c>
      <c r="E44" s="231">
        <v>0.28267275754146631</v>
      </c>
      <c r="F44" s="231">
        <v>0.31173657981214647</v>
      </c>
      <c r="G44" s="231">
        <v>0.40596195739326318</v>
      </c>
      <c r="H44" s="231">
        <v>0.57331435544784881</v>
      </c>
      <c r="I44" s="231">
        <v>0.50721787053967515</v>
      </c>
      <c r="J44" s="231">
        <v>0.4373698540671716</v>
      </c>
      <c r="K44" s="231">
        <v>0.68160249176863963</v>
      </c>
      <c r="L44" s="231">
        <v>0.5728452030477319</v>
      </c>
      <c r="M44" s="231">
        <v>0.49737242060186609</v>
      </c>
      <c r="N44" s="231">
        <v>0.55456344795108159</v>
      </c>
      <c r="O44" s="231">
        <v>0.73832436671221935</v>
      </c>
      <c r="P44" s="231">
        <v>0.81942360274841675</v>
      </c>
      <c r="Q44" s="231">
        <v>0.78051433054732744</v>
      </c>
      <c r="R44" s="231">
        <v>0.76504411461655963</v>
      </c>
      <c r="S44" s="231">
        <v>0.75036875760570787</v>
      </c>
      <c r="T44" s="231">
        <v>0.84957423851303293</v>
      </c>
      <c r="U44" s="231">
        <v>0.79250471826774804</v>
      </c>
      <c r="V44" s="231">
        <v>0.97319927045645294</v>
      </c>
      <c r="W44" s="231">
        <v>1.040212121405736</v>
      </c>
      <c r="DA44" s="73" t="s">
        <v>2978</v>
      </c>
    </row>
    <row r="45" spans="1:105" ht="12" customHeight="1" x14ac:dyDescent="0.25">
      <c r="A45" s="64" t="s">
        <v>79</v>
      </c>
      <c r="B45" s="231">
        <v>1.670932146381091E-3</v>
      </c>
      <c r="C45" s="231">
        <v>5.5764602243941444E-4</v>
      </c>
      <c r="D45" s="231">
        <v>1.6709321463844939E-3</v>
      </c>
      <c r="E45" s="231">
        <v>0</v>
      </c>
      <c r="F45" s="231">
        <v>1.115292044888457E-3</v>
      </c>
      <c r="G45" s="231">
        <v>1.670932146395497E-3</v>
      </c>
      <c r="H45" s="231">
        <v>1.6709321463901469E-3</v>
      </c>
      <c r="I45" s="231">
        <v>0</v>
      </c>
      <c r="J45" s="231">
        <v>5.5764602246370306E-4</v>
      </c>
      <c r="K45" s="231">
        <v>0</v>
      </c>
      <c r="L45" s="231">
        <v>5.5764602244227262E-4</v>
      </c>
      <c r="M45" s="231">
        <v>0</v>
      </c>
      <c r="N45" s="231">
        <v>5.5764602246475301E-4</v>
      </c>
      <c r="O45" s="231">
        <v>5.5764602244423003E-4</v>
      </c>
      <c r="P45" s="231">
        <v>5.5764602244285212E-4</v>
      </c>
      <c r="Q45" s="231">
        <v>0</v>
      </c>
      <c r="R45" s="231">
        <v>0</v>
      </c>
      <c r="S45" s="231">
        <v>4.0118418882184572E-5</v>
      </c>
      <c r="T45" s="231">
        <v>9.4880060655949216E-4</v>
      </c>
      <c r="U45" s="231">
        <v>3.3097695577895102E-4</v>
      </c>
      <c r="V45" s="231">
        <v>3.0690590444031382E-4</v>
      </c>
      <c r="W45" s="231">
        <v>2.8484077406346747E-4</v>
      </c>
      <c r="DA45" s="73" t="s">
        <v>2979</v>
      </c>
    </row>
    <row r="46" spans="1:105" ht="12" customHeight="1" x14ac:dyDescent="0.25">
      <c r="A46" s="60" t="s">
        <v>2934</v>
      </c>
      <c r="B46" s="331">
        <v>7.3228823986496078E-2</v>
      </c>
      <c r="C46" s="331">
        <v>9.2256213841020521E-2</v>
      </c>
      <c r="D46" s="331">
        <v>0.1031148214584897</v>
      </c>
      <c r="E46" s="331">
        <v>0.1134158463026759</v>
      </c>
      <c r="F46" s="331">
        <v>0.1173333327651425</v>
      </c>
      <c r="G46" s="331">
        <v>9.3697443454236695E-2</v>
      </c>
      <c r="H46" s="331">
        <v>0.11356880564514631</v>
      </c>
      <c r="I46" s="331">
        <v>0.1207481520348881</v>
      </c>
      <c r="J46" s="331">
        <v>0.130555252856007</v>
      </c>
      <c r="K46" s="331">
        <v>9.9211890162277563E-2</v>
      </c>
      <c r="L46" s="331">
        <v>0.1193853955874719</v>
      </c>
      <c r="M46" s="331">
        <v>0.12571804628092309</v>
      </c>
      <c r="N46" s="331">
        <v>0.1236014216145223</v>
      </c>
      <c r="O46" s="331">
        <v>0.1211842761311407</v>
      </c>
      <c r="P46" s="331">
        <v>0.1328228561834453</v>
      </c>
      <c r="Q46" s="331">
        <v>0.1389154688596749</v>
      </c>
      <c r="R46" s="331">
        <v>0.1334520634037181</v>
      </c>
      <c r="S46" s="331">
        <v>0.15215271895424221</v>
      </c>
      <c r="T46" s="331">
        <v>0.16871043316961629</v>
      </c>
      <c r="U46" s="331">
        <v>0.1652696601802999</v>
      </c>
      <c r="V46" s="331">
        <v>0.1749843412628031</v>
      </c>
      <c r="W46" s="331">
        <v>0.22158020747002119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0.79565218405172855</v>
      </c>
      <c r="C48" s="318">
        <v>1.002390234322041</v>
      </c>
      <c r="D48" s="318">
        <v>1.120372121730109</v>
      </c>
      <c r="E48" s="318">
        <v>1.232295712320056</v>
      </c>
      <c r="F48" s="318">
        <v>1.274860326773368</v>
      </c>
      <c r="G48" s="318">
        <v>1.0180496075995209</v>
      </c>
      <c r="H48" s="318">
        <v>1.233957659464396</v>
      </c>
      <c r="I48" s="318">
        <v>1.31196331794821</v>
      </c>
      <c r="J48" s="318">
        <v>1.4185202823066401</v>
      </c>
      <c r="K48" s="318">
        <v>1.0779656533344451</v>
      </c>
      <c r="L48" s="318">
        <v>1.297156578133335</v>
      </c>
      <c r="M48" s="318">
        <v>1.365962644935806</v>
      </c>
      <c r="N48" s="318">
        <v>1.3429649106153669</v>
      </c>
      <c r="O48" s="318">
        <v>1.3167019313904389</v>
      </c>
      <c r="P48" s="318">
        <v>1.4431584430993341</v>
      </c>
      <c r="Q48" s="318">
        <v>1.5093564279709371</v>
      </c>
      <c r="R48" s="318">
        <v>1.4499949600850981</v>
      </c>
      <c r="S48" s="318">
        <v>1.653182948393054</v>
      </c>
      <c r="T48" s="318">
        <v>1.8330872642236109</v>
      </c>
      <c r="U48" s="318">
        <v>1.7957022784387691</v>
      </c>
      <c r="V48" s="318">
        <v>1.901255075819279</v>
      </c>
      <c r="W48" s="318">
        <v>2.407532531843863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0.99999999999999978</v>
      </c>
      <c r="D52" s="234">
        <f t="shared" si="1"/>
        <v>1.0000000000000002</v>
      </c>
      <c r="E52" s="234">
        <f t="shared" si="1"/>
        <v>1</v>
      </c>
      <c r="F52" s="234">
        <f t="shared" si="1"/>
        <v>0.99999999999999978</v>
      </c>
      <c r="G52" s="234">
        <f t="shared" si="1"/>
        <v>1</v>
      </c>
      <c r="H52" s="234">
        <f t="shared" si="1"/>
        <v>0.99999999999999956</v>
      </c>
      <c r="I52" s="234">
        <f t="shared" si="1"/>
        <v>0.99999999999999989</v>
      </c>
      <c r="J52" s="234">
        <f t="shared" si="1"/>
        <v>0.99999999999999978</v>
      </c>
      <c r="K52" s="234">
        <f t="shared" si="1"/>
        <v>1</v>
      </c>
      <c r="L52" s="234">
        <f t="shared" si="1"/>
        <v>1</v>
      </c>
      <c r="M52" s="234">
        <f t="shared" si="1"/>
        <v>0.99999999999999989</v>
      </c>
      <c r="N52" s="234">
        <f t="shared" si="1"/>
        <v>0.99999999999999944</v>
      </c>
      <c r="O52" s="234">
        <f t="shared" si="1"/>
        <v>1</v>
      </c>
      <c r="P52" s="234">
        <f t="shared" si="1"/>
        <v>0.99999999999999989</v>
      </c>
      <c r="Q52" s="234">
        <f t="shared" si="1"/>
        <v>1.0000000000000002</v>
      </c>
      <c r="R52" s="234">
        <f t="shared" si="1"/>
        <v>1.0000000000000002</v>
      </c>
      <c r="S52" s="234">
        <f t="shared" si="1"/>
        <v>0.99999999999999967</v>
      </c>
      <c r="T52" s="234">
        <f t="shared" si="1"/>
        <v>1.0000000000000002</v>
      </c>
      <c r="U52" s="234">
        <f t="shared" si="1"/>
        <v>1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9.3365154456003917E-3</v>
      </c>
      <c r="C53" s="301">
        <f t="shared" si="2"/>
        <v>1.0846860132210862E-2</v>
      </c>
      <c r="D53" s="301">
        <f t="shared" si="2"/>
        <v>1.1010015147617926E-2</v>
      </c>
      <c r="E53" s="301">
        <f t="shared" si="2"/>
        <v>1.1496761644577941E-2</v>
      </c>
      <c r="F53" s="301">
        <f t="shared" si="2"/>
        <v>1.145312501436292E-2</v>
      </c>
      <c r="G53" s="301">
        <f t="shared" si="2"/>
        <v>9.7476973692525309E-3</v>
      </c>
      <c r="H53" s="301">
        <f t="shared" si="2"/>
        <v>9.2327274479598476E-3</v>
      </c>
      <c r="I53" s="301">
        <f t="shared" si="2"/>
        <v>1.1687586925530801E-2</v>
      </c>
      <c r="J53" s="301">
        <f t="shared" si="2"/>
        <v>1.5901814195558396E-2</v>
      </c>
      <c r="K53" s="301">
        <f t="shared" si="2"/>
        <v>1.0090407620880829E-2</v>
      </c>
      <c r="L53" s="301">
        <f t="shared" si="2"/>
        <v>1.1446819173206576E-2</v>
      </c>
      <c r="M53" s="301">
        <f t="shared" si="2"/>
        <v>1.2700952397941124E-2</v>
      </c>
      <c r="N53" s="301">
        <f t="shared" si="2"/>
        <v>1.2898362921189975E-2</v>
      </c>
      <c r="O53" s="301">
        <f t="shared" si="2"/>
        <v>1.2279062741919736E-2</v>
      </c>
      <c r="P53" s="301">
        <f t="shared" si="2"/>
        <v>1.2185136673127119E-2</v>
      </c>
      <c r="Q53" s="301">
        <f t="shared" si="2"/>
        <v>1.3089200394165987E-2</v>
      </c>
      <c r="R53" s="301">
        <f t="shared" si="2"/>
        <v>1.34287357668439E-2</v>
      </c>
      <c r="S53" s="301">
        <f t="shared" si="2"/>
        <v>1.4146394265411543E-2</v>
      </c>
      <c r="T53" s="301">
        <f t="shared" si="2"/>
        <v>1.3807456384923004E-2</v>
      </c>
      <c r="U53" s="301">
        <f t="shared" si="2"/>
        <v>1.3697438333390537E-2</v>
      </c>
      <c r="V53" s="301">
        <f t="shared" si="2"/>
        <v>1.2490177246757028E-2</v>
      </c>
      <c r="W53" s="301">
        <f t="shared" si="2"/>
        <v>1.4228812597005478E-2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2.6328228387830477E-3</v>
      </c>
      <c r="C54" s="235">
        <f t="shared" si="3"/>
        <v>3.0587279859990244E-3</v>
      </c>
      <c r="D54" s="235">
        <f t="shared" si="3"/>
        <v>3.1047363981661293E-3</v>
      </c>
      <c r="E54" s="235">
        <f t="shared" si="3"/>
        <v>3.2419950254731563E-3</v>
      </c>
      <c r="F54" s="235">
        <f t="shared" si="3"/>
        <v>3.229689844026498E-3</v>
      </c>
      <c r="G54" s="235">
        <f t="shared" si="3"/>
        <v>2.748772859515487E-3</v>
      </c>
      <c r="H54" s="235">
        <f t="shared" si="3"/>
        <v>2.6035554518042863E-3</v>
      </c>
      <c r="I54" s="235">
        <f t="shared" si="3"/>
        <v>3.2958062316814259E-3</v>
      </c>
      <c r="J54" s="235">
        <f t="shared" si="3"/>
        <v>4.4841846871125001E-3</v>
      </c>
      <c r="K54" s="235">
        <f t="shared" si="3"/>
        <v>2.8454144152253577E-3</v>
      </c>
      <c r="L54" s="235">
        <f t="shared" si="3"/>
        <v>3.2279116471487786E-3</v>
      </c>
      <c r="M54" s="235">
        <f t="shared" si="3"/>
        <v>3.5815672069983264E-3</v>
      </c>
      <c r="N54" s="235">
        <f t="shared" si="3"/>
        <v>3.6372353989757291E-3</v>
      </c>
      <c r="O54" s="235">
        <f t="shared" si="3"/>
        <v>3.4625976911986317E-3</v>
      </c>
      <c r="P54" s="235">
        <f t="shared" si="3"/>
        <v>3.4361112894446613E-3</v>
      </c>
      <c r="Q54" s="235">
        <f t="shared" si="3"/>
        <v>3.6910500432372172E-3</v>
      </c>
      <c r="R54" s="235">
        <f t="shared" si="3"/>
        <v>3.7867963084225209E-3</v>
      </c>
      <c r="S54" s="235">
        <f t="shared" si="3"/>
        <v>3.9891702772211265E-3</v>
      </c>
      <c r="T54" s="235">
        <f t="shared" si="3"/>
        <v>3.8935925000645067E-3</v>
      </c>
      <c r="U54" s="235">
        <f t="shared" si="3"/>
        <v>3.8625682876117125E-3</v>
      </c>
      <c r="V54" s="235">
        <f t="shared" si="3"/>
        <v>3.5221302966093495E-3</v>
      </c>
      <c r="W54" s="235">
        <f t="shared" si="3"/>
        <v>4.0124115889309643E-3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3.5716859264280428E-2</v>
      </c>
      <c r="C55" s="235">
        <f t="shared" si="4"/>
        <v>4.1494686005587887E-2</v>
      </c>
      <c r="D55" s="235">
        <f t="shared" si="4"/>
        <v>4.2118835856515581E-2</v>
      </c>
      <c r="E55" s="235">
        <f t="shared" si="4"/>
        <v>4.3980885593443354E-2</v>
      </c>
      <c r="F55" s="235">
        <f t="shared" si="4"/>
        <v>4.3813953573758016E-2</v>
      </c>
      <c r="G55" s="235">
        <f t="shared" si="4"/>
        <v>3.7289836568786469E-2</v>
      </c>
      <c r="H55" s="235">
        <f t="shared" si="4"/>
        <v>3.5319818063347649E-2</v>
      </c>
      <c r="I55" s="235">
        <f t="shared" si="4"/>
        <v>4.4710888102791939E-2</v>
      </c>
      <c r="J55" s="235">
        <f t="shared" si="4"/>
        <v>6.0832423293117881E-2</v>
      </c>
      <c r="K55" s="235">
        <f t="shared" si="4"/>
        <v>3.8600875349491554E-2</v>
      </c>
      <c r="L55" s="235">
        <f t="shared" si="4"/>
        <v>4.3789830565293432E-2</v>
      </c>
      <c r="M55" s="235">
        <f t="shared" si="4"/>
        <v>4.858751982607757E-2</v>
      </c>
      <c r="N55" s="235">
        <f t="shared" si="4"/>
        <v>4.9342714193531791E-2</v>
      </c>
      <c r="O55" s="235">
        <f t="shared" si="4"/>
        <v>4.6973580069112654E-2</v>
      </c>
      <c r="P55" s="235">
        <f t="shared" si="4"/>
        <v>4.6614265697507949E-2</v>
      </c>
      <c r="Q55" s="235">
        <f t="shared" si="4"/>
        <v>5.0072763343490312E-2</v>
      </c>
      <c r="R55" s="235">
        <f t="shared" si="4"/>
        <v>5.1371656618164507E-2</v>
      </c>
      <c r="S55" s="235">
        <f t="shared" si="4"/>
        <v>5.4117060697716921E-2</v>
      </c>
      <c r="T55" s="235">
        <f t="shared" si="4"/>
        <v>5.2820453130656433E-2</v>
      </c>
      <c r="U55" s="235">
        <f t="shared" si="4"/>
        <v>5.2399578845596761E-2</v>
      </c>
      <c r="V55" s="235">
        <f t="shared" si="4"/>
        <v>4.7781199046648314E-2</v>
      </c>
      <c r="W55" s="235">
        <f t="shared" si="4"/>
        <v>5.4432352196723079E-2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8.1482006049787351E-2</v>
      </c>
      <c r="C56" s="235">
        <f t="shared" si="5"/>
        <v>9.466314580248282E-2</v>
      </c>
      <c r="D56" s="235">
        <f t="shared" si="5"/>
        <v>9.6087038691635221E-2</v>
      </c>
      <c r="E56" s="235">
        <f t="shared" si="5"/>
        <v>0.1003349919286963</v>
      </c>
      <c r="F56" s="235">
        <f t="shared" si="5"/>
        <v>9.9954164607423193E-2</v>
      </c>
      <c r="G56" s="235">
        <f t="shared" si="5"/>
        <v>8.5070489160622334E-2</v>
      </c>
      <c r="H56" s="235">
        <f t="shared" si="5"/>
        <v>8.0576223340926068E-2</v>
      </c>
      <c r="I56" s="235">
        <f t="shared" si="5"/>
        <v>0.10200036985128952</v>
      </c>
      <c r="J56" s="235">
        <f t="shared" si="5"/>
        <v>0.13877894039104891</v>
      </c>
      <c r="K56" s="235">
        <f t="shared" si="5"/>
        <v>8.8061403593229004E-2</v>
      </c>
      <c r="L56" s="235">
        <f t="shared" si="5"/>
        <v>9.9899132021632114E-2</v>
      </c>
      <c r="M56" s="235">
        <f t="shared" si="5"/>
        <v>0.11084425299320549</v>
      </c>
      <c r="N56" s="235">
        <f t="shared" si="5"/>
        <v>0.1125671019022419</v>
      </c>
      <c r="O56" s="235">
        <f t="shared" si="5"/>
        <v>0.10716232093787141</v>
      </c>
      <c r="P56" s="235">
        <f t="shared" si="5"/>
        <v>0.10634260564363932</v>
      </c>
      <c r="Q56" s="235">
        <f t="shared" si="5"/>
        <v>0.11423258622754071</v>
      </c>
      <c r="R56" s="235">
        <f t="shared" si="5"/>
        <v>0.11719579273127925</v>
      </c>
      <c r="S56" s="235">
        <f t="shared" si="5"/>
        <v>0.12345897030140003</v>
      </c>
      <c r="T56" s="235">
        <f t="shared" si="5"/>
        <v>0.12050097825507573</v>
      </c>
      <c r="U56" s="235">
        <f t="shared" si="5"/>
        <v>0.11954082437402815</v>
      </c>
      <c r="V56" s="235">
        <f t="shared" si="5"/>
        <v>0.10900476777583559</v>
      </c>
      <c r="W56" s="235">
        <f t="shared" si="5"/>
        <v>0.12417825481741449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2.9923117332239204E-2</v>
      </c>
      <c r="C57" s="302">
        <f t="shared" si="6"/>
        <v>3.3941845317289117E-2</v>
      </c>
      <c r="D57" s="302">
        <f t="shared" si="6"/>
        <v>3.3824920710457312E-2</v>
      </c>
      <c r="E57" s="302">
        <f t="shared" si="6"/>
        <v>3.5425462193737982E-2</v>
      </c>
      <c r="F57" s="302">
        <f t="shared" si="6"/>
        <v>3.5366006964052579E-2</v>
      </c>
      <c r="G57" s="302">
        <f t="shared" si="6"/>
        <v>3.0702310045197179E-2</v>
      </c>
      <c r="H57" s="302">
        <f t="shared" si="6"/>
        <v>2.9601476979224474E-2</v>
      </c>
      <c r="I57" s="302">
        <f t="shared" si="6"/>
        <v>3.4481850541772288E-2</v>
      </c>
      <c r="J57" s="302">
        <f t="shared" si="6"/>
        <v>4.6411522140853298E-2</v>
      </c>
      <c r="K57" s="302">
        <f t="shared" si="6"/>
        <v>3.1144405511695616E-2</v>
      </c>
      <c r="L57" s="302">
        <f t="shared" si="6"/>
        <v>3.3579733357848258E-2</v>
      </c>
      <c r="M57" s="302">
        <f t="shared" si="6"/>
        <v>3.5690477863644265E-2</v>
      </c>
      <c r="N57" s="302">
        <f t="shared" si="6"/>
        <v>3.6684797367372249E-2</v>
      </c>
      <c r="O57" s="302">
        <f t="shared" si="6"/>
        <v>3.6625502251743811E-2</v>
      </c>
      <c r="P57" s="302">
        <f t="shared" si="6"/>
        <v>3.6041413523082697E-2</v>
      </c>
      <c r="Q57" s="302">
        <f t="shared" si="6"/>
        <v>3.9288414769625427E-2</v>
      </c>
      <c r="R57" s="302">
        <f t="shared" si="6"/>
        <v>4.1396390106581228E-2</v>
      </c>
      <c r="S57" s="302">
        <f t="shared" si="6"/>
        <v>4.2419246983753114E-2</v>
      </c>
      <c r="T57" s="302">
        <f t="shared" si="6"/>
        <v>4.0989158953032512E-2</v>
      </c>
      <c r="U57" s="302">
        <f t="shared" si="6"/>
        <v>3.970988354531628E-2</v>
      </c>
      <c r="V57" s="302">
        <f t="shared" si="6"/>
        <v>3.6351349842555676E-2</v>
      </c>
      <c r="W57" s="302">
        <f t="shared" si="6"/>
        <v>4.1684214560349937E-2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0.67301781575379516</v>
      </c>
      <c r="C58" s="303">
        <f t="shared" si="7"/>
        <v>0.63828976319721009</v>
      </c>
      <c r="D58" s="303">
        <f t="shared" si="7"/>
        <v>0.63500330480076794</v>
      </c>
      <c r="E58" s="303">
        <f t="shared" si="7"/>
        <v>0.62343766268000489</v>
      </c>
      <c r="F58" s="303">
        <f t="shared" si="7"/>
        <v>0.62442332253845123</v>
      </c>
      <c r="G58" s="303">
        <f t="shared" si="7"/>
        <v>0.66455531902582876</v>
      </c>
      <c r="H58" s="303">
        <f t="shared" si="7"/>
        <v>0.67649456340451342</v>
      </c>
      <c r="I58" s="303">
        <f t="shared" si="7"/>
        <v>0.62042024016375219</v>
      </c>
      <c r="J58" s="303">
        <f t="shared" si="7"/>
        <v>0.52281963412745969</v>
      </c>
      <c r="K58" s="303">
        <f t="shared" si="7"/>
        <v>0.65769359723686793</v>
      </c>
      <c r="L58" s="303">
        <f t="shared" si="7"/>
        <v>0.62522566056070283</v>
      </c>
      <c r="M58" s="303">
        <f t="shared" si="7"/>
        <v>0.59701195200886636</v>
      </c>
      <c r="N58" s="303">
        <f t="shared" si="7"/>
        <v>0.59312197318619342</v>
      </c>
      <c r="O58" s="303">
        <f t="shared" si="7"/>
        <v>0.61315165085269074</v>
      </c>
      <c r="P58" s="303">
        <f t="shared" si="7"/>
        <v>0.61532879754434266</v>
      </c>
      <c r="Q58" s="303">
        <f t="shared" si="7"/>
        <v>0.5949416257238701</v>
      </c>
      <c r="R58" s="303">
        <f t="shared" si="7"/>
        <v>0.59628687540419878</v>
      </c>
      <c r="S58" s="303">
        <f t="shared" si="7"/>
        <v>0.56879347177823092</v>
      </c>
      <c r="T58" s="303">
        <f t="shared" si="7"/>
        <v>0.5759835881684805</v>
      </c>
      <c r="U58" s="303">
        <f t="shared" si="7"/>
        <v>0.57629026132085792</v>
      </c>
      <c r="V58" s="303">
        <f t="shared" si="7"/>
        <v>0.60503111738304183</v>
      </c>
      <c r="W58" s="303">
        <f t="shared" si="7"/>
        <v>0.56508391929790303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4.3938613319636062E-2</v>
      </c>
      <c r="C59" s="303">
        <f t="shared" si="8"/>
        <v>5.1046452593400245E-2</v>
      </c>
      <c r="D59" s="303">
        <f t="shared" si="8"/>
        <v>5.1814277075124725E-2</v>
      </c>
      <c r="E59" s="303">
        <f t="shared" si="8"/>
        <v>5.410495674456086E-2</v>
      </c>
      <c r="F59" s="303">
        <f t="shared" si="8"/>
        <v>5.389959822159137E-2</v>
      </c>
      <c r="G59" s="303">
        <f t="shared" si="8"/>
        <v>4.5873678243230138E-2</v>
      </c>
      <c r="H59" s="303">
        <f t="shared" si="8"/>
        <v>4.3450176201728669E-2</v>
      </c>
      <c r="I59" s="303">
        <f t="shared" si="8"/>
        <v>5.5003000375533455E-2</v>
      </c>
      <c r="J59" s="303">
        <f t="shared" si="8"/>
        <v>7.4835592474555096E-2</v>
      </c>
      <c r="K59" s="303">
        <f t="shared" si="8"/>
        <v>4.7486508352568908E-2</v>
      </c>
      <c r="L59" s="303">
        <f t="shared" si="8"/>
        <v>5.386992227687333E-2</v>
      </c>
      <c r="M59" s="303">
        <f t="shared" si="8"/>
        <v>5.9772003747630843E-2</v>
      </c>
      <c r="N59" s="303">
        <f t="shared" si="8"/>
        <v>6.0701038214161424E-2</v>
      </c>
      <c r="O59" s="303">
        <f t="shared" si="8"/>
        <v>5.7786547121174599E-2</v>
      </c>
      <c r="P59" s="303">
        <f t="shared" si="8"/>
        <v>5.7344521266736885E-2</v>
      </c>
      <c r="Q59" s="303">
        <f t="shared" si="8"/>
        <v>6.1599139222063767E-2</v>
      </c>
      <c r="R59" s="303">
        <f t="shared" si="8"/>
        <v>6.3197028020658699E-2</v>
      </c>
      <c r="S59" s="303">
        <f t="shared" si="8"/>
        <v>6.6574403600214258E-2</v>
      </c>
      <c r="T59" s="303">
        <f t="shared" si="8"/>
        <v>6.4979326662042369E-2</v>
      </c>
      <c r="U59" s="303">
        <f t="shared" si="8"/>
        <v>6.4461570262170212E-2</v>
      </c>
      <c r="V59" s="303">
        <f t="shared" si="8"/>
        <v>5.8780073951206609E-2</v>
      </c>
      <c r="W59" s="303">
        <f t="shared" si="8"/>
        <v>6.6962272845807636E-2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8.3407299944320126E-2</v>
      </c>
      <c r="C60" s="303">
        <f t="shared" si="9"/>
        <v>7.9554714035687549E-2</v>
      </c>
      <c r="D60" s="303">
        <f t="shared" si="9"/>
        <v>7.9224545958284584E-2</v>
      </c>
      <c r="E60" s="303">
        <f t="shared" si="9"/>
        <v>7.805120316387637E-2</v>
      </c>
      <c r="F60" s="303">
        <f t="shared" si="9"/>
        <v>7.8123555566843264E-2</v>
      </c>
      <c r="G60" s="303">
        <f t="shared" si="9"/>
        <v>8.1681339330986355E-2</v>
      </c>
      <c r="H60" s="303">
        <f t="shared" si="9"/>
        <v>8.2627221019390101E-2</v>
      </c>
      <c r="I60" s="303">
        <f t="shared" si="9"/>
        <v>7.7645494868527079E-2</v>
      </c>
      <c r="J60" s="303">
        <f t="shared" si="9"/>
        <v>6.6880333002021591E-2</v>
      </c>
      <c r="K60" s="303">
        <f t="shared" si="9"/>
        <v>8.0258569714019262E-2</v>
      </c>
      <c r="L60" s="303">
        <f t="shared" si="9"/>
        <v>7.9251790607390127E-2</v>
      </c>
      <c r="M60" s="303">
        <f t="shared" si="9"/>
        <v>7.6655848617117051E-2</v>
      </c>
      <c r="N60" s="303">
        <f t="shared" si="9"/>
        <v>7.5034072351419304E-2</v>
      </c>
      <c r="O60" s="303">
        <f t="shared" si="9"/>
        <v>6.9235419966546877E-2</v>
      </c>
      <c r="P60" s="303">
        <f t="shared" si="9"/>
        <v>6.9791715333391138E-2</v>
      </c>
      <c r="Q60" s="303">
        <f t="shared" si="9"/>
        <v>6.6243780952262465E-2</v>
      </c>
      <c r="R60" s="303">
        <f t="shared" si="9"/>
        <v>5.5020812207352193E-2</v>
      </c>
      <c r="S60" s="303">
        <f t="shared" si="9"/>
        <v>6.5068850238292786E-2</v>
      </c>
      <c r="T60" s="303">
        <f t="shared" si="9"/>
        <v>6.7064892918463417E-2</v>
      </c>
      <c r="U60" s="303">
        <f t="shared" si="9"/>
        <v>7.055508872842349E-2</v>
      </c>
      <c r="V60" s="303">
        <f t="shared" si="9"/>
        <v>7.2799075762028639E-2</v>
      </c>
      <c r="W60" s="303">
        <f t="shared" si="9"/>
        <v>6.7627418642792467E-2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4.4680972355672019E-2</v>
      </c>
      <c r="C61" s="304">
        <f t="shared" si="10"/>
        <v>4.2030479255960339E-2</v>
      </c>
      <c r="D61" s="304">
        <f t="shared" si="10"/>
        <v>4.1805986711209553E-2</v>
      </c>
      <c r="E61" s="304">
        <f t="shared" si="10"/>
        <v>4.103947735563003E-2</v>
      </c>
      <c r="F61" s="304">
        <f t="shared" si="10"/>
        <v>4.1078019293778467E-2</v>
      </c>
      <c r="G61" s="304">
        <f t="shared" si="10"/>
        <v>4.3230693311102165E-2</v>
      </c>
      <c r="H61" s="304">
        <f t="shared" si="10"/>
        <v>4.3761595761136592E-2</v>
      </c>
      <c r="I61" s="304">
        <f t="shared" si="10"/>
        <v>4.0714396398509149E-2</v>
      </c>
      <c r="J61" s="304">
        <f t="shared" si="10"/>
        <v>3.3339810675771409E-2</v>
      </c>
      <c r="K61" s="304">
        <f t="shared" si="10"/>
        <v>4.2027736858781813E-2</v>
      </c>
      <c r="L61" s="304">
        <f t="shared" si="10"/>
        <v>4.2167055692401326E-2</v>
      </c>
      <c r="M61" s="304">
        <f t="shared" si="10"/>
        <v>4.0536884150478077E-2</v>
      </c>
      <c r="N61" s="304">
        <f t="shared" si="10"/>
        <v>3.9038473315243481E-2</v>
      </c>
      <c r="O61" s="304">
        <f t="shared" si="10"/>
        <v>3.2445864201127897E-2</v>
      </c>
      <c r="P61" s="304">
        <f t="shared" si="10"/>
        <v>3.2926495293628719E-2</v>
      </c>
      <c r="Q61" s="304">
        <f t="shared" si="10"/>
        <v>3.0077292311927906E-2</v>
      </c>
      <c r="R61" s="304">
        <f t="shared" si="10"/>
        <v>1.8648670010074551E-2</v>
      </c>
      <c r="S61" s="304">
        <f t="shared" si="10"/>
        <v>2.9839442386765946E-2</v>
      </c>
      <c r="T61" s="304">
        <f t="shared" si="10"/>
        <v>3.1597088722452864E-2</v>
      </c>
      <c r="U61" s="304">
        <f t="shared" si="10"/>
        <v>3.5115310378429715E-2</v>
      </c>
      <c r="V61" s="304">
        <f t="shared" si="10"/>
        <v>3.6347383234402911E-2</v>
      </c>
      <c r="W61" s="304">
        <f t="shared" si="10"/>
        <v>3.2557954545316015E-2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3.4994723414890454E-2</v>
      </c>
      <c r="C62" s="304">
        <f t="shared" si="11"/>
        <v>3.318897835806113E-2</v>
      </c>
      <c r="D62" s="304">
        <f t="shared" si="11"/>
        <v>3.3018093279084115E-2</v>
      </c>
      <c r="E62" s="304">
        <f t="shared" si="11"/>
        <v>3.2416717746880118E-2</v>
      </c>
      <c r="F62" s="304">
        <f t="shared" si="11"/>
        <v>3.2467968833136823E-2</v>
      </c>
      <c r="G62" s="304">
        <f t="shared" si="11"/>
        <v>3.4554701285516506E-2</v>
      </c>
      <c r="H62" s="304">
        <f t="shared" si="11"/>
        <v>3.5175502912211755E-2</v>
      </c>
      <c r="I62" s="304">
        <f t="shared" si="11"/>
        <v>3.2259821653031769E-2</v>
      </c>
      <c r="J62" s="304">
        <f t="shared" si="11"/>
        <v>2.7184909617396714E-2</v>
      </c>
      <c r="K62" s="304">
        <f t="shared" si="11"/>
        <v>3.4197914213118311E-2</v>
      </c>
      <c r="L62" s="304">
        <f t="shared" si="11"/>
        <v>3.2509687783982846E-2</v>
      </c>
      <c r="M62" s="304">
        <f t="shared" si="11"/>
        <v>3.1042667291852174E-2</v>
      </c>
      <c r="N62" s="304">
        <f t="shared" si="11"/>
        <v>3.0840401126228122E-2</v>
      </c>
      <c r="O62" s="304">
        <f t="shared" si="11"/>
        <v>3.1881878801292944E-2</v>
      </c>
      <c r="P62" s="304">
        <f t="shared" si="11"/>
        <v>3.1995083302755738E-2</v>
      </c>
      <c r="Q62" s="304">
        <f t="shared" si="11"/>
        <v>3.0935017101877817E-2</v>
      </c>
      <c r="R62" s="304">
        <f t="shared" si="11"/>
        <v>3.1004965681818968E-2</v>
      </c>
      <c r="S62" s="304">
        <f t="shared" si="11"/>
        <v>2.9575398688043198E-2</v>
      </c>
      <c r="T62" s="304">
        <f t="shared" si="11"/>
        <v>2.9949261204766965E-2</v>
      </c>
      <c r="U62" s="304">
        <f t="shared" si="11"/>
        <v>2.9965207204850505E-2</v>
      </c>
      <c r="V62" s="304">
        <f t="shared" si="11"/>
        <v>3.145963764199549E-2</v>
      </c>
      <c r="W62" s="304">
        <f t="shared" si="11"/>
        <v>2.9382514101627455E-2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3.7316041737576627E-3</v>
      </c>
      <c r="C63" s="304">
        <f t="shared" si="12"/>
        <v>4.3352564216660814E-3</v>
      </c>
      <c r="D63" s="304">
        <f t="shared" si="12"/>
        <v>4.400465967990928E-3</v>
      </c>
      <c r="E63" s="304">
        <f t="shared" si="12"/>
        <v>4.5950080613662266E-3</v>
      </c>
      <c r="F63" s="304">
        <f t="shared" si="12"/>
        <v>4.5775674399279737E-3</v>
      </c>
      <c r="G63" s="304">
        <f t="shared" si="12"/>
        <v>3.8959447343676801E-3</v>
      </c>
      <c r="H63" s="304">
        <f t="shared" si="12"/>
        <v>3.690122346041747E-3</v>
      </c>
      <c r="I63" s="304">
        <f t="shared" si="12"/>
        <v>4.6712768169861552E-3</v>
      </c>
      <c r="J63" s="304">
        <f t="shared" si="12"/>
        <v>6.3556127088534699E-3</v>
      </c>
      <c r="K63" s="304">
        <f t="shared" si="12"/>
        <v>4.0329186421191321E-3</v>
      </c>
      <c r="L63" s="304">
        <f t="shared" si="12"/>
        <v>4.5750471310059644E-3</v>
      </c>
      <c r="M63" s="304">
        <f t="shared" si="12"/>
        <v>5.0762971747867931E-3</v>
      </c>
      <c r="N63" s="304">
        <f t="shared" si="12"/>
        <v>5.155197909947706E-3</v>
      </c>
      <c r="O63" s="304">
        <f t="shared" si="12"/>
        <v>4.9076769641260305E-3</v>
      </c>
      <c r="P63" s="304">
        <f t="shared" si="12"/>
        <v>4.8701367370066776E-3</v>
      </c>
      <c r="Q63" s="304">
        <f t="shared" si="12"/>
        <v>5.231471538456745E-3</v>
      </c>
      <c r="R63" s="304">
        <f t="shared" si="12"/>
        <v>5.3671765154586666E-3</v>
      </c>
      <c r="S63" s="304">
        <f t="shared" si="12"/>
        <v>5.6540091634836448E-3</v>
      </c>
      <c r="T63" s="304">
        <f t="shared" si="12"/>
        <v>5.5185429912435894E-3</v>
      </c>
      <c r="U63" s="304">
        <f t="shared" si="12"/>
        <v>5.4745711451432673E-3</v>
      </c>
      <c r="V63" s="304">
        <f t="shared" si="12"/>
        <v>4.992054885630229E-3</v>
      </c>
      <c r="W63" s="304">
        <f t="shared" si="12"/>
        <v>5.6869499958489998E-3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4.0544950051558198E-2</v>
      </c>
      <c r="C65" s="237">
        <f t="shared" si="14"/>
        <v>4.7103804930132241E-2</v>
      </c>
      <c r="D65" s="237">
        <f t="shared" si="14"/>
        <v>4.781232536143059E-2</v>
      </c>
      <c r="E65" s="237">
        <f t="shared" si="14"/>
        <v>4.99260810256291E-2</v>
      </c>
      <c r="F65" s="237">
        <f t="shared" si="14"/>
        <v>4.9736583669490707E-2</v>
      </c>
      <c r="G65" s="237">
        <f t="shared" si="14"/>
        <v>4.2330557396580648E-2</v>
      </c>
      <c r="H65" s="237">
        <f t="shared" si="14"/>
        <v>4.0094238091105128E-2</v>
      </c>
      <c r="I65" s="237">
        <f t="shared" si="14"/>
        <v>5.0754762939121192E-2</v>
      </c>
      <c r="J65" s="237">
        <f t="shared" si="14"/>
        <v>6.9055555688272527E-2</v>
      </c>
      <c r="K65" s="237">
        <f t="shared" si="14"/>
        <v>4.3818818206021494E-2</v>
      </c>
      <c r="L65" s="237">
        <f t="shared" si="14"/>
        <v>4.970919978990454E-2</v>
      </c>
      <c r="M65" s="237">
        <f t="shared" si="14"/>
        <v>5.5155425338518985E-2</v>
      </c>
      <c r="N65" s="237">
        <f t="shared" si="14"/>
        <v>5.6012704464913812E-2</v>
      </c>
      <c r="O65" s="237">
        <f t="shared" si="14"/>
        <v>5.3323318367741478E-2</v>
      </c>
      <c r="P65" s="237">
        <f t="shared" si="14"/>
        <v>5.2915433028727678E-2</v>
      </c>
      <c r="Q65" s="237">
        <f t="shared" si="14"/>
        <v>5.6841439323744254E-2</v>
      </c>
      <c r="R65" s="237">
        <f t="shared" si="14"/>
        <v>5.8315912836499013E-2</v>
      </c>
      <c r="S65" s="237">
        <f t="shared" si="14"/>
        <v>6.1432431857758978E-2</v>
      </c>
      <c r="T65" s="237">
        <f t="shared" si="14"/>
        <v>5.9960553027261852E-2</v>
      </c>
      <c r="U65" s="237">
        <f t="shared" si="14"/>
        <v>5.9482786302604888E-2</v>
      </c>
      <c r="V65" s="237">
        <f t="shared" si="14"/>
        <v>5.4240108695317112E-2</v>
      </c>
      <c r="W65" s="237">
        <f t="shared" si="14"/>
        <v>6.1790343453073035E-2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0.4165843521230167</v>
      </c>
      <c r="C69" s="324">
        <f>IF(C$5=0,0,C$5/WWP_fec!C$5)</f>
        <v>0.4208061224872699</v>
      </c>
      <c r="D69" s="324">
        <f>IF(D$5=0,0,D$5/WWP_fec!D$5)</f>
        <v>0.42240592071698957</v>
      </c>
      <c r="E69" s="324">
        <f>IF(E$5=0,0,E$5/WWP_fec!E$5)</f>
        <v>0.42333513879770457</v>
      </c>
      <c r="F69" s="324">
        <f>IF(F$5=0,0,F$5/WWP_fec!F$5)</f>
        <v>0.42410263729073361</v>
      </c>
      <c r="G69" s="324">
        <f>IF(G$5=0,0,G$5/WWP_fec!G$5)</f>
        <v>0.42006860162309928</v>
      </c>
      <c r="H69" s="324">
        <f>IF(H$5=0,0,H$5/WWP_fec!H$5)</f>
        <v>0.41726743997152088</v>
      </c>
      <c r="I69" s="324">
        <f>IF(I$5=0,0,I$5/WWP_fec!I$5)</f>
        <v>0.43035093872802477</v>
      </c>
      <c r="J69" s="324">
        <f>IF(J$5=0,0,J$5/WWP_fec!J$5)</f>
        <v>0.4395354613509419</v>
      </c>
      <c r="K69" s="324">
        <f>IF(K$5=0,0,K$5/WWP_fec!K$5)</f>
        <v>0.42659689262707329</v>
      </c>
      <c r="L69" s="324">
        <f>IF(L$5=0,0,L$5/WWP_fec!L$5)</f>
        <v>0.43564543939556322</v>
      </c>
      <c r="M69" s="324">
        <f>IF(M$5=0,0,M$5/WWP_fec!M$5)</f>
        <v>0.43963762930797112</v>
      </c>
      <c r="N69" s="324">
        <f>IF(N$5=0,0,N$5/WWP_fec!N$5)</f>
        <v>0.4349915675322466</v>
      </c>
      <c r="O69" s="324">
        <f>IF(O$5=0,0,O$5/WWP_fec!O$5)</f>
        <v>0.42694491829851344</v>
      </c>
      <c r="P69" s="324">
        <f>IF(P$5=0,0,P$5/WWP_fec!P$5)</f>
        <v>0.4272788906353111</v>
      </c>
      <c r="Q69" s="324">
        <f>IF(Q$5=0,0,Q$5/WWP_fec!Q$5)</f>
        <v>0.42880870318771352</v>
      </c>
      <c r="R69" s="324">
        <f>IF(R$5=0,0,R$5/WWP_fec!R$5)</f>
        <v>0.42994533711452321</v>
      </c>
      <c r="S69" s="324">
        <f>IF(S$5=0,0,S$5/WWP_fec!S$5)</f>
        <v>0.43218728958154828</v>
      </c>
      <c r="T69" s="324">
        <f>IF(T$5=0,0,T$5/WWP_fec!T$5)</f>
        <v>0.43164224341645435</v>
      </c>
      <c r="U69" s="324">
        <f>IF(U$5=0,0,U$5/WWP_fec!U$5)</f>
        <v>0.43328129268051335</v>
      </c>
      <c r="V69" s="324">
        <f>IF(V$5=0,0,V$5/WWP_fec!V$5)</f>
        <v>0.42964319583315569</v>
      </c>
      <c r="W69" s="324">
        <f>IF(W$5=0,0,W$5/WWP_fec!W$5)</f>
        <v>0.43339880504146705</v>
      </c>
      <c r="DA69" s="95"/>
    </row>
    <row r="70" spans="1:105" ht="12" customHeight="1" x14ac:dyDescent="0.25">
      <c r="A70" s="55" t="s">
        <v>92</v>
      </c>
      <c r="B70" s="336">
        <f>IF(B$6=0,0,B$6/WWP_fec!B$6)</f>
        <v>0.47221263755918386</v>
      </c>
      <c r="C70" s="336">
        <f>IF(C$6=0,0,C$6/WWP_fec!C$6)</f>
        <v>0.47221263755918369</v>
      </c>
      <c r="D70" s="336">
        <f>IF(D$6=0,0,D$6/WWP_fec!D$6)</f>
        <v>0.47221263755918363</v>
      </c>
      <c r="E70" s="336">
        <f>IF(E$6=0,0,E$6/WWP_fec!E$6)</f>
        <v>0.47221263755918375</v>
      </c>
      <c r="F70" s="336">
        <f>IF(F$6=0,0,F$6/WWP_fec!F$6)</f>
        <v>0.47221263755918386</v>
      </c>
      <c r="G70" s="336">
        <f>IF(G$6=0,0,G$6/WWP_fec!G$6)</f>
        <v>0.47221263755918375</v>
      </c>
      <c r="H70" s="336">
        <f>IF(H$6=0,0,H$6/WWP_fec!H$6)</f>
        <v>0.47221263755918369</v>
      </c>
      <c r="I70" s="336">
        <f>IF(I$6=0,0,I$6/WWP_fec!I$6)</f>
        <v>0.47221263755918375</v>
      </c>
      <c r="J70" s="336">
        <f>IF(J$6=0,0,J$6/WWP_fec!J$6)</f>
        <v>0.4722126375591838</v>
      </c>
      <c r="K70" s="336">
        <f>IF(K$6=0,0,K$6/WWP_fec!K$6)</f>
        <v>0.4722126375591838</v>
      </c>
      <c r="L70" s="336">
        <f>IF(L$6=0,0,L$6/WWP_fec!L$6)</f>
        <v>0.47221263755918363</v>
      </c>
      <c r="M70" s="336">
        <f>IF(M$6=0,0,M$6/WWP_fec!M$6)</f>
        <v>0.47221263755918375</v>
      </c>
      <c r="N70" s="336">
        <f>IF(N$6=0,0,N$6/WWP_fec!N$6)</f>
        <v>0.47221263755918375</v>
      </c>
      <c r="O70" s="336">
        <f>IF(O$6=0,0,O$6/WWP_fec!O$6)</f>
        <v>0.47221263755918375</v>
      </c>
      <c r="P70" s="336">
        <f>IF(P$6=0,0,P$6/WWP_fec!P$6)</f>
        <v>0.4722126375591838</v>
      </c>
      <c r="Q70" s="336">
        <f>IF(Q$6=0,0,Q$6/WWP_fec!Q$6)</f>
        <v>0.47221263755918386</v>
      </c>
      <c r="R70" s="336">
        <f>IF(R$6=0,0,R$6/WWP_fec!R$6)</f>
        <v>0.4722126375591838</v>
      </c>
      <c r="S70" s="336">
        <f>IF(S$6=0,0,S$6/WWP_fec!S$6)</f>
        <v>0.4722126375591838</v>
      </c>
      <c r="T70" s="336">
        <f>IF(T$6=0,0,T$6/WWP_fec!T$6)</f>
        <v>0.47221263755918375</v>
      </c>
      <c r="U70" s="336">
        <f>IF(U$6=0,0,U$6/WWP_fec!U$6)</f>
        <v>0.47221263755918386</v>
      </c>
      <c r="V70" s="336">
        <f>IF(V$6=0,0,V$6/WWP_fec!V$6)</f>
        <v>0.47221263755918386</v>
      </c>
      <c r="W70" s="336">
        <f>IF(W$6=0,0,W$6/WWP_fec!W$6)</f>
        <v>0.47221263755918363</v>
      </c>
      <c r="DA70" s="67"/>
    </row>
    <row r="71" spans="1:105" ht="12" customHeight="1" x14ac:dyDescent="0.25">
      <c r="A71" s="202" t="s">
        <v>93</v>
      </c>
      <c r="B71" s="337">
        <f>IF(B$7=0,0,B$7/WWP_fec!B$7)</f>
        <v>0.12250737935774117</v>
      </c>
      <c r="C71" s="337">
        <f>IF(C$7=0,0,C$7/WWP_fec!C$7)</f>
        <v>0.12250737935774114</v>
      </c>
      <c r="D71" s="337">
        <f>IF(D$7=0,0,D$7/WWP_fec!D$7)</f>
        <v>0.12250737935774116</v>
      </c>
      <c r="E71" s="337">
        <f>IF(E$7=0,0,E$7/WWP_fec!E$7)</f>
        <v>0.12250737935774113</v>
      </c>
      <c r="F71" s="337">
        <f>IF(F$7=0,0,F$7/WWP_fec!F$7)</f>
        <v>0.12250737935774114</v>
      </c>
      <c r="G71" s="337">
        <f>IF(G$7=0,0,G$7/WWP_fec!G$7)</f>
        <v>0.12250737935774116</v>
      </c>
      <c r="H71" s="337">
        <f>IF(H$7=0,0,H$7/WWP_fec!H$7)</f>
        <v>0.12250737935774114</v>
      </c>
      <c r="I71" s="337">
        <f>IF(I$7=0,0,I$7/WWP_fec!I$7)</f>
        <v>0.12250737935774114</v>
      </c>
      <c r="J71" s="337">
        <f>IF(J$7=0,0,J$7/WWP_fec!J$7)</f>
        <v>0.12250737935774113</v>
      </c>
      <c r="K71" s="337">
        <f>IF(K$7=0,0,K$7/WWP_fec!K$7)</f>
        <v>0.12250737935774116</v>
      </c>
      <c r="L71" s="337">
        <f>IF(L$7=0,0,L$7/WWP_fec!L$7)</f>
        <v>0.12250737935774113</v>
      </c>
      <c r="M71" s="337">
        <f>IF(M$7=0,0,M$7/WWP_fec!M$7)</f>
        <v>0.12250737935774114</v>
      </c>
      <c r="N71" s="337">
        <f>IF(N$7=0,0,N$7/WWP_fec!N$7)</f>
        <v>0.12250737935774114</v>
      </c>
      <c r="O71" s="337">
        <f>IF(O$7=0,0,O$7/WWP_fec!O$7)</f>
        <v>0.12250737935774114</v>
      </c>
      <c r="P71" s="337">
        <f>IF(P$7=0,0,P$7/WWP_fec!P$7)</f>
        <v>0.12250737935774113</v>
      </c>
      <c r="Q71" s="337">
        <f>IF(Q$7=0,0,Q$7/WWP_fec!Q$7)</f>
        <v>0.12250737935774114</v>
      </c>
      <c r="R71" s="337">
        <f>IF(R$7=0,0,R$7/WWP_fec!R$7)</f>
        <v>0.12250737935774113</v>
      </c>
      <c r="S71" s="337">
        <f>IF(S$7=0,0,S$7/WWP_fec!S$7)</f>
        <v>0.1225073793577411</v>
      </c>
      <c r="T71" s="337">
        <f>IF(T$7=0,0,T$7/WWP_fec!T$7)</f>
        <v>0.12250737935774116</v>
      </c>
      <c r="U71" s="337">
        <f>IF(U$7=0,0,U$7/WWP_fec!U$7)</f>
        <v>0.1225073793577411</v>
      </c>
      <c r="V71" s="337">
        <f>IF(V$7=0,0,V$7/WWP_fec!V$7)</f>
        <v>0.12250737935774118</v>
      </c>
      <c r="W71" s="337">
        <f>IF(W$7=0,0,W$7/WWP_fec!W$7)</f>
        <v>0.1225073793577411</v>
      </c>
      <c r="DA71" s="174"/>
    </row>
    <row r="72" spans="1:105" ht="12" customHeight="1" x14ac:dyDescent="0.25">
      <c r="A72" s="202" t="s">
        <v>94</v>
      </c>
      <c r="B72" s="337">
        <f>IF(B$8=0,0,B$8/WWP_fec!B$8)</f>
        <v>0.67013483602597812</v>
      </c>
      <c r="C72" s="337">
        <f>IF(C$8=0,0,C$8/WWP_fec!C$8)</f>
        <v>0.67013483602597823</v>
      </c>
      <c r="D72" s="337">
        <f>IF(D$8=0,0,D$8/WWP_fec!D$8)</f>
        <v>0.67013483602597845</v>
      </c>
      <c r="E72" s="337">
        <f>IF(E$8=0,0,E$8/WWP_fec!E$8)</f>
        <v>0.67013483602597856</v>
      </c>
      <c r="F72" s="337">
        <f>IF(F$8=0,0,F$8/WWP_fec!F$8)</f>
        <v>0.67013483602597856</v>
      </c>
      <c r="G72" s="337">
        <f>IF(G$8=0,0,G$8/WWP_fec!G$8)</f>
        <v>0.67013483602597834</v>
      </c>
      <c r="H72" s="337">
        <f>IF(H$8=0,0,H$8/WWP_fec!H$8)</f>
        <v>0.67013483602597812</v>
      </c>
      <c r="I72" s="337">
        <f>IF(I$8=0,0,I$8/WWP_fec!I$8)</f>
        <v>0.67013483602597812</v>
      </c>
      <c r="J72" s="337">
        <f>IF(J$8=0,0,J$8/WWP_fec!J$8)</f>
        <v>0.67013483602597856</v>
      </c>
      <c r="K72" s="337">
        <f>IF(K$8=0,0,K$8/WWP_fec!K$8)</f>
        <v>0.67013483602597823</v>
      </c>
      <c r="L72" s="337">
        <f>IF(L$8=0,0,L$8/WWP_fec!L$8)</f>
        <v>0.67013483602597812</v>
      </c>
      <c r="M72" s="337">
        <f>IF(M$8=0,0,M$8/WWP_fec!M$8)</f>
        <v>0.67013483602597834</v>
      </c>
      <c r="N72" s="337">
        <f>IF(N$8=0,0,N$8/WWP_fec!N$8)</f>
        <v>0.67013483602597823</v>
      </c>
      <c r="O72" s="337">
        <f>IF(O$8=0,0,O$8/WWP_fec!O$8)</f>
        <v>0.67013483602597834</v>
      </c>
      <c r="P72" s="337">
        <f>IF(P$8=0,0,P$8/WWP_fec!P$8)</f>
        <v>0.67013483602597823</v>
      </c>
      <c r="Q72" s="337">
        <f>IF(Q$8=0,0,Q$8/WWP_fec!Q$8)</f>
        <v>0.67013483602597812</v>
      </c>
      <c r="R72" s="337">
        <f>IF(R$8=0,0,R$8/WWP_fec!R$8)</f>
        <v>0.67013483602597812</v>
      </c>
      <c r="S72" s="337">
        <f>IF(S$8=0,0,S$8/WWP_fec!S$8)</f>
        <v>0.67013483602597823</v>
      </c>
      <c r="T72" s="337">
        <f>IF(T$8=0,0,T$8/WWP_fec!T$8)</f>
        <v>0.67013483602597856</v>
      </c>
      <c r="U72" s="337">
        <f>IF(U$8=0,0,U$8/WWP_fec!U$8)</f>
        <v>0.6701348360259779</v>
      </c>
      <c r="V72" s="337">
        <f>IF(V$8=0,0,V$8/WWP_fec!V$8)</f>
        <v>0.67013483602597845</v>
      </c>
      <c r="W72" s="337">
        <f>IF(W$8=0,0,W$8/WWP_fec!W$8)</f>
        <v>0.67013483602597845</v>
      </c>
      <c r="DA72" s="174"/>
    </row>
    <row r="73" spans="1:105" ht="12" customHeight="1" x14ac:dyDescent="0.25">
      <c r="A73" s="202" t="s">
        <v>95</v>
      </c>
      <c r="B73" s="337">
        <f>IF(B$9=0,0,B$9/WWP_fec!B$9)</f>
        <v>0.49887154532630429</v>
      </c>
      <c r="C73" s="337">
        <f>IF(C$9=0,0,C$9/WWP_fec!C$9)</f>
        <v>0.49887154532630429</v>
      </c>
      <c r="D73" s="337">
        <f>IF(D$9=0,0,D$9/WWP_fec!D$9)</f>
        <v>0.49887154532630434</v>
      </c>
      <c r="E73" s="337">
        <f>IF(E$9=0,0,E$9/WWP_fec!E$9)</f>
        <v>0.49887154532630457</v>
      </c>
      <c r="F73" s="337">
        <f>IF(F$9=0,0,F$9/WWP_fec!F$9)</f>
        <v>0.49887154532630457</v>
      </c>
      <c r="G73" s="337">
        <f>IF(G$9=0,0,G$9/WWP_fec!G$9)</f>
        <v>0.4988715453263044</v>
      </c>
      <c r="H73" s="337">
        <f>IF(H$9=0,0,H$9/WWP_fec!H$9)</f>
        <v>0.49887154532630479</v>
      </c>
      <c r="I73" s="337">
        <f>IF(I$9=0,0,I$9/WWP_fec!I$9)</f>
        <v>0.49887154532630446</v>
      </c>
      <c r="J73" s="337">
        <f>IF(J$9=0,0,J$9/WWP_fec!J$9)</f>
        <v>0.49887154532630451</v>
      </c>
      <c r="K73" s="337">
        <f>IF(K$9=0,0,K$9/WWP_fec!K$9)</f>
        <v>0.49887154532630451</v>
      </c>
      <c r="L73" s="337">
        <f>IF(L$9=0,0,L$9/WWP_fec!L$9)</f>
        <v>0.49887154532630457</v>
      </c>
      <c r="M73" s="337">
        <f>IF(M$9=0,0,M$9/WWP_fec!M$9)</f>
        <v>0.49887154532630446</v>
      </c>
      <c r="N73" s="337">
        <f>IF(N$9=0,0,N$9/WWP_fec!N$9)</f>
        <v>0.49887154532630451</v>
      </c>
      <c r="O73" s="337">
        <f>IF(O$9=0,0,O$9/WWP_fec!O$9)</f>
        <v>0.49887154532630434</v>
      </c>
      <c r="P73" s="337">
        <f>IF(P$9=0,0,P$9/WWP_fec!P$9)</f>
        <v>0.49887154532630457</v>
      </c>
      <c r="Q73" s="337">
        <f>IF(Q$9=0,0,Q$9/WWP_fec!Q$9)</f>
        <v>0.49887154532630457</v>
      </c>
      <c r="R73" s="337">
        <f>IF(R$9=0,0,R$9/WWP_fec!R$9)</f>
        <v>0.49887154532630451</v>
      </c>
      <c r="S73" s="337">
        <f>IF(S$9=0,0,S$9/WWP_fec!S$9)</f>
        <v>0.49887154532630462</v>
      </c>
      <c r="T73" s="337">
        <f>IF(T$9=0,0,T$9/WWP_fec!T$9)</f>
        <v>0.49887154532630446</v>
      </c>
      <c r="U73" s="337">
        <f>IF(U$9=0,0,U$9/WWP_fec!U$9)</f>
        <v>0.49887154532630451</v>
      </c>
      <c r="V73" s="337">
        <f>IF(V$9=0,0,V$9/WWP_fec!V$9)</f>
        <v>0.4988715453263044</v>
      </c>
      <c r="W73" s="337">
        <f>IF(W$9=0,0,W$9/WWP_fec!W$9)</f>
        <v>0.49887154532630457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0.78893967364912365</v>
      </c>
      <c r="C74" s="338">
        <f>IF(C$10=0,0,C$10/WWP_fec!C$10)</f>
        <v>0.78579550768223683</v>
      </c>
      <c r="D74" s="338">
        <f>IF(D$10=0,0,D$10/WWP_fec!D$10)</f>
        <v>0.76218951640384602</v>
      </c>
      <c r="E74" s="338">
        <f>IF(E$10=0,0,E$10/WWP_fec!E$10)</f>
        <v>0.78158079406977199</v>
      </c>
      <c r="F74" s="338">
        <f>IF(F$10=0,0,F$10/WWP_fec!F$10)</f>
        <v>0.78437496137923701</v>
      </c>
      <c r="G74" s="338">
        <f>IF(G$10=0,0,G$10/WWP_fec!G$10)</f>
        <v>0.7296973566923779</v>
      </c>
      <c r="H74" s="338">
        <f>IF(H$10=0,0,H$10/WWP_fec!H$10)</f>
        <v>0.74669165015033101</v>
      </c>
      <c r="I74" s="338">
        <f>IF(I$10=0,0,I$10/WWP_fec!I$10)</f>
        <v>0.7534514992541208</v>
      </c>
      <c r="J74" s="338">
        <f>IF(J$10=0,0,J$10/WWP_fec!J$10)</f>
        <v>0.8150386637674496</v>
      </c>
      <c r="K74" s="338">
        <f>IF(K$10=0,0,K$10/WWP_fec!K$10)</f>
        <v>0.74433189576782532</v>
      </c>
      <c r="L74" s="338">
        <f>IF(L$10=0,0,L$10/WWP_fec!L$10)</f>
        <v>0.74929570135896617</v>
      </c>
      <c r="M74" s="338">
        <f>IF(M$10=0,0,M$10/WWP_fec!M$10)</f>
        <v>0.76473412738795843</v>
      </c>
      <c r="N74" s="338">
        <f>IF(N$10=0,0,N$10/WWP_fec!N$10)</f>
        <v>0.77885176718401283</v>
      </c>
      <c r="O74" s="338">
        <f>IF(O$10=0,0,O$10/WWP_fec!O$10)</f>
        <v>0.81001349168167969</v>
      </c>
      <c r="P74" s="338">
        <f>IF(P$10=0,0,P$10/WWP_fec!P$10)</f>
        <v>0.8074303692722371</v>
      </c>
      <c r="Q74" s="338">
        <f>IF(Q$10=0,0,Q$10/WWP_fec!Q$10)</f>
        <v>0.81782042571782609</v>
      </c>
      <c r="R74" s="338">
        <f>IF(R$10=0,0,R$10/WWP_fec!R$10)</f>
        <v>0.82878585240567182</v>
      </c>
      <c r="S74" s="338">
        <f>IF(S$10=0,0,S$10/WWP_fec!S$10)</f>
        <v>0.82028517955087821</v>
      </c>
      <c r="T74" s="338">
        <f>IF(T$10=0,0,T$10/WWP_fec!T$10)</f>
        <v>0.81566134070166407</v>
      </c>
      <c r="U74" s="338">
        <f>IF(U$10=0,0,U$10/WWP_fec!U$10)</f>
        <v>0.80484832430962228</v>
      </c>
      <c r="V74" s="338">
        <f>IF(V$10=0,0,V$10/WWP_fec!V$10)</f>
        <v>0.7938802145313566</v>
      </c>
      <c r="W74" s="338">
        <f>IF(W$10=0,0,W$10/WWP_fec!W$10)</f>
        <v>0.81280929727201201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0.4131228142936299</v>
      </c>
      <c r="C75" s="351">
        <f>IF(C$16=0,0,C$16/WWP_fec!C$16)</f>
        <v>0.41339341682619052</v>
      </c>
      <c r="D75" s="351">
        <f>IF(D$16=0,0,D$16/WWP_fec!D$16)</f>
        <v>0.41537745036494977</v>
      </c>
      <c r="E75" s="351">
        <f>IF(E$16=0,0,E$16/WWP_fec!E$16)</f>
        <v>0.41456053313010366</v>
      </c>
      <c r="F75" s="351">
        <f>IF(F$16=0,0,F$16/WWP_fec!F$16)</f>
        <v>0.4155995017779896</v>
      </c>
      <c r="G75" s="351">
        <f>IF(G$16=0,0,G$16/WWP_fec!G$16)</f>
        <v>0.41643156993977659</v>
      </c>
      <c r="H75" s="351">
        <f>IF(H$16=0,0,H$16/WWP_fec!H$16)</f>
        <v>0.41420887694102654</v>
      </c>
      <c r="I75" s="351">
        <f>IF(I$16=0,0,I$16/WWP_fec!I$16)</f>
        <v>0.42257870461978653</v>
      </c>
      <c r="J75" s="351">
        <f>IF(J$16=0,0,J$16/WWP_fec!J$16)</f>
        <v>0.41791115190649886</v>
      </c>
      <c r="K75" s="351">
        <f>IF(K$16=0,0,K$16/WWP_fec!K$16)</f>
        <v>0.42004584669084316</v>
      </c>
      <c r="L75" s="351">
        <f>IF(L$16=0,0,L$16/WWP_fec!L$16)</f>
        <v>0.42890590030994946</v>
      </c>
      <c r="M75" s="351">
        <f>IF(M$16=0,0,M$16/WWP_fec!M$16)</f>
        <v>0.43081568707009871</v>
      </c>
      <c r="N75" s="351">
        <f>IF(N$16=0,0,N$16/WWP_fec!N$16)</f>
        <v>0.42297463370668031</v>
      </c>
      <c r="O75" s="351">
        <f>IF(O$16=0,0,O$16/WWP_fec!O$16)</f>
        <v>0.41157935549956831</v>
      </c>
      <c r="P75" s="351">
        <f>IF(P$16=0,0,P$16/WWP_fec!P$16)</f>
        <v>0.41201088733941521</v>
      </c>
      <c r="Q75" s="351">
        <f>IF(Q$16=0,0,Q$16/WWP_fec!Q$16)</f>
        <v>0.41079919683015592</v>
      </c>
      <c r="R75" s="351">
        <f>IF(R$16=0,0,R$16/WWP_fec!R$16)</f>
        <v>0.40853406317910007</v>
      </c>
      <c r="S75" s="351">
        <f>IF(S$16=0,0,S$16/WWP_fec!S$16)</f>
        <v>0.41140562719492513</v>
      </c>
      <c r="T75" s="351">
        <f>IF(T$16=0,0,T$16/WWP_fec!T$16)</f>
        <v>0.41236095475836987</v>
      </c>
      <c r="U75" s="351">
        <f>IF(U$16=0,0,U$16/WWP_fec!U$16)</f>
        <v>0.41593765312023778</v>
      </c>
      <c r="V75" s="351">
        <f>IF(V$16=0,0,V$16/WWP_fec!V$16)</f>
        <v>0.41540394946120296</v>
      </c>
      <c r="W75" s="351">
        <f>IF(W$16=0,0,W$16/WWP_fec!W$16)</f>
        <v>0.41365628301120844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0.43685881825193557</v>
      </c>
      <c r="C76" s="351">
        <f>IF(C$27=0,0,C$27/WWP_fec!C$27)</f>
        <v>0.4368588182519354</v>
      </c>
      <c r="D76" s="351">
        <f>IF(D$27=0,0,D$27/WWP_fec!D$27)</f>
        <v>0.43685881825193568</v>
      </c>
      <c r="E76" s="351">
        <f>IF(E$27=0,0,E$27/WWP_fec!E$27)</f>
        <v>0.43685881825193551</v>
      </c>
      <c r="F76" s="351">
        <f>IF(F$27=0,0,F$27/WWP_fec!F$27)</f>
        <v>0.4368588182519354</v>
      </c>
      <c r="G76" s="351">
        <f>IF(G$27=0,0,G$27/WWP_fec!G$27)</f>
        <v>0.43685881825193557</v>
      </c>
      <c r="H76" s="351">
        <f>IF(H$27=0,0,H$27/WWP_fec!H$27)</f>
        <v>0.43685881825193551</v>
      </c>
      <c r="I76" s="351">
        <f>IF(I$27=0,0,I$27/WWP_fec!I$27)</f>
        <v>0.43685881825193545</v>
      </c>
      <c r="J76" s="351">
        <f>IF(J$27=0,0,J$27/WWP_fec!J$27)</f>
        <v>0.43685881825193562</v>
      </c>
      <c r="K76" s="351">
        <f>IF(K$27=0,0,K$27/WWP_fec!K$27)</f>
        <v>0.43685881825193557</v>
      </c>
      <c r="L76" s="351">
        <f>IF(L$27=0,0,L$27/WWP_fec!L$27)</f>
        <v>0.43685881825193562</v>
      </c>
      <c r="M76" s="351">
        <f>IF(M$27=0,0,M$27/WWP_fec!M$27)</f>
        <v>0.43685881825193562</v>
      </c>
      <c r="N76" s="351">
        <f>IF(N$27=0,0,N$27/WWP_fec!N$27)</f>
        <v>0.4368588182519354</v>
      </c>
      <c r="O76" s="351">
        <f>IF(O$27=0,0,O$27/WWP_fec!O$27)</f>
        <v>0.43685881825193529</v>
      </c>
      <c r="P76" s="351">
        <f>IF(P$27=0,0,P$27/WWP_fec!P$27)</f>
        <v>0.43685881825193557</v>
      </c>
      <c r="Q76" s="351">
        <f>IF(Q$27=0,0,Q$27/WWP_fec!Q$27)</f>
        <v>0.43685881825193562</v>
      </c>
      <c r="R76" s="351">
        <f>IF(R$27=0,0,R$27/WWP_fec!R$27)</f>
        <v>0.43685881825193545</v>
      </c>
      <c r="S76" s="351">
        <f>IF(S$27=0,0,S$27/WWP_fec!S$27)</f>
        <v>0.43685881825193534</v>
      </c>
      <c r="T76" s="351">
        <f>IF(T$27=0,0,T$27/WWP_fec!T$27)</f>
        <v>0.43685881825193545</v>
      </c>
      <c r="U76" s="351">
        <f>IF(U$27=0,0,U$27/WWP_fec!U$27)</f>
        <v>0.4368588182519354</v>
      </c>
      <c r="V76" s="351">
        <f>IF(V$27=0,0,V$27/WWP_fec!V$27)</f>
        <v>0.43685881825193551</v>
      </c>
      <c r="W76" s="351">
        <f>IF(W$27=0,0,W$27/WWP_fec!W$27)</f>
        <v>0.43685881825193557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0.2823312389601057</v>
      </c>
      <c r="C77" s="351">
        <f>IF(C$28=0,0,C$28/WWP_fec!C$28)</f>
        <v>0.28382971383561767</v>
      </c>
      <c r="D77" s="351">
        <f>IF(D$28=0,0,D$28/WWP_fec!D$28)</f>
        <v>0.28524899292865463</v>
      </c>
      <c r="E77" s="351">
        <f>IF(E$28=0,0,E$28/WWP_fec!E$28)</f>
        <v>0.28522759412594706</v>
      </c>
      <c r="F77" s="351">
        <f>IF(F$28=0,0,F$28/WWP_fec!F$28)</f>
        <v>0.28612198882025275</v>
      </c>
      <c r="G77" s="351">
        <f>IF(G$28=0,0,G$28/WWP_fec!G$28)</f>
        <v>0.28625913016195198</v>
      </c>
      <c r="H77" s="351">
        <f>IF(H$28=0,0,H$28/WWP_fec!H$28)</f>
        <v>0.28440592252929375</v>
      </c>
      <c r="I77" s="351">
        <f>IF(I$28=0,0,I$28/WWP_fec!I$28)</f>
        <v>0.29701614655736497</v>
      </c>
      <c r="J77" s="351">
        <f>IF(J$28=0,0,J$28/WWP_fec!J$28)</f>
        <v>0.3024627918919327</v>
      </c>
      <c r="K77" s="351">
        <f>IF(K$28=0,0,K$28/WWP_fec!K$28)</f>
        <v>0.30501219037958949</v>
      </c>
      <c r="L77" s="351">
        <f>IF(L$28=0,0,L$28/WWP_fec!L$28)</f>
        <v>0.30972433158183205</v>
      </c>
      <c r="M77" s="351">
        <f>IF(M$28=0,0,M$28/WWP_fec!M$28)</f>
        <v>0.31123938322323391</v>
      </c>
      <c r="N77" s="351">
        <f>IF(N$28=0,0,N$28/WWP_fec!N$28)</f>
        <v>0.30701080608092035</v>
      </c>
      <c r="O77" s="351">
        <f>IF(O$28=0,0,O$28/WWP_fec!O$28)</f>
        <v>0.29948744169595337</v>
      </c>
      <c r="P77" s="351">
        <f>IF(P$28=0,0,P$28/WWP_fec!P$28)</f>
        <v>0.30263906437385879</v>
      </c>
      <c r="Q77" s="351">
        <f>IF(Q$28=0,0,Q$28/WWP_fec!Q$28)</f>
        <v>0.29884462626292979</v>
      </c>
      <c r="R77" s="351">
        <f>IF(R$28=0,0,R$28/WWP_fec!R$28)</f>
        <v>0.29526919877358843</v>
      </c>
      <c r="S77" s="351">
        <f>IF(S$28=0,0,S$28/WWP_fec!S$28)</f>
        <v>0.30144306364763918</v>
      </c>
      <c r="T77" s="351">
        <f>IF(T$28=0,0,T$28/WWP_fec!T$28)</f>
        <v>0.30221995790946288</v>
      </c>
      <c r="U77" s="351">
        <f>IF(U$28=0,0,U$28/WWP_fec!U$28)</f>
        <v>0.30610462115150966</v>
      </c>
      <c r="V77" s="351">
        <f>IF(V$28=0,0,V$28/WWP_fec!V$28)</f>
        <v>0.30427213125465941</v>
      </c>
      <c r="W77" s="351">
        <f>IF(W$28=0,0,W$28/WWP_fec!W$28)</f>
        <v>0.30402278616417361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0.50966862129392454</v>
      </c>
      <c r="C78" s="339">
        <f>IF(C$48=0,0,C$48/WWP_fec!C$48)</f>
        <v>0.50966862129392432</v>
      </c>
      <c r="D78" s="339">
        <f>IF(D$48=0,0,D$48/WWP_fec!D$48)</f>
        <v>0.50966862129392454</v>
      </c>
      <c r="E78" s="339">
        <f>IF(E$48=0,0,E$48/WWP_fec!E$48)</f>
        <v>0.50966862129392465</v>
      </c>
      <c r="F78" s="339">
        <f>IF(F$48=0,0,F$48/WWP_fec!F$48)</f>
        <v>0.50966862129392443</v>
      </c>
      <c r="G78" s="339">
        <f>IF(G$48=0,0,G$48/WWP_fec!G$48)</f>
        <v>0.50966862129392454</v>
      </c>
      <c r="H78" s="339">
        <f>IF(H$48=0,0,H$48/WWP_fec!H$48)</f>
        <v>0.50966862129392465</v>
      </c>
      <c r="I78" s="339">
        <f>IF(I$48=0,0,I$48/WWP_fec!I$48)</f>
        <v>0.50966862129392454</v>
      </c>
      <c r="J78" s="339">
        <f>IF(J$48=0,0,J$48/WWP_fec!J$48)</f>
        <v>0.50966862129392465</v>
      </c>
      <c r="K78" s="339">
        <f>IF(K$48=0,0,K$48/WWP_fec!K$48)</f>
        <v>0.50966862129392476</v>
      </c>
      <c r="L78" s="339">
        <f>IF(L$48=0,0,L$48/WWP_fec!L$48)</f>
        <v>0.50966862129392443</v>
      </c>
      <c r="M78" s="339">
        <f>IF(M$48=0,0,M$48/WWP_fec!M$48)</f>
        <v>0.50966862129392476</v>
      </c>
      <c r="N78" s="339">
        <f>IF(N$48=0,0,N$48/WWP_fec!N$48)</f>
        <v>0.50966862129392454</v>
      </c>
      <c r="O78" s="339">
        <f>IF(O$48=0,0,O$48/WWP_fec!O$48)</f>
        <v>0.50966862129392487</v>
      </c>
      <c r="P78" s="339">
        <f>IF(P$48=0,0,P$48/WWP_fec!P$48)</f>
        <v>0.50966862129392476</v>
      </c>
      <c r="Q78" s="339">
        <f>IF(Q$48=0,0,Q$48/WWP_fec!Q$48)</f>
        <v>0.50966862129392454</v>
      </c>
      <c r="R78" s="339">
        <f>IF(R$48=0,0,R$48/WWP_fec!R$48)</f>
        <v>0.50966862129392454</v>
      </c>
      <c r="S78" s="339">
        <f>IF(S$48=0,0,S$48/WWP_fec!S$48)</f>
        <v>0.50966862129392454</v>
      </c>
      <c r="T78" s="339">
        <f>IF(T$48=0,0,T$48/WWP_fec!T$48)</f>
        <v>0.50966862129392476</v>
      </c>
      <c r="U78" s="339">
        <f>IF(U$48=0,0,U$48/WWP_fec!U$48)</f>
        <v>0.50966862129392454</v>
      </c>
      <c r="V78" s="339">
        <f>IF(V$48=0,0,V$48/WWP_fec!V$48)</f>
        <v>0.50966862129392454</v>
      </c>
      <c r="W78" s="339">
        <f>IF(W$48=0,0,W$48/WWP_fec!W$48)</f>
        <v>0.50966862129392465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BG: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98.737438317863777</v>
      </c>
      <c r="C5" s="225">
        <v>86.074296861707992</v>
      </c>
      <c r="D5" s="225">
        <v>94.04628119817977</v>
      </c>
      <c r="E5" s="225">
        <v>94.744081078454784</v>
      </c>
      <c r="F5" s="225">
        <v>94.459773238388479</v>
      </c>
      <c r="G5" s="225">
        <v>109.0997906385921</v>
      </c>
      <c r="H5" s="225">
        <v>144.18550367768771</v>
      </c>
      <c r="I5" s="225">
        <v>128.86157915754799</v>
      </c>
      <c r="J5" s="225">
        <v>20.749339080345329</v>
      </c>
      <c r="K5" s="225">
        <v>25.87944851974494</v>
      </c>
      <c r="L5" s="225">
        <v>38.576441566467658</v>
      </c>
      <c r="M5" s="225">
        <v>37.251980833952807</v>
      </c>
      <c r="N5" s="225">
        <v>28.68118800628471</v>
      </c>
      <c r="O5" s="225">
        <v>12.13576473444741</v>
      </c>
      <c r="P5" s="225">
        <v>12.01682195981329</v>
      </c>
      <c r="Q5" s="225">
        <v>11.314462080363651</v>
      </c>
      <c r="R5" s="225">
        <v>3.887730000049527</v>
      </c>
      <c r="S5" s="225">
        <v>11.33378673343919</v>
      </c>
      <c r="T5" s="225">
        <v>14.756952099498919</v>
      </c>
      <c r="U5" s="225">
        <v>19.834772671730139</v>
      </c>
      <c r="V5" s="225">
        <v>23.91344860850316</v>
      </c>
      <c r="W5" s="225">
        <v>21.259245046810449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0.42330469048408792</v>
      </c>
      <c r="C10" s="262">
        <v>0.561775341488715</v>
      </c>
      <c r="D10" s="262">
        <v>0.96686406933223701</v>
      </c>
      <c r="E10" s="262">
        <v>0.75051646043142983</v>
      </c>
      <c r="F10" s="262">
        <v>0.72976390947340064</v>
      </c>
      <c r="G10" s="262">
        <v>1.384582863669475</v>
      </c>
      <c r="H10" s="262">
        <v>1.3920889780448811</v>
      </c>
      <c r="I10" s="262">
        <v>1.287264903462261</v>
      </c>
      <c r="J10" s="262">
        <v>0.26857447181594002</v>
      </c>
      <c r="K10" s="262">
        <v>1.267667690283975</v>
      </c>
      <c r="L10" s="262">
        <v>1.369028666806174</v>
      </c>
      <c r="M10" s="262">
        <v>1.0976605065038321</v>
      </c>
      <c r="N10" s="262">
        <v>0.84425672033325549</v>
      </c>
      <c r="O10" s="262">
        <v>0.33666717935959473</v>
      </c>
      <c r="P10" s="262">
        <v>0.41209918141852753</v>
      </c>
      <c r="Q10" s="262">
        <v>0.2421009274406192</v>
      </c>
      <c r="R10" s="262">
        <v>4.0764934054274241E-2</v>
      </c>
      <c r="S10" s="262">
        <v>0.2141395299774991</v>
      </c>
      <c r="T10" s="262">
        <v>0.33651949958733868</v>
      </c>
      <c r="U10" s="262">
        <v>0.55742452973788958</v>
      </c>
      <c r="V10" s="262">
        <v>0.84805280205425149</v>
      </c>
      <c r="W10" s="262">
        <v>0.51687762455911601</v>
      </c>
      <c r="DA10" s="68" t="s">
        <v>2988</v>
      </c>
    </row>
    <row r="11" spans="1:105" ht="12" customHeight="1" x14ac:dyDescent="0.25">
      <c r="A11" s="37" t="s">
        <v>160</v>
      </c>
      <c r="B11" s="228">
        <v>0.42330469048408792</v>
      </c>
      <c r="C11" s="228">
        <v>0.561775341488715</v>
      </c>
      <c r="D11" s="228">
        <v>0.96686406933223701</v>
      </c>
      <c r="E11" s="228">
        <v>0.69541809225940598</v>
      </c>
      <c r="F11" s="228">
        <v>0.7073465236620492</v>
      </c>
      <c r="G11" s="228">
        <v>1.384582863669475</v>
      </c>
      <c r="H11" s="228">
        <v>1.348206478930823</v>
      </c>
      <c r="I11" s="228">
        <v>0.44958921838165228</v>
      </c>
      <c r="J11" s="228">
        <v>0</v>
      </c>
      <c r="K11" s="228">
        <v>0.17293165181412731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1.4393639829274069E-2</v>
      </c>
      <c r="T11" s="228">
        <v>4.1730996914359282E-2</v>
      </c>
      <c r="U11" s="228">
        <v>3.0092466368498459E-2</v>
      </c>
      <c r="V11" s="228">
        <v>0.10865842454665089</v>
      </c>
      <c r="W11" s="228">
        <v>9.3703826611609767E-2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5.5098368172023883E-2</v>
      </c>
      <c r="F12" s="228">
        <v>2.2417385811351481E-2</v>
      </c>
      <c r="G12" s="228">
        <v>0</v>
      </c>
      <c r="H12" s="228">
        <v>4.3882499114057262E-2</v>
      </c>
      <c r="I12" s="228">
        <v>0.83767568508060908</v>
      </c>
      <c r="J12" s="228">
        <v>0.26857447181594002</v>
      </c>
      <c r="K12" s="228">
        <v>1.0947360384698479</v>
      </c>
      <c r="L12" s="228">
        <v>1.369028666806174</v>
      </c>
      <c r="M12" s="228">
        <v>1.0976605065038321</v>
      </c>
      <c r="N12" s="228">
        <v>0.84425672033325549</v>
      </c>
      <c r="O12" s="228">
        <v>0.33666717935959473</v>
      </c>
      <c r="P12" s="228">
        <v>0.41209918141852753</v>
      </c>
      <c r="Q12" s="228">
        <v>0.2421009274406192</v>
      </c>
      <c r="R12" s="228">
        <v>4.0764934054274241E-2</v>
      </c>
      <c r="S12" s="228">
        <v>0.19974589014822511</v>
      </c>
      <c r="T12" s="228">
        <v>0.29478850267297951</v>
      </c>
      <c r="U12" s="228">
        <v>0.52733206336939109</v>
      </c>
      <c r="V12" s="228">
        <v>0.73939437750760051</v>
      </c>
      <c r="W12" s="228">
        <v>0.42317379794750631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81.815061339235456</v>
      </c>
      <c r="C16" s="263">
        <v>69.820944670845009</v>
      </c>
      <c r="D16" s="263">
        <v>76.06260315611803</v>
      </c>
      <c r="E16" s="263">
        <v>76.572959159396575</v>
      </c>
      <c r="F16" s="263">
        <v>76.030715343309168</v>
      </c>
      <c r="G16" s="263">
        <v>89.227027517652957</v>
      </c>
      <c r="H16" s="263">
        <v>118.4776942898348</v>
      </c>
      <c r="I16" s="263">
        <v>108.9480759190873</v>
      </c>
      <c r="J16" s="263">
        <v>13.584788608158769</v>
      </c>
      <c r="K16" s="263">
        <v>15.679531651656429</v>
      </c>
      <c r="L16" s="263">
        <v>26.915305193177989</v>
      </c>
      <c r="M16" s="263">
        <v>26.593041417736451</v>
      </c>
      <c r="N16" s="263">
        <v>19.024884816262379</v>
      </c>
      <c r="O16" s="263">
        <v>5.0698099102986047</v>
      </c>
      <c r="P16" s="263">
        <v>4.9042145390160021</v>
      </c>
      <c r="Q16" s="263">
        <v>4.3435702016792819</v>
      </c>
      <c r="R16" s="263">
        <v>0.54787974794568972</v>
      </c>
      <c r="S16" s="263">
        <v>4.6114099412269134</v>
      </c>
      <c r="T16" s="263">
        <v>6.5526790883918959</v>
      </c>
      <c r="U16" s="263">
        <v>10.734458799908269</v>
      </c>
      <c r="V16" s="263">
        <v>12.639584741789561</v>
      </c>
      <c r="W16" s="263">
        <v>10.37550298661089</v>
      </c>
      <c r="DA16" s="70" t="s">
        <v>2994</v>
      </c>
    </row>
    <row r="17" spans="1:105" ht="12" customHeight="1" x14ac:dyDescent="0.25">
      <c r="A17" s="46" t="s">
        <v>30</v>
      </c>
      <c r="B17" s="231">
        <v>1.4499605730384579</v>
      </c>
      <c r="C17" s="231">
        <v>1.2472386522011809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1.91908920278275</v>
      </c>
      <c r="M17" s="231">
        <v>1.9058793044336659</v>
      </c>
      <c r="N17" s="231">
        <v>3.4871578463880639</v>
      </c>
      <c r="O17" s="231">
        <v>1.070745301475736</v>
      </c>
      <c r="P17" s="231">
        <v>0</v>
      </c>
      <c r="Q17" s="231">
        <v>1.031713391902384</v>
      </c>
      <c r="R17" s="231">
        <v>0</v>
      </c>
      <c r="S17" s="231">
        <v>0.39652239697513569</v>
      </c>
      <c r="T17" s="231">
        <v>0.36830879833471208</v>
      </c>
      <c r="U17" s="231">
        <v>4.9057184135967727E-2</v>
      </c>
      <c r="V17" s="231">
        <v>8.9251071912850893E-2</v>
      </c>
      <c r="W17" s="231">
        <v>5.2922674739611729E-2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2.6744186683073758</v>
      </c>
      <c r="G19" s="231">
        <v>2.6054109898724742</v>
      </c>
      <c r="H19" s="231">
        <v>2.5761550267253259</v>
      </c>
      <c r="I19" s="231">
        <v>0</v>
      </c>
      <c r="J19" s="231">
        <v>0</v>
      </c>
      <c r="K19" s="231">
        <v>1.849203858498033</v>
      </c>
      <c r="L19" s="231">
        <v>2.0997354410904401</v>
      </c>
      <c r="M19" s="231">
        <v>2.1350229720242369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0.39000926497219079</v>
      </c>
      <c r="T19" s="231">
        <v>0.50774925265375792</v>
      </c>
      <c r="U19" s="231">
        <v>0.59970086900874942</v>
      </c>
      <c r="V19" s="231">
        <v>0.39448091200783642</v>
      </c>
      <c r="W19" s="231">
        <v>0.45439558285510029</v>
      </c>
      <c r="DA19" s="73" t="s">
        <v>2997</v>
      </c>
    </row>
    <row r="20" spans="1:105" ht="12" customHeight="1" x14ac:dyDescent="0.25">
      <c r="A20" s="46" t="s">
        <v>160</v>
      </c>
      <c r="B20" s="231">
        <v>2.2992109312439819</v>
      </c>
      <c r="C20" s="231">
        <v>4.7445605537749334</v>
      </c>
      <c r="D20" s="231">
        <v>9.625064577594717</v>
      </c>
      <c r="E20" s="231">
        <v>7.2206669894121296</v>
      </c>
      <c r="F20" s="231">
        <v>7.1800182979076546</v>
      </c>
      <c r="G20" s="231">
        <v>11.49546271403481</v>
      </c>
      <c r="H20" s="231">
        <v>8.6430258339571147</v>
      </c>
      <c r="I20" s="231">
        <v>6.7655122421418827</v>
      </c>
      <c r="J20" s="231">
        <v>0</v>
      </c>
      <c r="K20" s="231">
        <v>1.886694319601961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0.24880616636327041</v>
      </c>
      <c r="T20" s="231">
        <v>0.6917289856315888</v>
      </c>
      <c r="U20" s="231">
        <v>0.53656765123027816</v>
      </c>
      <c r="V20" s="231">
        <v>1.537928499046213</v>
      </c>
      <c r="W20" s="231">
        <v>1.760913387084462</v>
      </c>
      <c r="DA20" s="73" t="s">
        <v>2998</v>
      </c>
    </row>
    <row r="21" spans="1:105" ht="12" customHeight="1" x14ac:dyDescent="0.25">
      <c r="A21" s="46" t="s">
        <v>70</v>
      </c>
      <c r="B21" s="231">
        <v>78.065889834953012</v>
      </c>
      <c r="C21" s="231">
        <v>63.829145464868887</v>
      </c>
      <c r="D21" s="231">
        <v>66.437538578523316</v>
      </c>
      <c r="E21" s="231">
        <v>68.780194646697979</v>
      </c>
      <c r="F21" s="231">
        <v>65.948727615292896</v>
      </c>
      <c r="G21" s="231">
        <v>46.949690759468233</v>
      </c>
      <c r="H21" s="231">
        <v>62.530224142162979</v>
      </c>
      <c r="I21" s="231">
        <v>21.05433693985071</v>
      </c>
      <c r="J21" s="231">
        <v>6.1606222839472462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0.12329645894156339</v>
      </c>
      <c r="T21" s="231">
        <v>9.8506223311793276E-2</v>
      </c>
      <c r="U21" s="231">
        <v>0.14646987758153049</v>
      </c>
      <c r="V21" s="231">
        <v>0.15269167379415249</v>
      </c>
      <c r="W21" s="231">
        <v>0.1548489829411635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0.57209752328647079</v>
      </c>
      <c r="F23" s="231">
        <v>0.22755076180124131</v>
      </c>
      <c r="G23" s="231">
        <v>0</v>
      </c>
      <c r="H23" s="231">
        <v>0.28132009408690711</v>
      </c>
      <c r="I23" s="231">
        <v>12.6055182612198</v>
      </c>
      <c r="J23" s="231">
        <v>7.4241663242115283</v>
      </c>
      <c r="K23" s="231">
        <v>11.94363347355644</v>
      </c>
      <c r="L23" s="231">
        <v>22.896480549304801</v>
      </c>
      <c r="M23" s="231">
        <v>22.552139141278548</v>
      </c>
      <c r="N23" s="231">
        <v>15.537726969874321</v>
      </c>
      <c r="O23" s="231">
        <v>3.9990646088228692</v>
      </c>
      <c r="P23" s="231">
        <v>4.9042145390160021</v>
      </c>
      <c r="Q23" s="231">
        <v>3.311856809776899</v>
      </c>
      <c r="R23" s="231">
        <v>0.54787974794568972</v>
      </c>
      <c r="S23" s="231">
        <v>3.4527756539747521</v>
      </c>
      <c r="T23" s="231">
        <v>4.8863858284600443</v>
      </c>
      <c r="U23" s="231">
        <v>9.4026632179517406</v>
      </c>
      <c r="V23" s="231">
        <v>10.465232585028501</v>
      </c>
      <c r="W23" s="231">
        <v>7.9524223589905478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28.176463054277448</v>
      </c>
      <c r="H25" s="231">
        <v>44.446969192902451</v>
      </c>
      <c r="I25" s="231">
        <v>68.522708475874893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16.49907228814423</v>
      </c>
      <c r="C28" s="263">
        <f t="shared" si="0"/>
        <v>15.691576849374279</v>
      </c>
      <c r="D28" s="263">
        <f t="shared" si="0"/>
        <v>17.016813972729491</v>
      </c>
      <c r="E28" s="263">
        <f t="shared" si="0"/>
        <v>17.42060545862677</v>
      </c>
      <c r="F28" s="263">
        <f t="shared" si="0"/>
        <v>17.699293985605916</v>
      </c>
      <c r="G28" s="263">
        <f t="shared" si="0"/>
        <v>18.488180257269654</v>
      </c>
      <c r="H28" s="263">
        <f t="shared" si="0"/>
        <v>24.315720409808101</v>
      </c>
      <c r="I28" s="263">
        <f t="shared" si="0"/>
        <v>18.626238334998405</v>
      </c>
      <c r="J28" s="263">
        <f t="shared" si="0"/>
        <v>6.8959760003706219</v>
      </c>
      <c r="K28" s="263">
        <f t="shared" si="0"/>
        <v>8.9322491778045343</v>
      </c>
      <c r="L28" s="263">
        <f t="shared" si="0"/>
        <v>10.292107706483499</v>
      </c>
      <c r="M28" s="263">
        <f t="shared" si="0"/>
        <v>9.5612789097125273</v>
      </c>
      <c r="N28" s="263">
        <f t="shared" si="0"/>
        <v>8.8120464696890757</v>
      </c>
      <c r="O28" s="263">
        <f t="shared" si="0"/>
        <v>6.7292876447892116</v>
      </c>
      <c r="P28" s="263">
        <f t="shared" si="0"/>
        <v>6.7005082393787561</v>
      </c>
      <c r="Q28" s="263">
        <f t="shared" si="0"/>
        <v>6.7287909512437469</v>
      </c>
      <c r="R28" s="263">
        <f t="shared" si="0"/>
        <v>3.2990853180495621</v>
      </c>
      <c r="S28" s="263">
        <f t="shared" si="0"/>
        <v>6.5082372622347764</v>
      </c>
      <c r="T28" s="263">
        <f t="shared" si="0"/>
        <v>7.8677535115196822</v>
      </c>
      <c r="U28" s="263">
        <f t="shared" si="0"/>
        <v>8.5428893420839849</v>
      </c>
      <c r="V28" s="263">
        <f t="shared" si="0"/>
        <v>10.425811064659353</v>
      </c>
      <c r="W28" s="263">
        <f t="shared" si="0"/>
        <v>10.366864435640442</v>
      </c>
      <c r="DA28" s="70"/>
    </row>
    <row r="29" spans="1:105" ht="12" customHeight="1" x14ac:dyDescent="0.25">
      <c r="A29" s="60" t="s">
        <v>2915</v>
      </c>
      <c r="B29" s="331">
        <v>9.870847187829737</v>
      </c>
      <c r="C29" s="331">
        <v>10.03505187194903</v>
      </c>
      <c r="D29" s="331">
        <v>10.854622718674101</v>
      </c>
      <c r="E29" s="331">
        <v>11.21706785078695</v>
      </c>
      <c r="F29" s="331">
        <v>11.539686114093961</v>
      </c>
      <c r="G29" s="331">
        <v>11.259476718605461</v>
      </c>
      <c r="H29" s="331">
        <v>14.71728200171183</v>
      </c>
      <c r="I29" s="331">
        <v>9.799839385743379</v>
      </c>
      <c r="J29" s="331">
        <v>5.7954080198405737</v>
      </c>
      <c r="K29" s="331">
        <v>7.6619761552889969</v>
      </c>
      <c r="L29" s="331">
        <v>8.1115715247121223</v>
      </c>
      <c r="M29" s="331">
        <v>7.4068508406815052</v>
      </c>
      <c r="N29" s="331">
        <v>7.2707505639525971</v>
      </c>
      <c r="O29" s="331">
        <v>6.3185583640039731</v>
      </c>
      <c r="P29" s="331">
        <v>6.3031946228790963</v>
      </c>
      <c r="Q29" s="331">
        <v>6.3768977843319226</v>
      </c>
      <c r="R29" s="331">
        <v>3.2546989882241748</v>
      </c>
      <c r="S29" s="331">
        <v>6.1346451311533814</v>
      </c>
      <c r="T29" s="331">
        <v>7.3368899847187024</v>
      </c>
      <c r="U29" s="331">
        <v>7.6732400612403531</v>
      </c>
      <c r="V29" s="331">
        <v>9.4018185201117532</v>
      </c>
      <c r="W29" s="331">
        <v>9.5262958630754042</v>
      </c>
      <c r="DA29" s="72" t="s">
        <v>3006</v>
      </c>
    </row>
    <row r="30" spans="1:105" ht="12" customHeight="1" x14ac:dyDescent="0.25">
      <c r="A30" s="59" t="s">
        <v>30</v>
      </c>
      <c r="B30" s="232">
        <v>0.17493526265899151</v>
      </c>
      <c r="C30" s="232">
        <v>0.1792600290721213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0.57836347085600337</v>
      </c>
      <c r="M30" s="232">
        <v>0.53083675186046297</v>
      </c>
      <c r="N30" s="232">
        <v>1.3326890082690559</v>
      </c>
      <c r="O30" s="232">
        <v>1.3344813316598261</v>
      </c>
      <c r="P30" s="232">
        <v>0</v>
      </c>
      <c r="Q30" s="232">
        <v>1.5146827465443751</v>
      </c>
      <c r="R30" s="232">
        <v>0</v>
      </c>
      <c r="S30" s="232">
        <v>0.52750118141732316</v>
      </c>
      <c r="T30" s="232">
        <v>0.41238722320047128</v>
      </c>
      <c r="U30" s="232">
        <v>3.5067212760364667E-2</v>
      </c>
      <c r="V30" s="232">
        <v>6.6388445347869987E-2</v>
      </c>
      <c r="W30" s="232">
        <v>4.8591095591745292E-2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0.4059142654463555</v>
      </c>
      <c r="G31" s="297">
        <v>0.48051258232782512</v>
      </c>
      <c r="H31" s="297">
        <v>0.51213870941830308</v>
      </c>
      <c r="I31" s="297">
        <v>0</v>
      </c>
      <c r="J31" s="297">
        <v>0</v>
      </c>
      <c r="K31" s="297">
        <v>0.9036338702491491</v>
      </c>
      <c r="L31" s="297">
        <v>0.63280553912110404</v>
      </c>
      <c r="M31" s="297">
        <v>0.59465919850239124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0.51883663976093897</v>
      </c>
      <c r="T31" s="297">
        <v>0.56851561877082457</v>
      </c>
      <c r="U31" s="297">
        <v>0.4286800870555218</v>
      </c>
      <c r="V31" s="297">
        <v>0.29343036342669759</v>
      </c>
      <c r="W31" s="297">
        <v>0.41720452172181699</v>
      </c>
      <c r="DA31" s="122" t="s">
        <v>3008</v>
      </c>
    </row>
    <row r="32" spans="1:105" ht="12" customHeight="1" x14ac:dyDescent="0.25">
      <c r="A32" s="59" t="s">
        <v>160</v>
      </c>
      <c r="B32" s="297">
        <v>0.27739586554600931</v>
      </c>
      <c r="C32" s="297">
        <v>0.68191445262149109</v>
      </c>
      <c r="D32" s="297">
        <v>1.3735586253632119</v>
      </c>
      <c r="E32" s="297">
        <v>1.057745611993032</v>
      </c>
      <c r="F32" s="297">
        <v>1.089759014855789</v>
      </c>
      <c r="G32" s="297">
        <v>2.1200933346966742</v>
      </c>
      <c r="H32" s="297">
        <v>1.718230483084898</v>
      </c>
      <c r="I32" s="297">
        <v>1.640082392037806</v>
      </c>
      <c r="J32" s="297">
        <v>0</v>
      </c>
      <c r="K32" s="297">
        <v>0.92195399775109166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0.33099150943741029</v>
      </c>
      <c r="T32" s="297">
        <v>0.77451366049814108</v>
      </c>
      <c r="U32" s="297">
        <v>0.38355099905185669</v>
      </c>
      <c r="V32" s="297">
        <v>1.143971494343029</v>
      </c>
      <c r="W32" s="297">
        <v>1.616787343829418</v>
      </c>
      <c r="DA32" s="122" t="s">
        <v>3009</v>
      </c>
    </row>
    <row r="33" spans="1:105" ht="12" customHeight="1" x14ac:dyDescent="0.25">
      <c r="A33" s="59" t="s">
        <v>70</v>
      </c>
      <c r="B33" s="297">
        <v>9.4185160596247357</v>
      </c>
      <c r="C33" s="297">
        <v>9.17387739025542</v>
      </c>
      <c r="D33" s="297">
        <v>9.4810640933108896</v>
      </c>
      <c r="E33" s="297">
        <v>10.07551645661677</v>
      </c>
      <c r="F33" s="297">
        <v>10.00947594492588</v>
      </c>
      <c r="G33" s="297">
        <v>8.6588708015809566</v>
      </c>
      <c r="H33" s="297">
        <v>12.430986473866049</v>
      </c>
      <c r="I33" s="297">
        <v>5.1039516381317229</v>
      </c>
      <c r="J33" s="297">
        <v>2.6281836855491201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0.16402359173755701</v>
      </c>
      <c r="T33" s="297">
        <v>0.11029524161027179</v>
      </c>
      <c r="U33" s="297">
        <v>0.10470006484473859</v>
      </c>
      <c r="V33" s="297">
        <v>0.1135780514844249</v>
      </c>
      <c r="W33" s="297">
        <v>0.14217500852705039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8.3805782177141047E-2</v>
      </c>
      <c r="F34" s="297">
        <v>3.4536888865933403E-2</v>
      </c>
      <c r="G34" s="297">
        <v>0</v>
      </c>
      <c r="H34" s="297">
        <v>5.5926335342576301E-2</v>
      </c>
      <c r="I34" s="297">
        <v>3.0558053555738489</v>
      </c>
      <c r="J34" s="297">
        <v>3.167224334291455</v>
      </c>
      <c r="K34" s="297">
        <v>5.8363882872887567</v>
      </c>
      <c r="L34" s="297">
        <v>6.9004025147350143</v>
      </c>
      <c r="M34" s="297">
        <v>6.2813548903186511</v>
      </c>
      <c r="N34" s="297">
        <v>5.9380615556835412</v>
      </c>
      <c r="O34" s="297">
        <v>4.984077032344147</v>
      </c>
      <c r="P34" s="297">
        <v>6.3031946228790963</v>
      </c>
      <c r="Q34" s="297">
        <v>4.862215037787549</v>
      </c>
      <c r="R34" s="297">
        <v>3.2546989882241748</v>
      </c>
      <c r="S34" s="297">
        <v>4.5932922088001522</v>
      </c>
      <c r="T34" s="297">
        <v>5.4711782406389933</v>
      </c>
      <c r="U34" s="297">
        <v>6.721241697527871</v>
      </c>
      <c r="V34" s="297">
        <v>7.7844501655097309</v>
      </c>
      <c r="W34" s="297">
        <v>7.3015378934053734</v>
      </c>
      <c r="DA34" s="122" t="s">
        <v>3011</v>
      </c>
    </row>
    <row r="35" spans="1:105" ht="12" customHeight="1" x14ac:dyDescent="0.25">
      <c r="A35" s="60" t="s">
        <v>2922</v>
      </c>
      <c r="B35" s="331">
        <v>6.6282251003144923</v>
      </c>
      <c r="C35" s="331">
        <v>5.6565249774252484</v>
      </c>
      <c r="D35" s="331">
        <v>6.1621912540553891</v>
      </c>
      <c r="E35" s="331">
        <v>6.2035376078398201</v>
      </c>
      <c r="F35" s="331">
        <v>6.1596078715119553</v>
      </c>
      <c r="G35" s="331">
        <v>7.2287035386641953</v>
      </c>
      <c r="H35" s="331">
        <v>9.5984384080962712</v>
      </c>
      <c r="I35" s="331">
        <v>8.8263989492550277</v>
      </c>
      <c r="J35" s="331">
        <v>1.1005679805300479</v>
      </c>
      <c r="K35" s="331">
        <v>1.2702730225155381</v>
      </c>
      <c r="L35" s="331">
        <v>2.1805361817713762</v>
      </c>
      <c r="M35" s="331">
        <v>2.1544280690310211</v>
      </c>
      <c r="N35" s="331">
        <v>1.541295905736479</v>
      </c>
      <c r="O35" s="331">
        <v>0.41072928078523879</v>
      </c>
      <c r="P35" s="331">
        <v>0.39731361649965979</v>
      </c>
      <c r="Q35" s="331">
        <v>0.35189316691182398</v>
      </c>
      <c r="R35" s="331">
        <v>4.4386329825387323E-2</v>
      </c>
      <c r="S35" s="331">
        <v>0.37359213108139461</v>
      </c>
      <c r="T35" s="331">
        <v>0.53086352680098026</v>
      </c>
      <c r="U35" s="331">
        <v>0.86964928084363213</v>
      </c>
      <c r="V35" s="331">
        <v>1.023992544547599</v>
      </c>
      <c r="W35" s="331">
        <v>0.84056857256503892</v>
      </c>
      <c r="DA35" s="72" t="s">
        <v>3012</v>
      </c>
    </row>
    <row r="36" spans="1:105" ht="12" customHeight="1" x14ac:dyDescent="0.25">
      <c r="A36" s="64" t="s">
        <v>30</v>
      </c>
      <c r="B36" s="231">
        <v>0.11746816426416309</v>
      </c>
      <c r="C36" s="231">
        <v>0.10104470259240329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0.15547449351513279</v>
      </c>
      <c r="M36" s="231">
        <v>0.1544042971677029</v>
      </c>
      <c r="N36" s="231">
        <v>0.28251115122129178</v>
      </c>
      <c r="O36" s="231">
        <v>8.6746141445251945E-2</v>
      </c>
      <c r="P36" s="231">
        <v>0</v>
      </c>
      <c r="Q36" s="231">
        <v>8.3583981831698823E-2</v>
      </c>
      <c r="R36" s="231">
        <v>0</v>
      </c>
      <c r="S36" s="231">
        <v>3.2124154910424238E-2</v>
      </c>
      <c r="T36" s="231">
        <v>2.983843783562725E-2</v>
      </c>
      <c r="U36" s="231">
        <v>3.9743545249270084E-3</v>
      </c>
      <c r="V36" s="231">
        <v>7.2306514888479867E-3</v>
      </c>
      <c r="W36" s="231">
        <v>4.2875162023089698E-3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0.21666730618856811</v>
      </c>
      <c r="G38" s="231">
        <v>0.211076667755626</v>
      </c>
      <c r="H38" s="231">
        <v>0.20870650380180639</v>
      </c>
      <c r="I38" s="231">
        <v>0</v>
      </c>
      <c r="J38" s="231">
        <v>0</v>
      </c>
      <c r="K38" s="231">
        <v>0.14981275122038079</v>
      </c>
      <c r="L38" s="231">
        <v>0.17010949972827619</v>
      </c>
      <c r="M38" s="231">
        <v>0.17296830951751191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3.15964952800711E-2</v>
      </c>
      <c r="T38" s="231">
        <v>4.1135168586515572E-2</v>
      </c>
      <c r="U38" s="231">
        <v>4.8584603954063992E-2</v>
      </c>
      <c r="V38" s="231">
        <v>3.1958764557099673E-2</v>
      </c>
      <c r="W38" s="231">
        <v>3.6812735435887832E-2</v>
      </c>
      <c r="DA38" s="73" t="s">
        <v>3015</v>
      </c>
    </row>
    <row r="39" spans="1:105" ht="12" customHeight="1" x14ac:dyDescent="0.25">
      <c r="A39" s="64" t="s">
        <v>160</v>
      </c>
      <c r="B39" s="231">
        <v>0.18626995269488891</v>
      </c>
      <c r="C39" s="231">
        <v>0.38437929199976939</v>
      </c>
      <c r="D39" s="231">
        <v>0.77977200751381104</v>
      </c>
      <c r="E39" s="231">
        <v>0.58498038621260284</v>
      </c>
      <c r="F39" s="231">
        <v>0.58168724344751055</v>
      </c>
      <c r="G39" s="231">
        <v>0.93130180743817226</v>
      </c>
      <c r="H39" s="231">
        <v>0.70021240389668926</v>
      </c>
      <c r="I39" s="231">
        <v>0.54810614727663376</v>
      </c>
      <c r="J39" s="231">
        <v>0</v>
      </c>
      <c r="K39" s="231">
        <v>0.15285003080245019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2.0156964378039089E-2</v>
      </c>
      <c r="T39" s="231">
        <v>5.6040236970153257E-2</v>
      </c>
      <c r="U39" s="231">
        <v>4.346988336480978E-2</v>
      </c>
      <c r="V39" s="231">
        <v>0.1245948620340222</v>
      </c>
      <c r="W39" s="231">
        <v>0.14265992252157261</v>
      </c>
      <c r="DA39" s="73" t="s">
        <v>3016</v>
      </c>
    </row>
    <row r="40" spans="1:105" ht="12" customHeight="1" x14ac:dyDescent="0.25">
      <c r="A40" s="64" t="s">
        <v>70</v>
      </c>
      <c r="B40" s="231">
        <v>6.32448698335544</v>
      </c>
      <c r="C40" s="231">
        <v>5.1711009828330754</v>
      </c>
      <c r="D40" s="231">
        <v>5.3824192465415779</v>
      </c>
      <c r="E40" s="231">
        <v>5.5722088952725848</v>
      </c>
      <c r="F40" s="231">
        <v>5.3428183583584277</v>
      </c>
      <c r="G40" s="231">
        <v>3.8036165181565931</v>
      </c>
      <c r="H40" s="231">
        <v>5.065869222646592</v>
      </c>
      <c r="I40" s="231">
        <v>1.705711421477268</v>
      </c>
      <c r="J40" s="231">
        <v>0.49910115066348398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9.9888293250530048E-3</v>
      </c>
      <c r="T40" s="231">
        <v>7.9804550800879996E-3</v>
      </c>
      <c r="U40" s="231">
        <v>1.18662175782091E-2</v>
      </c>
      <c r="V40" s="231">
        <v>1.2370274718184211E-2</v>
      </c>
      <c r="W40" s="231">
        <v>1.2545048536149911E-2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4.6348326354632263E-2</v>
      </c>
      <c r="F42" s="231">
        <v>1.8434963517449169E-2</v>
      </c>
      <c r="G42" s="231">
        <v>0</v>
      </c>
      <c r="H42" s="231">
        <v>2.27910714522126E-2</v>
      </c>
      <c r="I42" s="231">
        <v>1.0212326578238631</v>
      </c>
      <c r="J42" s="231">
        <v>0.6014668298665643</v>
      </c>
      <c r="K42" s="231">
        <v>0.96761024049270661</v>
      </c>
      <c r="L42" s="231">
        <v>1.8549521885279669</v>
      </c>
      <c r="M42" s="231">
        <v>1.8270554623458071</v>
      </c>
      <c r="N42" s="231">
        <v>1.2587847545151869</v>
      </c>
      <c r="O42" s="231">
        <v>0.3239831393399869</v>
      </c>
      <c r="P42" s="231">
        <v>0.39731361649965979</v>
      </c>
      <c r="Q42" s="231">
        <v>0.26830918508012519</v>
      </c>
      <c r="R42" s="231">
        <v>4.4386329825387323E-2</v>
      </c>
      <c r="S42" s="231">
        <v>0.27972568718780721</v>
      </c>
      <c r="T42" s="231">
        <v>0.39586922832859611</v>
      </c>
      <c r="U42" s="231">
        <v>0.7617542214216223</v>
      </c>
      <c r="V42" s="231">
        <v>0.84783799174944507</v>
      </c>
      <c r="W42" s="231">
        <v>0.64426334986911971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2.2827085453138038</v>
      </c>
      <c r="H44" s="231">
        <v>3.600859206298971</v>
      </c>
      <c r="I44" s="231">
        <v>5.5513487226772629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1.0000000000000002</v>
      </c>
      <c r="D52" s="234">
        <f t="shared" si="1"/>
        <v>0.99999999999999978</v>
      </c>
      <c r="E52" s="234">
        <f t="shared" si="1"/>
        <v>0.99999999999999989</v>
      </c>
      <c r="F52" s="234">
        <f t="shared" si="1"/>
        <v>1</v>
      </c>
      <c r="G52" s="234">
        <f t="shared" si="1"/>
        <v>1</v>
      </c>
      <c r="H52" s="234">
        <f t="shared" si="1"/>
        <v>1.0000000000000004</v>
      </c>
      <c r="I52" s="234">
        <f t="shared" si="1"/>
        <v>0.99999999999999989</v>
      </c>
      <c r="J52" s="234">
        <f t="shared" si="1"/>
        <v>1</v>
      </c>
      <c r="K52" s="234">
        <f t="shared" si="1"/>
        <v>0.99999999999999989</v>
      </c>
      <c r="L52" s="234">
        <f t="shared" si="1"/>
        <v>1</v>
      </c>
      <c r="M52" s="234">
        <f t="shared" si="1"/>
        <v>1.0000000000000002</v>
      </c>
      <c r="N52" s="234">
        <f t="shared" si="1"/>
        <v>1</v>
      </c>
      <c r="O52" s="234">
        <f t="shared" si="1"/>
        <v>1.0000000000000002</v>
      </c>
      <c r="P52" s="234">
        <f t="shared" si="1"/>
        <v>0.99999999999999956</v>
      </c>
      <c r="Q52" s="234">
        <f t="shared" si="1"/>
        <v>0.99999999999999967</v>
      </c>
      <c r="R52" s="234">
        <f t="shared" si="1"/>
        <v>0.99999999999999978</v>
      </c>
      <c r="S52" s="234">
        <f t="shared" si="1"/>
        <v>0.99999999999999989</v>
      </c>
      <c r="T52" s="234">
        <f t="shared" si="1"/>
        <v>0.99999999999999989</v>
      </c>
      <c r="U52" s="234">
        <f t="shared" si="1"/>
        <v>1.0000000000000004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4.2871751353458273E-3</v>
      </c>
      <c r="C57" s="302">
        <f t="shared" si="6"/>
        <v>6.5266329435289625E-3</v>
      </c>
      <c r="D57" s="302">
        <f t="shared" si="6"/>
        <v>1.0280726223451676E-2</v>
      </c>
      <c r="E57" s="302">
        <f t="shared" si="6"/>
        <v>7.9215128996812934E-3</v>
      </c>
      <c r="F57" s="302">
        <f t="shared" si="6"/>
        <v>7.7256580706762104E-3</v>
      </c>
      <c r="G57" s="302">
        <f t="shared" si="6"/>
        <v>1.2690976358113226E-2</v>
      </c>
      <c r="H57" s="302">
        <f t="shared" si="6"/>
        <v>9.6548470029050697E-3</v>
      </c>
      <c r="I57" s="302">
        <f t="shared" si="6"/>
        <v>9.9895167502831294E-3</v>
      </c>
      <c r="J57" s="302">
        <f t="shared" si="6"/>
        <v>1.2943760318146489E-2</v>
      </c>
      <c r="K57" s="302">
        <f t="shared" si="6"/>
        <v>4.8983566605632939E-2</v>
      </c>
      <c r="L57" s="302">
        <f t="shared" si="6"/>
        <v>3.5488723459558127E-2</v>
      </c>
      <c r="M57" s="302">
        <f t="shared" si="6"/>
        <v>2.9465829250706167E-2</v>
      </c>
      <c r="N57" s="302">
        <f t="shared" si="6"/>
        <v>2.9435904821943196E-2</v>
      </c>
      <c r="O57" s="302">
        <f t="shared" si="6"/>
        <v>2.7741735830125628E-2</v>
      </c>
      <c r="P57" s="302">
        <f t="shared" si="6"/>
        <v>3.4293524760262858E-2</v>
      </c>
      <c r="Q57" s="302">
        <f t="shared" si="6"/>
        <v>2.1397475701543735E-2</v>
      </c>
      <c r="R57" s="302">
        <f t="shared" si="6"/>
        <v>1.048553630364118E-2</v>
      </c>
      <c r="S57" s="302">
        <f t="shared" si="6"/>
        <v>1.8893908542120533E-2</v>
      </c>
      <c r="T57" s="302">
        <f t="shared" si="6"/>
        <v>2.2804133083739249E-2</v>
      </c>
      <c r="U57" s="302">
        <f t="shared" si="6"/>
        <v>2.8103398963194005E-2</v>
      </c>
      <c r="V57" s="302">
        <f t="shared" si="6"/>
        <v>3.5463425453102583E-2</v>
      </c>
      <c r="W57" s="302">
        <f t="shared" si="6"/>
        <v>2.4313075248956869E-2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0.82861235548616929</v>
      </c>
      <c r="C58" s="303">
        <f t="shared" si="7"/>
        <v>0.81117066553588502</v>
      </c>
      <c r="D58" s="303">
        <f t="shared" si="7"/>
        <v>0.80877842469745831</v>
      </c>
      <c r="E58" s="303">
        <f t="shared" si="7"/>
        <v>0.80820836814057817</v>
      </c>
      <c r="F58" s="303">
        <f t="shared" si="7"/>
        <v>0.80490046436412854</v>
      </c>
      <c r="G58" s="303">
        <f t="shared" si="7"/>
        <v>0.81784783449520659</v>
      </c>
      <c r="H58" s="303">
        <f t="shared" si="7"/>
        <v>0.8217032313780992</v>
      </c>
      <c r="I58" s="303">
        <f t="shared" si="7"/>
        <v>0.8454659381900469</v>
      </c>
      <c r="J58" s="303">
        <f t="shared" si="7"/>
        <v>0.6547094611329991</v>
      </c>
      <c r="K58" s="303">
        <f t="shared" si="7"/>
        <v>0.60586807480436067</v>
      </c>
      <c r="L58" s="303">
        <f t="shared" si="7"/>
        <v>0.69771352930006791</v>
      </c>
      <c r="M58" s="303">
        <f t="shared" si="7"/>
        <v>0.71386919091020762</v>
      </c>
      <c r="N58" s="303">
        <f t="shared" si="7"/>
        <v>0.66332276097118392</v>
      </c>
      <c r="O58" s="303">
        <f t="shared" si="7"/>
        <v>0.41775776156140637</v>
      </c>
      <c r="P58" s="303">
        <f t="shared" si="7"/>
        <v>0.40811244066165731</v>
      </c>
      <c r="Q58" s="303">
        <f t="shared" si="7"/>
        <v>0.38389542258642473</v>
      </c>
      <c r="R58" s="303">
        <f t="shared" si="7"/>
        <v>0.14092535951280313</v>
      </c>
      <c r="S58" s="303">
        <f t="shared" si="7"/>
        <v>0.40687283515062228</v>
      </c>
      <c r="T58" s="303">
        <f t="shared" si="7"/>
        <v>0.44404014082382198</v>
      </c>
      <c r="U58" s="303">
        <f t="shared" si="7"/>
        <v>0.54119394144646527</v>
      </c>
      <c r="V58" s="303">
        <f t="shared" si="7"/>
        <v>0.52855549815157854</v>
      </c>
      <c r="W58" s="303">
        <f t="shared" si="7"/>
        <v>0.48804663400629739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0.16710046937848483</v>
      </c>
      <c r="C60" s="303">
        <f t="shared" si="9"/>
        <v>0.18230270152058617</v>
      </c>
      <c r="D60" s="303">
        <f t="shared" si="9"/>
        <v>0.18094084907908983</v>
      </c>
      <c r="E60" s="303">
        <f t="shared" si="9"/>
        <v>0.1838701189597404</v>
      </c>
      <c r="F60" s="303">
        <f t="shared" si="9"/>
        <v>0.18737387756519533</v>
      </c>
      <c r="G60" s="303">
        <f t="shared" si="9"/>
        <v>0.1694611891466801</v>
      </c>
      <c r="H60" s="303">
        <f t="shared" si="9"/>
        <v>0.16864192161899622</v>
      </c>
      <c r="I60" s="303">
        <f t="shared" si="9"/>
        <v>0.14454454505966982</v>
      </c>
      <c r="J60" s="303">
        <f t="shared" si="9"/>
        <v>0.33234677854885453</v>
      </c>
      <c r="K60" s="303">
        <f t="shared" si="9"/>
        <v>0.34514835859000631</v>
      </c>
      <c r="L60" s="303">
        <f t="shared" si="9"/>
        <v>0.26679774724037408</v>
      </c>
      <c r="M60" s="303">
        <f t="shared" si="9"/>
        <v>0.25666497983908632</v>
      </c>
      <c r="N60" s="303">
        <f t="shared" si="9"/>
        <v>0.30724133420687294</v>
      </c>
      <c r="O60" s="303">
        <f t="shared" si="9"/>
        <v>0.55450050260846817</v>
      </c>
      <c r="P60" s="303">
        <f t="shared" si="9"/>
        <v>0.55759403457807943</v>
      </c>
      <c r="Q60" s="303">
        <f t="shared" si="9"/>
        <v>0.59470710171203134</v>
      </c>
      <c r="R60" s="303">
        <f t="shared" si="9"/>
        <v>0.84858910418355549</v>
      </c>
      <c r="S60" s="303">
        <f t="shared" si="9"/>
        <v>0.57423325630725708</v>
      </c>
      <c r="T60" s="303">
        <f t="shared" si="9"/>
        <v>0.53315572609243855</v>
      </c>
      <c r="U60" s="303">
        <f t="shared" si="9"/>
        <v>0.43070265959034104</v>
      </c>
      <c r="V60" s="303">
        <f t="shared" si="9"/>
        <v>0.43598107639531908</v>
      </c>
      <c r="W60" s="303">
        <f t="shared" si="9"/>
        <v>0.48764029074474574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9.9970663164793527E-2</v>
      </c>
      <c r="C61" s="304">
        <f t="shared" si="10"/>
        <v>0.1165859291081045</v>
      </c>
      <c r="D61" s="304">
        <f t="shared" si="10"/>
        <v>0.1154178834121108</v>
      </c>
      <c r="E61" s="304">
        <f t="shared" si="10"/>
        <v>0.11839333627077375</v>
      </c>
      <c r="F61" s="304">
        <f t="shared" si="10"/>
        <v>0.12216508380738128</v>
      </c>
      <c r="G61" s="304">
        <f t="shared" si="10"/>
        <v>0.10320346769412243</v>
      </c>
      <c r="H61" s="304">
        <f t="shared" si="10"/>
        <v>0.10207185622911748</v>
      </c>
      <c r="I61" s="304">
        <f t="shared" si="10"/>
        <v>7.6049350394518725E-2</v>
      </c>
      <c r="J61" s="304">
        <f t="shared" si="10"/>
        <v>0.27930566835886522</v>
      </c>
      <c r="K61" s="304">
        <f t="shared" si="10"/>
        <v>0.29606412012385924</v>
      </c>
      <c r="L61" s="304">
        <f t="shared" si="10"/>
        <v>0.21027267408103958</v>
      </c>
      <c r="M61" s="304">
        <f t="shared" si="10"/>
        <v>0.19883106011722826</v>
      </c>
      <c r="N61" s="304">
        <f t="shared" si="10"/>
        <v>0.2535024198565069</v>
      </c>
      <c r="O61" s="304">
        <f t="shared" si="10"/>
        <v>0.52065597037067834</v>
      </c>
      <c r="P61" s="304">
        <f t="shared" si="10"/>
        <v>0.52453091540827246</v>
      </c>
      <c r="Q61" s="304">
        <f t="shared" si="10"/>
        <v>0.56360591772180535</v>
      </c>
      <c r="R61" s="304">
        <f t="shared" si="10"/>
        <v>0.83717207423939222</v>
      </c>
      <c r="S61" s="304">
        <f t="shared" si="10"/>
        <v>0.54127056344317226</v>
      </c>
      <c r="T61" s="304">
        <f t="shared" si="10"/>
        <v>0.49718193399623695</v>
      </c>
      <c r="U61" s="304">
        <f t="shared" si="10"/>
        <v>0.38685797857299237</v>
      </c>
      <c r="V61" s="304">
        <f t="shared" si="10"/>
        <v>0.39316029544850545</v>
      </c>
      <c r="W61" s="304">
        <f t="shared" si="10"/>
        <v>0.4481013244872798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6.7129806213691287E-2</v>
      </c>
      <c r="C62" s="304">
        <f t="shared" si="11"/>
        <v>6.5716772412481653E-2</v>
      </c>
      <c r="D62" s="304">
        <f t="shared" si="11"/>
        <v>6.552296566697903E-2</v>
      </c>
      <c r="E62" s="304">
        <f t="shared" si="11"/>
        <v>6.5476782688966645E-2</v>
      </c>
      <c r="F62" s="304">
        <f t="shared" si="11"/>
        <v>6.5208793757814035E-2</v>
      </c>
      <c r="G62" s="304">
        <f t="shared" si="11"/>
        <v>6.6257721452557677E-2</v>
      </c>
      <c r="H62" s="304">
        <f t="shared" si="11"/>
        <v>6.6570065389878738E-2</v>
      </c>
      <c r="I62" s="304">
        <f t="shared" si="11"/>
        <v>6.8495194665151096E-2</v>
      </c>
      <c r="J62" s="304">
        <f t="shared" si="11"/>
        <v>5.3041110189989304E-2</v>
      </c>
      <c r="K62" s="304">
        <f t="shared" si="11"/>
        <v>4.9084238466147095E-2</v>
      </c>
      <c r="L62" s="304">
        <f t="shared" si="11"/>
        <v>5.6525073159334485E-2</v>
      </c>
      <c r="M62" s="304">
        <f t="shared" si="11"/>
        <v>5.7833919721858043E-2</v>
      </c>
      <c r="N62" s="304">
        <f t="shared" si="11"/>
        <v>5.3738914350366013E-2</v>
      </c>
      <c r="O62" s="304">
        <f t="shared" si="11"/>
        <v>3.3844532237789875E-2</v>
      </c>
      <c r="P62" s="304">
        <f t="shared" si="11"/>
        <v>3.3063119169806941E-2</v>
      </c>
      <c r="Q62" s="304">
        <f t="shared" si="11"/>
        <v>3.1101183990225899E-2</v>
      </c>
      <c r="R62" s="304">
        <f t="shared" si="11"/>
        <v>1.1417029944163271E-2</v>
      </c>
      <c r="S62" s="304">
        <f t="shared" si="11"/>
        <v>3.2962692864084771E-2</v>
      </c>
      <c r="T62" s="304">
        <f t="shared" si="11"/>
        <v>3.5973792096201627E-2</v>
      </c>
      <c r="U62" s="304">
        <f t="shared" si="11"/>
        <v>4.3844681017348647E-2</v>
      </c>
      <c r="V62" s="304">
        <f t="shared" si="11"/>
        <v>4.282078094681363E-2</v>
      </c>
      <c r="W62" s="304">
        <f t="shared" si="11"/>
        <v>3.9538966257465974E-2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2.0960339793169607</v>
      </c>
      <c r="C69" s="324">
        <f>IF(C$5=0,0,C$5/WWP_fec!C$5)</f>
        <v>1.7020593373681026</v>
      </c>
      <c r="D69" s="324">
        <f>IF(D$5=0,0,D$5/WWP_fec!D$5)</f>
        <v>1.6953102845229691</v>
      </c>
      <c r="E69" s="324">
        <f>IF(E$5=0,0,E$5/WWP_fec!E$5)</f>
        <v>1.6249834650661183</v>
      </c>
      <c r="F69" s="324">
        <f>IF(F$5=0,0,F$5/WWP_fec!F$5)</f>
        <v>1.5629000911398265</v>
      </c>
      <c r="G69" s="324">
        <f>IF(G$5=0,0,G$5/WWP_fec!G$5)</f>
        <v>1.9055887690818258</v>
      </c>
      <c r="H69" s="324">
        <f>IF(H$5=0,0,H$5/WWP_fec!H$5)</f>
        <v>1.9548696457446226</v>
      </c>
      <c r="I69" s="324">
        <f>IF(I$5=0,0,I$5/WWP_fec!I$5)</f>
        <v>2.1453656116856363</v>
      </c>
      <c r="J69" s="324">
        <f>IF(J$5=0,0,J$5/WWP_fec!J$5)</f>
        <v>0.44397780708005674</v>
      </c>
      <c r="K69" s="324">
        <f>IF(K$5=0,0,K$5/WWP_fec!K$5)</f>
        <v>0.44877477952458233</v>
      </c>
      <c r="L69" s="324">
        <f>IF(L$5=0,0,L$5/WWP_fec!L$5)</f>
        <v>0.64402052081882599</v>
      </c>
      <c r="M69" s="324">
        <f>IF(M$5=0,0,M$5/WWP_fec!M$5)</f>
        <v>0.66129257031127742</v>
      </c>
      <c r="N69" s="324">
        <f>IF(N$5=0,0,N$5/WWP_fec!N$5)</f>
        <v>0.52035514285349649</v>
      </c>
      <c r="O69" s="324">
        <f>IF(O$5=0,0,O$5/WWP_fec!O$5)</f>
        <v>0.20983053739799165</v>
      </c>
      <c r="P69" s="324">
        <f>IF(P$5=0,0,P$5/WWP_fec!P$5)</f>
        <v>0.1882649200059657</v>
      </c>
      <c r="Q69" s="324">
        <f>IF(Q$5=0,0,Q$5/WWP_fec!Q$5)</f>
        <v>0.18271355196474959</v>
      </c>
      <c r="R69" s="324">
        <f>IF(R$5=0,0,R$5/WWP_fec!R$5)</f>
        <v>6.7224862805893085E-2</v>
      </c>
      <c r="S69" s="324">
        <f>IF(S$5=0,0,S$5/WWP_fec!S$5)</f>
        <v>0.1820219728260809</v>
      </c>
      <c r="T69" s="324">
        <f>IF(T$5=0,0,T$5/WWP_fec!T$5)</f>
        <v>0.20835460250133842</v>
      </c>
      <c r="U69" s="324">
        <f>IF(U$5=0,0,U$5/WWP_fec!U$5)</f>
        <v>0.28467815050754652</v>
      </c>
      <c r="V69" s="324">
        <f>IF(V$5=0,0,V$5/WWP_fec!V$5)</f>
        <v>0.29310978315231362</v>
      </c>
      <c r="W69" s="324">
        <f>IF(W$5=0,0,W$5/WWP_fec!W$5)</f>
        <v>0.23647432386531214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0.56872661397101409</v>
      </c>
      <c r="C74" s="338">
        <f>IF(C$10=0,0,C$10/WWP_fec!C$10)</f>
        <v>0.61116141396426105</v>
      </c>
      <c r="D74" s="338">
        <f>IF(D$10=0,0,D$10/WWP_fec!D$10)</f>
        <v>0.92975640198031151</v>
      </c>
      <c r="E74" s="338">
        <f>IF(E$10=0,0,E$10/WWP_fec!E$10)</f>
        <v>0.67085879100832357</v>
      </c>
      <c r="F74" s="338">
        <f>IF(F$10=0,0,F$10/WWP_fec!F$10)</f>
        <v>0.63144193383645442</v>
      </c>
      <c r="G74" s="338">
        <f>IF(G$10=0,0,G$10/WWP_fec!G$10)</f>
        <v>1.3682823300724387</v>
      </c>
      <c r="H74" s="338">
        <f>IF(H$10=0,0,H$10/WWP_fec!H$10)</f>
        <v>1.1409762798132363</v>
      </c>
      <c r="I74" s="338">
        <f>IF(I$10=0,0,I$10/WWP_fec!I$10)</f>
        <v>1.0881475187042569</v>
      </c>
      <c r="J74" s="338">
        <f>IF(J$10=0,0,J$10/WWP_fec!J$10)</f>
        <v>0.22960439880490016</v>
      </c>
      <c r="K74" s="338">
        <f>IF(K$10=0,0,K$10/WWP_fec!K$10)</f>
        <v>1.2315377894914032</v>
      </c>
      <c r="L74" s="338">
        <f>IF(L$10=0,0,L$10/WWP_fec!L$10)</f>
        <v>1.1706657422816975</v>
      </c>
      <c r="M74" s="338">
        <f>IF(M$10=0,0,M$10/WWP_fec!M$10)</f>
        <v>0.94967621872264918</v>
      </c>
      <c r="N74" s="338">
        <f>IF(N$10=0,0,N$10/WWP_fec!N$10)</f>
        <v>0.74759276238783423</v>
      </c>
      <c r="O74" s="338">
        <f>IF(O$10=0,0,O$10/WWP_fec!O$10)</f>
        <v>0.30153597932683179</v>
      </c>
      <c r="P74" s="338">
        <f>IF(P$10=0,0,P$10/WWP_fec!P$10)</f>
        <v>0.33851144492711022</v>
      </c>
      <c r="Q74" s="338">
        <f>IF(Q$10=0,0,Q$10/WWP_fec!Q$10)</f>
        <v>0.18978555672126107</v>
      </c>
      <c r="R74" s="338">
        <f>IF(R$10=0,0,R$10/WWP_fec!R$10)</f>
        <v>3.2823673766484145E-2</v>
      </c>
      <c r="S74" s="338">
        <f>IF(S$10=0,0,S$10/WWP_fec!S$10)</f>
        <v>0.15387765022227762</v>
      </c>
      <c r="T74" s="338">
        <f>IF(T$10=0,0,T$10/WWP_fec!T$10)</f>
        <v>0.21904512685737995</v>
      </c>
      <c r="U74" s="338">
        <f>IF(U$10=0,0,U$10/WWP_fec!U$10)</f>
        <v>0.37424712851459474</v>
      </c>
      <c r="V74" s="338">
        <f>IF(V$10=0,0,V$10/WWP_fec!V$10)</f>
        <v>0.52836920085836592</v>
      </c>
      <c r="W74" s="338">
        <f>IF(W$10=0,0,W$10/WWP_fec!W$10)</f>
        <v>0.25867426098914642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2.559171491365392</v>
      </c>
      <c r="C75" s="351">
        <f>IF(C$16=0,0,C$16/WWP_fec!C$16)</f>
        <v>2.1249590262002487</v>
      </c>
      <c r="D75" s="351">
        <f>IF(D$16=0,0,D$16/WWP_fec!D$16)</f>
        <v>2.1233211601323636</v>
      </c>
      <c r="E75" s="351">
        <f>IF(E$16=0,0,E$16/WWP_fec!E$16)</f>
        <v>2.0629223906802925</v>
      </c>
      <c r="F75" s="351">
        <f>IF(F$16=0,0,F$16/WWP_fec!F$16)</f>
        <v>1.9742326214362194</v>
      </c>
      <c r="G75" s="351">
        <f>IF(G$16=0,0,G$16/WWP_fec!G$16)</f>
        <v>2.3248448722091299</v>
      </c>
      <c r="H75" s="351">
        <f>IF(H$16=0,0,H$16/WWP_fec!H$16)</f>
        <v>2.3570749475055286</v>
      </c>
      <c r="I75" s="351">
        <f>IF(I$16=0,0,I$16/WWP_fec!I$16)</f>
        <v>2.8707562957595276</v>
      </c>
      <c r="J75" s="351">
        <f>IF(J$16=0,0,J$16/WWP_fec!J$16)</f>
        <v>0.52862540501285349</v>
      </c>
      <c r="K75" s="351">
        <f>IF(K$16=0,0,K$16/WWP_fec!K$16)</f>
        <v>0.40706325793344378</v>
      </c>
      <c r="L75" s="351">
        <f>IF(L$16=0,0,L$16/WWP_fec!L$16)</f>
        <v>0.70756917525595597</v>
      </c>
      <c r="M75" s="351">
        <f>IF(M$16=0,0,M$16/WWP_fec!M$16)</f>
        <v>0.77486475657171705</v>
      </c>
      <c r="N75" s="351">
        <f>IF(N$16=0,0,N$16/WWP_fec!N$16)</f>
        <v>0.56586681069641231</v>
      </c>
      <c r="O75" s="351">
        <f>IF(O$16=0,0,O$16/WWP_fec!O$16)</f>
        <v>0.1378183520160505</v>
      </c>
      <c r="P75" s="351">
        <f>IF(P$16=0,0,P$16/WWP_fec!P$16)</f>
        <v>0.12040353898078829</v>
      </c>
      <c r="Q75" s="351">
        <f>IF(Q$16=0,0,Q$16/WWP_fec!Q$16)</f>
        <v>0.11294716457281524</v>
      </c>
      <c r="R75" s="351">
        <f>IF(R$16=0,0,R$16/WWP_fec!R$16)</f>
        <v>1.5096589837819231E-2</v>
      </c>
      <c r="S75" s="351">
        <f>IF(S$16=0,0,S$16/WWP_fec!S$16)</f>
        <v>0.12394418222731531</v>
      </c>
      <c r="T75" s="351">
        <f>IF(T$16=0,0,T$16/WWP_fec!T$16)</f>
        <v>0.15345067971561971</v>
      </c>
      <c r="U75" s="351">
        <f>IF(U$16=0,0,U$16/WWP_fec!U$16)</f>
        <v>0.25663984238510507</v>
      </c>
      <c r="V75" s="351">
        <f>IF(V$16=0,0,V$16/WWP_fec!V$16)</f>
        <v>0.24757448280583191</v>
      </c>
      <c r="W75" s="351">
        <f>IF(W$16=0,0,W$16/WWP_fec!W$16)</f>
        <v>0.19493251282643861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2.8459542041039865</v>
      </c>
      <c r="C77" s="351">
        <f>IF(C$28=0,0,C$28/WWP_fec!C$28)</f>
        <v>2.630738564918925</v>
      </c>
      <c r="D77" s="351">
        <f>IF(D$28=0,0,D$28/WWP_fec!D$28)</f>
        <v>2.6146898716812914</v>
      </c>
      <c r="E77" s="351">
        <f>IF(E$28=0,0,E$28/WWP_fec!E$28)</f>
        <v>2.5792160423259034</v>
      </c>
      <c r="F77" s="351">
        <f>IF(F$28=0,0,F$28/WWP_fec!F$28)</f>
        <v>2.5289399790458895</v>
      </c>
      <c r="G77" s="351">
        <f>IF(G$28=0,0,G$28/WWP_fec!G$28)</f>
        <v>2.6941123959156648</v>
      </c>
      <c r="H77" s="351">
        <f>IF(H$28=0,0,H$28/WWP_fec!H$28)</f>
        <v>2.7194704087311568</v>
      </c>
      <c r="I77" s="351">
        <f>IF(I$28=0,0,I$28/WWP_fec!I$28)</f>
        <v>2.7564115686463007</v>
      </c>
      <c r="J77" s="351">
        <f>IF(J$28=0,0,J$28/WWP_fec!J$28)</f>
        <v>1.5182117410990008</v>
      </c>
      <c r="K77" s="351">
        <f>IF(K$28=0,0,K$28/WWP_fec!K$28)</f>
        <v>1.3798832664532075</v>
      </c>
      <c r="L77" s="351">
        <f>IF(L$28=0,0,L$28/WWP_fec!L$28)</f>
        <v>1.541398503487228</v>
      </c>
      <c r="M77" s="351">
        <f>IF(M$28=0,0,M$28/WWP_fec!M$28)</f>
        <v>1.5675256369335877</v>
      </c>
      <c r="N77" s="351">
        <f>IF(N$28=0,0,N$28/WWP_fec!N$28)</f>
        <v>1.5038128783523215</v>
      </c>
      <c r="O77" s="351">
        <f>IF(O$28=0,0,O$28/WWP_fec!O$28)</f>
        <v>1.1788242828779516</v>
      </c>
      <c r="P77" s="351">
        <f>IF(P$28=0,0,P$28/WWP_fec!P$28)</f>
        <v>1.0653619917399706</v>
      </c>
      <c r="Q77" s="351">
        <f>IF(Q$28=0,0,Q$28/WWP_fec!Q$28)</f>
        <v>1.1431695088622895</v>
      </c>
      <c r="R77" s="351">
        <f>IF(R$28=0,0,R$28/WWP_fec!R$28)</f>
        <v>0.71204145829970145</v>
      </c>
      <c r="S77" s="351">
        <f>IF(S$28=0,0,S$28/WWP_fec!S$28)</f>
        <v>1.1203980122403574</v>
      </c>
      <c r="T77" s="351">
        <f>IF(T$28=0,0,T$28/WWP_fec!T$28)</f>
        <v>1.1597413458516457</v>
      </c>
      <c r="U77" s="351">
        <f>IF(U$28=0,0,U$28/WWP_fec!U$28)</f>
        <v>1.2277312053721892</v>
      </c>
      <c r="V77" s="351">
        <f>IF(V$28=0,0,V$28/WWP_fec!V$28)</f>
        <v>1.2431579909109152</v>
      </c>
      <c r="W77" s="351">
        <f>IF(W$28=0,0,W$28/WWP_fec!W$28)</f>
        <v>1.1961322184172509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BG: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1797.077495210548</v>
      </c>
      <c r="C3" s="205">
        <v>1899.176882043311</v>
      </c>
      <c r="D3" s="205">
        <v>1914.569423043999</v>
      </c>
      <c r="E3" s="205">
        <v>2049.1235187720808</v>
      </c>
      <c r="F3" s="205">
        <v>2204.8879443585779</v>
      </c>
      <c r="G3" s="205">
        <v>2815.0649665323922</v>
      </c>
      <c r="H3" s="205">
        <v>3445.7444367974308</v>
      </c>
      <c r="I3" s="205">
        <v>3977.1823105156441</v>
      </c>
      <c r="J3" s="205">
        <v>4524.1176047732006</v>
      </c>
      <c r="K3" s="205">
        <v>4655.8824875303162</v>
      </c>
      <c r="L3" s="205">
        <v>3941.8837902467221</v>
      </c>
      <c r="M3" s="205">
        <v>3812.4733475479738</v>
      </c>
      <c r="N3" s="205">
        <v>3718.7759871156541</v>
      </c>
      <c r="O3" s="205">
        <v>3310.2413116268331</v>
      </c>
      <c r="P3" s="205">
        <v>3390.549543334329</v>
      </c>
      <c r="Q3" s="205">
        <v>3452</v>
      </c>
      <c r="R3" s="205">
        <v>3325.6656840477449</v>
      </c>
      <c r="S3" s="205">
        <v>3472.623147108236</v>
      </c>
      <c r="T3" s="205">
        <v>3396.3339686837562</v>
      </c>
      <c r="U3" s="205">
        <v>3459.6951735817111</v>
      </c>
      <c r="V3" s="205">
        <v>3592.6048627552382</v>
      </c>
      <c r="W3" s="205">
        <v>3224.3467559170931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6336.3585760469132</v>
      </c>
      <c r="C5" s="205">
        <v>6629.9684666542516</v>
      </c>
      <c r="D5" s="205">
        <v>5890.7422443865171</v>
      </c>
      <c r="E5" s="205">
        <v>6961.3054663912471</v>
      </c>
      <c r="F5" s="205">
        <v>7308.4871637511606</v>
      </c>
      <c r="G5" s="205">
        <v>8380.3906761865401</v>
      </c>
      <c r="H5" s="205">
        <v>10602.92122024263</v>
      </c>
      <c r="I5" s="205">
        <v>11378.645561951749</v>
      </c>
      <c r="J5" s="205">
        <v>11896.55661931987</v>
      </c>
      <c r="K5" s="205">
        <v>12492.389313784881</v>
      </c>
      <c r="L5" s="205">
        <v>8964.0596440322315</v>
      </c>
      <c r="M5" s="205">
        <v>10335.324258261349</v>
      </c>
      <c r="N5" s="205">
        <v>9383.4884704814049</v>
      </c>
      <c r="O5" s="205">
        <v>9491.2037593198365</v>
      </c>
      <c r="P5" s="205">
        <v>9702.5211174200012</v>
      </c>
      <c r="Q5" s="205">
        <v>9626.5397252860585</v>
      </c>
      <c r="R5" s="205">
        <v>7145.5957985857958</v>
      </c>
      <c r="S5" s="205">
        <v>7072.4006084710481</v>
      </c>
      <c r="T5" s="205">
        <v>7867.5205133852933</v>
      </c>
      <c r="U5" s="205">
        <v>8597.725646236875</v>
      </c>
      <c r="V5" s="205">
        <v>8596.5302010726118</v>
      </c>
      <c r="W5" s="205">
        <v>9385.3578878202479</v>
      </c>
      <c r="DA5" s="112" t="s">
        <v>3027</v>
      </c>
    </row>
    <row r="6" spans="1:105" ht="12" customHeight="1" x14ac:dyDescent="0.25">
      <c r="A6" s="154" t="s">
        <v>2114</v>
      </c>
      <c r="B6" s="340">
        <v>7920.4482200586408</v>
      </c>
      <c r="C6" s="340">
        <v>7524.4258090557087</v>
      </c>
      <c r="D6" s="340">
        <v>7161.2214309020901</v>
      </c>
      <c r="E6" s="340">
        <v>7784.7640550390524</v>
      </c>
      <c r="F6" s="340">
        <v>7881.0121367758265</v>
      </c>
      <c r="G6" s="340">
        <v>9600.6563122067109</v>
      </c>
      <c r="H6" s="340">
        <v>11823.013913800911</v>
      </c>
      <c r="I6" s="340">
        <v>12303.22260693807</v>
      </c>
      <c r="J6" s="340">
        <v>12891.870815014991</v>
      </c>
      <c r="K6" s="340">
        <v>14153.681396734421</v>
      </c>
      <c r="L6" s="340">
        <v>13757.658985731479</v>
      </c>
      <c r="M6" s="340">
        <v>13853.907067468261</v>
      </c>
      <c r="N6" s="340">
        <v>14411.81362590659</v>
      </c>
      <c r="O6" s="340">
        <v>14081.427280602289</v>
      </c>
      <c r="P6" s="340">
        <v>13956.186049006301</v>
      </c>
      <c r="Q6" s="340">
        <v>13849.49503384592</v>
      </c>
      <c r="R6" s="340">
        <v>13453.47262284299</v>
      </c>
      <c r="S6" s="340">
        <v>13090.26824468937</v>
      </c>
      <c r="T6" s="340">
        <v>13057.45021184006</v>
      </c>
      <c r="U6" s="340">
        <v>12661.42780083712</v>
      </c>
      <c r="V6" s="340">
        <v>12372.096404994571</v>
      </c>
      <c r="W6" s="340">
        <v>12585.47843531533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656.36065698627635</v>
      </c>
      <c r="F7" s="342">
        <v>492.27049273970721</v>
      </c>
      <c r="G7" s="342">
        <v>2008.975571273437</v>
      </c>
      <c r="H7" s="342">
        <v>2329.0486167545719</v>
      </c>
      <c r="I7" s="342">
        <v>876.23110414009864</v>
      </c>
      <c r="J7" s="342">
        <v>984.67061907984703</v>
      </c>
      <c r="K7" s="342">
        <v>1261.810581719428</v>
      </c>
      <c r="L7" s="342">
        <v>0</v>
      </c>
      <c r="M7" s="342">
        <v>459.45245989039341</v>
      </c>
      <c r="N7" s="342">
        <v>590.72459128764865</v>
      </c>
      <c r="O7" s="342">
        <v>65.636065698627633</v>
      </c>
      <c r="P7" s="342">
        <v>164.09016424656909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320.07304548113422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396.02241100293213</v>
      </c>
      <c r="D8" s="344">
        <f t="shared" si="0"/>
        <v>363.20437815361856</v>
      </c>
      <c r="E8" s="344">
        <f t="shared" si="0"/>
        <v>32.818032849313568</v>
      </c>
      <c r="F8" s="344">
        <f t="shared" si="0"/>
        <v>396.02241100293304</v>
      </c>
      <c r="G8" s="344">
        <f t="shared" si="0"/>
        <v>289.33139584255332</v>
      </c>
      <c r="H8" s="344">
        <f t="shared" si="0"/>
        <v>106.69101516037153</v>
      </c>
      <c r="I8" s="344">
        <f t="shared" si="0"/>
        <v>396.02241100293941</v>
      </c>
      <c r="J8" s="344">
        <f t="shared" si="0"/>
        <v>396.02241100292667</v>
      </c>
      <c r="K8" s="344">
        <f t="shared" si="0"/>
        <v>0</v>
      </c>
      <c r="L8" s="344">
        <f t="shared" si="0"/>
        <v>396.02241100294123</v>
      </c>
      <c r="M8" s="344">
        <f t="shared" si="0"/>
        <v>363.2043781536122</v>
      </c>
      <c r="N8" s="344">
        <f t="shared" si="0"/>
        <v>32.818032849318115</v>
      </c>
      <c r="O8" s="344">
        <f t="shared" si="0"/>
        <v>396.02241100292849</v>
      </c>
      <c r="P8" s="344">
        <f t="shared" si="0"/>
        <v>289.33139584255696</v>
      </c>
      <c r="Q8" s="344">
        <f t="shared" si="0"/>
        <v>106.69101516038063</v>
      </c>
      <c r="R8" s="344">
        <f t="shared" si="0"/>
        <v>396.02241100293031</v>
      </c>
      <c r="S8" s="344">
        <f t="shared" si="0"/>
        <v>363.20437815361947</v>
      </c>
      <c r="T8" s="344">
        <f t="shared" si="0"/>
        <v>32.818032849310839</v>
      </c>
      <c r="U8" s="344">
        <f t="shared" si="0"/>
        <v>396.02241100293941</v>
      </c>
      <c r="V8" s="344">
        <f t="shared" si="0"/>
        <v>289.33139584254968</v>
      </c>
      <c r="W8" s="344">
        <f t="shared" si="0"/>
        <v>106.69101516037517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1584.0896440117276</v>
      </c>
      <c r="C9" s="345">
        <f t="shared" si="1"/>
        <v>894.45734240145703</v>
      </c>
      <c r="D9" s="345">
        <f t="shared" si="1"/>
        <v>1270.479186515573</v>
      </c>
      <c r="E9" s="345">
        <f t="shared" si="1"/>
        <v>823.4585886478053</v>
      </c>
      <c r="F9" s="345">
        <f t="shared" si="1"/>
        <v>572.524973024666</v>
      </c>
      <c r="G9" s="345">
        <f t="shared" si="1"/>
        <v>1220.2656360201709</v>
      </c>
      <c r="H9" s="345">
        <f t="shared" si="1"/>
        <v>1220.0926935582811</v>
      </c>
      <c r="I9" s="345">
        <f t="shared" si="1"/>
        <v>924.5770449863212</v>
      </c>
      <c r="J9" s="345">
        <f t="shared" si="1"/>
        <v>995.31419569512036</v>
      </c>
      <c r="K9" s="345">
        <f t="shared" si="1"/>
        <v>1661.2920829495397</v>
      </c>
      <c r="L9" s="345">
        <f t="shared" si="1"/>
        <v>4793.5993416992478</v>
      </c>
      <c r="M9" s="345">
        <f t="shared" si="1"/>
        <v>3518.5828092069114</v>
      </c>
      <c r="N9" s="345">
        <f t="shared" si="1"/>
        <v>5028.3251554251856</v>
      </c>
      <c r="O9" s="345">
        <f t="shared" si="1"/>
        <v>4590.2235212824526</v>
      </c>
      <c r="P9" s="345">
        <f t="shared" si="1"/>
        <v>4253.6649315862996</v>
      </c>
      <c r="Q9" s="345">
        <f t="shared" si="1"/>
        <v>4222.9553085598618</v>
      </c>
      <c r="R9" s="345">
        <f t="shared" si="1"/>
        <v>6307.8768242571941</v>
      </c>
      <c r="S9" s="345">
        <f t="shared" si="1"/>
        <v>6017.8676362183223</v>
      </c>
      <c r="T9" s="345">
        <f t="shared" si="1"/>
        <v>5189.9296984547664</v>
      </c>
      <c r="U9" s="345">
        <f t="shared" si="1"/>
        <v>4063.7021546002452</v>
      </c>
      <c r="V9" s="345">
        <f t="shared" si="1"/>
        <v>3775.5662039219587</v>
      </c>
      <c r="W9" s="345">
        <f t="shared" si="1"/>
        <v>3200.1205474950821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223.58830610490031</v>
      </c>
      <c r="C12" s="212">
        <v>226.1141014617366</v>
      </c>
      <c r="D12" s="212">
        <v>217.65511607910531</v>
      </c>
      <c r="E12" s="212">
        <v>239.6344797936371</v>
      </c>
      <c r="F12" s="212">
        <v>261.22020636285453</v>
      </c>
      <c r="G12" s="212">
        <v>269.12949269131519</v>
      </c>
      <c r="H12" s="212">
        <v>287.65649183147099</v>
      </c>
      <c r="I12" s="212">
        <v>317.98813413585458</v>
      </c>
      <c r="J12" s="212">
        <v>352.94075666380041</v>
      </c>
      <c r="K12" s="212">
        <v>339.88658641444499</v>
      </c>
      <c r="L12" s="212">
        <v>285.21246775580369</v>
      </c>
      <c r="M12" s="212">
        <v>303.25623387790142</v>
      </c>
      <c r="N12" s="212">
        <v>314.10756663800453</v>
      </c>
      <c r="O12" s="212">
        <v>316.39656061908789</v>
      </c>
      <c r="P12" s="212">
        <v>314.66328460877071</v>
      </c>
      <c r="Q12" s="212">
        <v>295.94995700773848</v>
      </c>
      <c r="R12" s="212">
        <v>249.4696474634566</v>
      </c>
      <c r="S12" s="212">
        <v>255.91203783319</v>
      </c>
      <c r="T12" s="212">
        <v>273.08228718830532</v>
      </c>
      <c r="U12" s="212">
        <v>297.5650902837491</v>
      </c>
      <c r="V12" s="212">
        <v>313.13490971625089</v>
      </c>
      <c r="W12" s="212">
        <v>348.26388650042998</v>
      </c>
      <c r="DA12" s="109" t="s">
        <v>3031</v>
      </c>
    </row>
    <row r="13" spans="1:105" ht="12" customHeight="1" x14ac:dyDescent="0.25">
      <c r="A13" s="24" t="s">
        <v>30</v>
      </c>
      <c r="B13" s="215">
        <v>9.9669819432502145</v>
      </c>
      <c r="C13" s="215">
        <v>7.9780739466895954</v>
      </c>
      <c r="D13" s="215">
        <v>8.1918314703353392</v>
      </c>
      <c r="E13" s="215">
        <v>6.3797076526225274</v>
      </c>
      <c r="F13" s="215">
        <v>36.793637145313838</v>
      </c>
      <c r="G13" s="215">
        <v>41.060447119518493</v>
      </c>
      <c r="H13" s="215">
        <v>41.815907136715389</v>
      </c>
      <c r="I13" s="215">
        <v>70.851590713671527</v>
      </c>
      <c r="J13" s="215">
        <v>15.183576956147901</v>
      </c>
      <c r="K13" s="215">
        <v>7.2865864144453996</v>
      </c>
      <c r="L13" s="215">
        <v>0.67506448839208932</v>
      </c>
      <c r="M13" s="215">
        <v>0.68374892519346508</v>
      </c>
      <c r="N13" s="215">
        <v>0.66517626827171106</v>
      </c>
      <c r="O13" s="215">
        <v>0.7</v>
      </c>
      <c r="P13" s="215">
        <v>0</v>
      </c>
      <c r="Q13" s="215">
        <v>0</v>
      </c>
      <c r="R13" s="215">
        <v>0</v>
      </c>
      <c r="S13" s="215">
        <v>0.65434221840068774</v>
      </c>
      <c r="T13" s="215">
        <v>0.22579535683576951</v>
      </c>
      <c r="U13" s="215">
        <v>0.13903697334479789</v>
      </c>
      <c r="V13" s="215">
        <v>6.388650042992261E-2</v>
      </c>
      <c r="W13" s="215">
        <v>6.6723989681857263E-2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70.662596732588128</v>
      </c>
      <c r="C14" s="206">
        <f t="shared" si="2"/>
        <v>61.58409286328461</v>
      </c>
      <c r="D14" s="206">
        <f t="shared" si="2"/>
        <v>57.95116079105761</v>
      </c>
      <c r="E14" s="206">
        <f t="shared" si="2"/>
        <v>60.067411865864145</v>
      </c>
      <c r="F14" s="206">
        <f t="shared" si="2"/>
        <v>54.68331900257953</v>
      </c>
      <c r="G14" s="206">
        <f t="shared" si="2"/>
        <v>72.735511607910581</v>
      </c>
      <c r="H14" s="206">
        <f t="shared" si="2"/>
        <v>85.536715391229578</v>
      </c>
      <c r="I14" s="206">
        <f t="shared" si="2"/>
        <v>74.412467755803945</v>
      </c>
      <c r="J14" s="206">
        <f t="shared" si="2"/>
        <v>49.792261392949271</v>
      </c>
      <c r="K14" s="206">
        <f t="shared" si="2"/>
        <v>63.234393809114351</v>
      </c>
      <c r="L14" s="206">
        <f t="shared" si="2"/>
        <v>37.943164230438512</v>
      </c>
      <c r="M14" s="206">
        <f t="shared" si="2"/>
        <v>40.919174548581253</v>
      </c>
      <c r="N14" s="206">
        <f t="shared" si="2"/>
        <v>28.783404987102323</v>
      </c>
      <c r="O14" s="206">
        <f t="shared" si="2"/>
        <v>32.879535683576954</v>
      </c>
      <c r="P14" s="206">
        <f t="shared" si="2"/>
        <v>37.876268271711098</v>
      </c>
      <c r="Q14" s="206">
        <f t="shared" si="2"/>
        <v>41.950988822012036</v>
      </c>
      <c r="R14" s="206">
        <f t="shared" si="2"/>
        <v>31.057093723129835</v>
      </c>
      <c r="S14" s="206">
        <f t="shared" si="2"/>
        <v>25.947979363714534</v>
      </c>
      <c r="T14" s="206">
        <f t="shared" si="2"/>
        <v>30.160705073086845</v>
      </c>
      <c r="U14" s="206">
        <f t="shared" si="2"/>
        <v>32.859329320722274</v>
      </c>
      <c r="V14" s="206">
        <f t="shared" si="2"/>
        <v>44.419432502149611</v>
      </c>
      <c r="W14" s="206">
        <f t="shared" si="2"/>
        <v>66.398710232158194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1.129750644883921</v>
      </c>
      <c r="C16" s="206">
        <v>2.259501289767841</v>
      </c>
      <c r="D16" s="206">
        <v>3.389251934651762</v>
      </c>
      <c r="E16" s="206">
        <v>3.389251934651762</v>
      </c>
      <c r="F16" s="206">
        <v>3.743938091143594</v>
      </c>
      <c r="G16" s="206">
        <v>3.743938091143594</v>
      </c>
      <c r="H16" s="206">
        <v>4.9919174548581253</v>
      </c>
      <c r="I16" s="206">
        <v>2.1974204643164228</v>
      </c>
      <c r="J16" s="206">
        <v>3.2961306964746342</v>
      </c>
      <c r="K16" s="206">
        <v>4.3947549441100584</v>
      </c>
      <c r="L16" s="206">
        <v>3.2961306964746342</v>
      </c>
      <c r="M16" s="206">
        <v>2.1974204643164228</v>
      </c>
      <c r="N16" s="206">
        <v>1.098710232158211</v>
      </c>
      <c r="O16" s="206">
        <v>1.098710232158211</v>
      </c>
      <c r="P16" s="206">
        <v>1.098710232158211</v>
      </c>
      <c r="Q16" s="206">
        <v>2.1974204643164219</v>
      </c>
      <c r="R16" s="206">
        <v>2.1974204643164219</v>
      </c>
      <c r="S16" s="206">
        <v>1.7831470335339641</v>
      </c>
      <c r="T16" s="206">
        <v>2.5468615649183151</v>
      </c>
      <c r="U16" s="206">
        <v>2.318314703353396</v>
      </c>
      <c r="V16" s="206">
        <v>1.8226999140154769</v>
      </c>
      <c r="W16" s="206">
        <v>4.4233018056749769</v>
      </c>
      <c r="DA16" s="71" t="s">
        <v>3034</v>
      </c>
    </row>
    <row r="17" spans="1:105" ht="12" customHeight="1" x14ac:dyDescent="0.25">
      <c r="A17" s="18" t="s">
        <v>69</v>
      </c>
      <c r="B17" s="206">
        <v>32.865176268271711</v>
      </c>
      <c r="C17" s="206">
        <v>23.6219260533104</v>
      </c>
      <c r="D17" s="206">
        <v>24.648839208942391</v>
      </c>
      <c r="E17" s="206">
        <v>27.73000859845228</v>
      </c>
      <c r="F17" s="206">
        <v>27.729922613929489</v>
      </c>
      <c r="G17" s="206">
        <v>39.027429062768697</v>
      </c>
      <c r="H17" s="206">
        <v>53</v>
      </c>
      <c r="I17" s="206">
        <v>45.46431642304384</v>
      </c>
      <c r="J17" s="206">
        <v>29.29922613929493</v>
      </c>
      <c r="K17" s="206">
        <v>45.464316423043847</v>
      </c>
      <c r="L17" s="206">
        <v>22.226999140154771</v>
      </c>
      <c r="M17" s="206">
        <v>24.24763542562339</v>
      </c>
      <c r="N17" s="206">
        <v>17.17540842648323</v>
      </c>
      <c r="O17" s="206">
        <v>22.226999140154771</v>
      </c>
      <c r="P17" s="206">
        <v>26.268271711092009</v>
      </c>
      <c r="Q17" s="206">
        <v>28.288907996560621</v>
      </c>
      <c r="R17" s="206">
        <v>21.216680997420461</v>
      </c>
      <c r="S17" s="206">
        <v>20.089165950128979</v>
      </c>
      <c r="T17" s="206">
        <v>23.393895098882201</v>
      </c>
      <c r="U17" s="206">
        <v>26.939122957867589</v>
      </c>
      <c r="V17" s="206">
        <v>39.883404987102317</v>
      </c>
      <c r="W17" s="206">
        <v>58.856061908856397</v>
      </c>
      <c r="DA17" s="71" t="s">
        <v>3035</v>
      </c>
    </row>
    <row r="18" spans="1:105" ht="12" customHeight="1" x14ac:dyDescent="0.25">
      <c r="A18" s="18" t="s">
        <v>70</v>
      </c>
      <c r="B18" s="206">
        <v>36.667669819432497</v>
      </c>
      <c r="C18" s="206">
        <v>35.702665520206367</v>
      </c>
      <c r="D18" s="206">
        <v>29.913069647463459</v>
      </c>
      <c r="E18" s="206">
        <v>28.948151332760101</v>
      </c>
      <c r="F18" s="206">
        <v>22.193465176268269</v>
      </c>
      <c r="G18" s="206">
        <v>28.948151332760101</v>
      </c>
      <c r="H18" s="206">
        <v>27.544797936371449</v>
      </c>
      <c r="I18" s="206">
        <v>26.750730868443679</v>
      </c>
      <c r="J18" s="206">
        <v>17.19690455717971</v>
      </c>
      <c r="K18" s="206">
        <v>13.375322441960449</v>
      </c>
      <c r="L18" s="206">
        <v>12.420034393809109</v>
      </c>
      <c r="M18" s="206">
        <v>14.474118658641441</v>
      </c>
      <c r="N18" s="206">
        <v>10.509286328460879</v>
      </c>
      <c r="O18" s="206">
        <v>9.5538263112639736</v>
      </c>
      <c r="P18" s="206">
        <v>10.509286328460879</v>
      </c>
      <c r="Q18" s="206">
        <v>11.464660361134991</v>
      </c>
      <c r="R18" s="206">
        <v>7.6429922613929504</v>
      </c>
      <c r="S18" s="206">
        <v>4.0756663800515902</v>
      </c>
      <c r="T18" s="206">
        <v>4.219948409286328</v>
      </c>
      <c r="U18" s="206">
        <v>3.6018916595012889</v>
      </c>
      <c r="V18" s="206">
        <v>2.713327601031815</v>
      </c>
      <c r="W18" s="206">
        <v>3.1193465176268269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1.015993121238177</v>
      </c>
      <c r="G19" s="206">
        <v>1.015993121238177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11.177901977644019</v>
      </c>
      <c r="C20" s="206">
        <f t="shared" si="3"/>
        <v>19.927257093723121</v>
      </c>
      <c r="D20" s="206">
        <f t="shared" si="3"/>
        <v>19.497162510748069</v>
      </c>
      <c r="E20" s="206">
        <f t="shared" si="3"/>
        <v>23.60292347377472</v>
      </c>
      <c r="F20" s="206">
        <f t="shared" si="3"/>
        <v>22.829062768701629</v>
      </c>
      <c r="G20" s="206">
        <f t="shared" si="3"/>
        <v>22.764402407566639</v>
      </c>
      <c r="H20" s="206">
        <f t="shared" si="3"/>
        <v>22.957867583834901</v>
      </c>
      <c r="I20" s="206">
        <f t="shared" si="3"/>
        <v>26.99948409286328</v>
      </c>
      <c r="J20" s="206">
        <f t="shared" si="3"/>
        <v>30.073430782459159</v>
      </c>
      <c r="K20" s="206">
        <f t="shared" si="3"/>
        <v>16.20799656061909</v>
      </c>
      <c r="L20" s="206">
        <f t="shared" si="3"/>
        <v>17.197076526225281</v>
      </c>
      <c r="M20" s="206">
        <f t="shared" si="3"/>
        <v>20.571797076526231</v>
      </c>
      <c r="N20" s="206">
        <f t="shared" si="3"/>
        <v>24.398108340498709</v>
      </c>
      <c r="O20" s="206">
        <f t="shared" si="3"/>
        <v>25.129234737747211</v>
      </c>
      <c r="P20" s="206">
        <f t="shared" si="3"/>
        <v>29.8585554600172</v>
      </c>
      <c r="Q20" s="206">
        <f t="shared" si="3"/>
        <v>57.524419604471191</v>
      </c>
      <c r="R20" s="206">
        <f t="shared" si="3"/>
        <v>44.561392949269127</v>
      </c>
      <c r="S20" s="206">
        <f t="shared" si="3"/>
        <v>48.792175408426473</v>
      </c>
      <c r="T20" s="206">
        <f t="shared" si="3"/>
        <v>54.105073086844371</v>
      </c>
      <c r="U20" s="206">
        <f t="shared" si="3"/>
        <v>55.894840928632853</v>
      </c>
      <c r="V20" s="206">
        <f t="shared" si="3"/>
        <v>54.050816852966463</v>
      </c>
      <c r="W20" s="206">
        <f t="shared" si="3"/>
        <v>62.687962166809967</v>
      </c>
      <c r="DA20" s="71"/>
    </row>
    <row r="21" spans="1:105" ht="12" customHeight="1" x14ac:dyDescent="0.25">
      <c r="A21" s="18" t="s">
        <v>72</v>
      </c>
      <c r="B21" s="206">
        <v>11.177901977644019</v>
      </c>
      <c r="C21" s="206">
        <v>19.927257093723121</v>
      </c>
      <c r="D21" s="206">
        <v>19.497162510748069</v>
      </c>
      <c r="E21" s="206">
        <v>23.60292347377472</v>
      </c>
      <c r="F21" s="206">
        <v>22.829062768701629</v>
      </c>
      <c r="G21" s="206">
        <v>22.764402407566639</v>
      </c>
      <c r="H21" s="206">
        <v>22.957867583834901</v>
      </c>
      <c r="I21" s="206">
        <v>26.99948409286328</v>
      </c>
      <c r="J21" s="206">
        <v>30.073430782459159</v>
      </c>
      <c r="K21" s="206">
        <v>16.20799656061909</v>
      </c>
      <c r="L21" s="206">
        <v>17.197076526225281</v>
      </c>
      <c r="M21" s="206">
        <v>20.571797076526231</v>
      </c>
      <c r="N21" s="206">
        <v>24.398108340498709</v>
      </c>
      <c r="O21" s="206">
        <v>25.129234737747211</v>
      </c>
      <c r="P21" s="206">
        <v>29.8585554600172</v>
      </c>
      <c r="Q21" s="206">
        <v>57.524419604471191</v>
      </c>
      <c r="R21" s="206">
        <v>44.561392949269127</v>
      </c>
      <c r="S21" s="206">
        <v>48.792175408426473</v>
      </c>
      <c r="T21" s="206">
        <v>54.105073086844371</v>
      </c>
      <c r="U21" s="206">
        <v>55.894840928632853</v>
      </c>
      <c r="V21" s="206">
        <v>54.050816852966463</v>
      </c>
      <c r="W21" s="206">
        <v>62.687962166809967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15.83551160791057</v>
      </c>
      <c r="C23" s="206">
        <f t="shared" si="4"/>
        <v>17.220808254514189</v>
      </c>
      <c r="D23" s="206">
        <f t="shared" si="4"/>
        <v>18.91668099742046</v>
      </c>
      <c r="E23" s="206">
        <f t="shared" si="4"/>
        <v>24.696732588134129</v>
      </c>
      <c r="F23" s="206">
        <f t="shared" si="4"/>
        <v>23.287532244196051</v>
      </c>
      <c r="G23" s="206">
        <f t="shared" si="4"/>
        <v>3.272226999140154</v>
      </c>
      <c r="H23" s="206">
        <f t="shared" si="4"/>
        <v>2.890111779879621</v>
      </c>
      <c r="I23" s="206">
        <f t="shared" si="4"/>
        <v>3.4154772141014611</v>
      </c>
      <c r="J23" s="206">
        <f t="shared" si="4"/>
        <v>2.4601031814273431</v>
      </c>
      <c r="K23" s="206">
        <f t="shared" si="4"/>
        <v>4.2276010318142738</v>
      </c>
      <c r="L23" s="206">
        <f t="shared" si="4"/>
        <v>1.815219260533103</v>
      </c>
      <c r="M23" s="206">
        <f t="shared" si="4"/>
        <v>2.7467755803955289</v>
      </c>
      <c r="N23" s="206">
        <f t="shared" si="4"/>
        <v>4.7769561478933786</v>
      </c>
      <c r="O23" s="206">
        <f t="shared" si="4"/>
        <v>3.5557179707652624</v>
      </c>
      <c r="P23" s="206">
        <f t="shared" si="4"/>
        <v>2.340670679277729</v>
      </c>
      <c r="Q23" s="206">
        <f t="shared" si="4"/>
        <v>3.152708512467755</v>
      </c>
      <c r="R23" s="206">
        <f t="shared" si="4"/>
        <v>4.7530524505588989</v>
      </c>
      <c r="S23" s="206">
        <f t="shared" si="4"/>
        <v>3.9944110060189169</v>
      </c>
      <c r="T23" s="206">
        <f t="shared" si="4"/>
        <v>2.5481513327601029</v>
      </c>
      <c r="U23" s="206">
        <f t="shared" si="4"/>
        <v>2.7087704213241621</v>
      </c>
      <c r="V23" s="206">
        <f t="shared" si="4"/>
        <v>2.443422184006879</v>
      </c>
      <c r="W23" s="206">
        <f t="shared" si="4"/>
        <v>2.1435941530524509</v>
      </c>
      <c r="DA23" s="71"/>
    </row>
    <row r="24" spans="1:105" ht="12" customHeight="1" x14ac:dyDescent="0.25">
      <c r="A24" s="18" t="s">
        <v>73</v>
      </c>
      <c r="B24" s="206">
        <v>15.83551160791057</v>
      </c>
      <c r="C24" s="206">
        <v>17.220808254514189</v>
      </c>
      <c r="D24" s="206">
        <v>18.91668099742046</v>
      </c>
      <c r="E24" s="206">
        <v>24.696732588134129</v>
      </c>
      <c r="F24" s="206">
        <v>23.287532244196051</v>
      </c>
      <c r="G24" s="206">
        <v>3.272226999140154</v>
      </c>
      <c r="H24" s="206">
        <v>2.890111779879621</v>
      </c>
      <c r="I24" s="206">
        <v>3.4154772141014611</v>
      </c>
      <c r="J24" s="206">
        <v>2.4601031814273431</v>
      </c>
      <c r="K24" s="206">
        <v>4.2276010318142738</v>
      </c>
      <c r="L24" s="206">
        <v>1.815219260533103</v>
      </c>
      <c r="M24" s="206">
        <v>2.7467755803955289</v>
      </c>
      <c r="N24" s="206">
        <v>4.7769561478933786</v>
      </c>
      <c r="O24" s="206">
        <v>2.6512467755803959</v>
      </c>
      <c r="P24" s="206">
        <v>2.340670679277729</v>
      </c>
      <c r="Q24" s="206">
        <v>3.152708512467755</v>
      </c>
      <c r="R24" s="206">
        <v>4.7530524505588989</v>
      </c>
      <c r="S24" s="206">
        <v>3.9944110060189169</v>
      </c>
      <c r="T24" s="206">
        <v>2.5481513327601029</v>
      </c>
      <c r="U24" s="206">
        <v>2.7087704213241621</v>
      </c>
      <c r="V24" s="206">
        <v>2.443422184006879</v>
      </c>
      <c r="W24" s="206">
        <v>2.1435941530524509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0.90447119518486663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5.1112639724849522</v>
      </c>
      <c r="C30" s="206">
        <v>3.5827171109200351</v>
      </c>
      <c r="D30" s="206">
        <v>4.1558899398108329</v>
      </c>
      <c r="E30" s="206">
        <v>4.6813413585554597</v>
      </c>
      <c r="F30" s="206">
        <v>4.1081685296646597</v>
      </c>
      <c r="G30" s="206">
        <v>3.8454858125537399</v>
      </c>
      <c r="H30" s="206">
        <v>3.4154772141014611</v>
      </c>
      <c r="I30" s="206">
        <v>1.98237317282889</v>
      </c>
      <c r="J30" s="206">
        <v>93.006620808254496</v>
      </c>
      <c r="K30" s="206">
        <v>104.7339638865004</v>
      </c>
      <c r="L30" s="206">
        <v>93.961994840928625</v>
      </c>
      <c r="M30" s="206">
        <v>85.626225279449699</v>
      </c>
      <c r="N30" s="206">
        <v>104.49509888220121</v>
      </c>
      <c r="O30" s="206">
        <v>101.5095442820292</v>
      </c>
      <c r="P30" s="206">
        <v>93.34101461736887</v>
      </c>
      <c r="Q30" s="206">
        <v>27.801633705932929</v>
      </c>
      <c r="R30" s="206">
        <v>2.0301805674978501</v>
      </c>
      <c r="S30" s="206">
        <v>1.0852106620808259</v>
      </c>
      <c r="T30" s="206">
        <v>8.2156491831470326</v>
      </c>
      <c r="U30" s="206">
        <v>20.2652622527945</v>
      </c>
      <c r="V30" s="206">
        <v>30.889595872742898</v>
      </c>
      <c r="W30" s="206">
        <v>29.915649183147028</v>
      </c>
      <c r="DA30" s="71" t="s">
        <v>3046</v>
      </c>
    </row>
    <row r="31" spans="1:105" ht="12" customHeight="1" x14ac:dyDescent="0.25">
      <c r="A31" s="21" t="s">
        <v>38</v>
      </c>
      <c r="B31" s="209">
        <v>110.8340498710232</v>
      </c>
      <c r="C31" s="209">
        <v>115.8211521926053</v>
      </c>
      <c r="D31" s="209">
        <v>108.9423903697334</v>
      </c>
      <c r="E31" s="209">
        <v>120.20636285468611</v>
      </c>
      <c r="F31" s="209">
        <v>119.51848667239901</v>
      </c>
      <c r="G31" s="209">
        <v>125.451418744626</v>
      </c>
      <c r="H31" s="209">
        <v>131.04041272570939</v>
      </c>
      <c r="I31" s="209">
        <v>140.32674118658639</v>
      </c>
      <c r="J31" s="209">
        <v>162.42476354256229</v>
      </c>
      <c r="K31" s="209">
        <v>144.19604471195191</v>
      </c>
      <c r="L31" s="209">
        <v>133.61994840928631</v>
      </c>
      <c r="M31" s="209">
        <v>152.70851246775581</v>
      </c>
      <c r="N31" s="209">
        <v>150.98882201203779</v>
      </c>
      <c r="O31" s="209">
        <v>152.6225279449699</v>
      </c>
      <c r="P31" s="209">
        <v>151.24677558039551</v>
      </c>
      <c r="Q31" s="209">
        <v>165.52020636285471</v>
      </c>
      <c r="R31" s="209">
        <v>167.0679277730008</v>
      </c>
      <c r="S31" s="209">
        <v>175.4379191745486</v>
      </c>
      <c r="T31" s="209">
        <v>177.82691315563201</v>
      </c>
      <c r="U31" s="209">
        <v>185.6978503869303</v>
      </c>
      <c r="V31" s="209">
        <v>181.26775580395531</v>
      </c>
      <c r="W31" s="209">
        <v>187.05124677558041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291.58260275714792</v>
      </c>
      <c r="C33" s="205">
        <f>OIS_emi!C5</f>
        <v>275.61848279632932</v>
      </c>
      <c r="D33" s="205">
        <f>OIS_emi!D5</f>
        <v>262.44825532326712</v>
      </c>
      <c r="E33" s="205">
        <f>OIS_emi!E5</f>
        <v>271.21010984807259</v>
      </c>
      <c r="F33" s="205">
        <f>OIS_emi!F5</f>
        <v>377.04247389477268</v>
      </c>
      <c r="G33" s="205">
        <f>OIS_emi!G5</f>
        <v>452.27261237722479</v>
      </c>
      <c r="H33" s="205">
        <f>OIS_emi!H5</f>
        <v>493.5958504881105</v>
      </c>
      <c r="I33" s="205">
        <f>OIS_emi!I5</f>
        <v>594.71601956601489</v>
      </c>
      <c r="J33" s="205">
        <f>OIS_emi!J5</f>
        <v>293.18917779332662</v>
      </c>
      <c r="K33" s="205">
        <f>OIS_emi!K5</f>
        <v>266.22670905098551</v>
      </c>
      <c r="L33" s="205">
        <f>OIS_emi!L5</f>
        <v>161.2071838043363</v>
      </c>
      <c r="M33" s="205">
        <f>OIS_emi!M5</f>
        <v>179.16401994365501</v>
      </c>
      <c r="N33" s="205">
        <f>OIS_emi!N5</f>
        <v>150.3352949795443</v>
      </c>
      <c r="O33" s="205">
        <f>OIS_emi!O5</f>
        <v>164.77240257664039</v>
      </c>
      <c r="P33" s="205">
        <f>OIS_emi!P5</f>
        <v>188.58566700469689</v>
      </c>
      <c r="Q33" s="205">
        <f>OIS_emi!Q5</f>
        <v>265.83458436312878</v>
      </c>
      <c r="R33" s="205">
        <f>OIS_emi!R5</f>
        <v>201.06165132487601</v>
      </c>
      <c r="S33" s="205">
        <f>OIS_emi!S5</f>
        <v>197.70764044461481</v>
      </c>
      <c r="T33" s="205">
        <f>OIS_emi!T5</f>
        <v>220.96846341655529</v>
      </c>
      <c r="U33" s="205">
        <f>OIS_emi!U5</f>
        <v>233.2218239364388</v>
      </c>
      <c r="V33" s="205">
        <f>OIS_emi!V5</f>
        <v>264.55256414365749</v>
      </c>
      <c r="W33" s="205">
        <f>OIS_emi!W5</f>
        <v>351.9019759549455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124.41773195690952</v>
      </c>
      <c r="C35" s="286">
        <f t="shared" si="5"/>
        <v>119.05900055947502</v>
      </c>
      <c r="D35" s="286">
        <f t="shared" si="5"/>
        <v>113.68358517553915</v>
      </c>
      <c r="E35" s="286">
        <f t="shared" si="5"/>
        <v>116.94486818307368</v>
      </c>
      <c r="F35" s="286">
        <f t="shared" si="5"/>
        <v>118.47323444767888</v>
      </c>
      <c r="G35" s="286">
        <f t="shared" si="5"/>
        <v>95.603297220820423</v>
      </c>
      <c r="H35" s="286">
        <f t="shared" si="5"/>
        <v>83.481667636044079</v>
      </c>
      <c r="I35" s="286">
        <f t="shared" si="5"/>
        <v>79.953119899758192</v>
      </c>
      <c r="J35" s="286">
        <f t="shared" si="5"/>
        <v>78.013170190674956</v>
      </c>
      <c r="K35" s="286">
        <f t="shared" si="5"/>
        <v>73.001538875766528</v>
      </c>
      <c r="L35" s="286">
        <f t="shared" si="5"/>
        <v>72.354357188686237</v>
      </c>
      <c r="M35" s="286">
        <f t="shared" si="5"/>
        <v>79.543174793062718</v>
      </c>
      <c r="N35" s="286">
        <f t="shared" si="5"/>
        <v>84.465310017673772</v>
      </c>
      <c r="O35" s="286">
        <f t="shared" si="5"/>
        <v>95.581116551165678</v>
      </c>
      <c r="P35" s="286">
        <f t="shared" si="5"/>
        <v>92.805983392097858</v>
      </c>
      <c r="Q35" s="286">
        <f t="shared" si="5"/>
        <v>85.732896004559237</v>
      </c>
      <c r="R35" s="286">
        <f t="shared" si="5"/>
        <v>75.013447280672324</v>
      </c>
      <c r="S35" s="286">
        <f t="shared" si="5"/>
        <v>73.694157699287388</v>
      </c>
      <c r="T35" s="286">
        <f t="shared" si="5"/>
        <v>80.405016027954971</v>
      </c>
      <c r="U35" s="286">
        <f t="shared" si="5"/>
        <v>86.009048587852774</v>
      </c>
      <c r="V35" s="286">
        <f t="shared" si="5"/>
        <v>87.160965839171539</v>
      </c>
      <c r="W35" s="286">
        <f t="shared" si="5"/>
        <v>108.01068025990713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35.286561425062395</v>
      </c>
      <c r="C36" s="346">
        <f t="shared" si="6"/>
        <v>34.10485322803396</v>
      </c>
      <c r="D36" s="346">
        <f t="shared" si="6"/>
        <v>36.948674216142464</v>
      </c>
      <c r="E36" s="346">
        <f t="shared" si="6"/>
        <v>34.423784583305178</v>
      </c>
      <c r="F36" s="346">
        <f t="shared" si="6"/>
        <v>35.742035322776765</v>
      </c>
      <c r="G36" s="346">
        <f t="shared" si="6"/>
        <v>32.114194085970865</v>
      </c>
      <c r="H36" s="346">
        <f t="shared" si="6"/>
        <v>27.129928239237497</v>
      </c>
      <c r="I36" s="346">
        <f t="shared" si="6"/>
        <v>27.946044404366781</v>
      </c>
      <c r="J36" s="346">
        <f t="shared" si="6"/>
        <v>29.667471685935467</v>
      </c>
      <c r="K36" s="346">
        <f t="shared" si="6"/>
        <v>27.207492328100351</v>
      </c>
      <c r="L36" s="346">
        <f t="shared" si="6"/>
        <v>31.817332668651105</v>
      </c>
      <c r="M36" s="346">
        <f t="shared" si="6"/>
        <v>29.341724197525703</v>
      </c>
      <c r="N36" s="346">
        <f t="shared" si="6"/>
        <v>33.474498063926298</v>
      </c>
      <c r="O36" s="346">
        <f t="shared" si="6"/>
        <v>33.33576737391229</v>
      </c>
      <c r="P36" s="346">
        <f t="shared" si="6"/>
        <v>32.431084745986396</v>
      </c>
      <c r="Q36" s="346">
        <f t="shared" si="6"/>
        <v>30.743129458071618</v>
      </c>
      <c r="R36" s="346">
        <f t="shared" si="6"/>
        <v>34.912364832171136</v>
      </c>
      <c r="S36" s="346">
        <f t="shared" si="6"/>
        <v>36.184607179444619</v>
      </c>
      <c r="T36" s="346">
        <f t="shared" si="6"/>
        <v>34.710082639594098</v>
      </c>
      <c r="U36" s="346">
        <f t="shared" si="6"/>
        <v>34.609744777561012</v>
      </c>
      <c r="V36" s="346">
        <f t="shared" si="6"/>
        <v>36.425732521381732</v>
      </c>
      <c r="W36" s="346">
        <f t="shared" si="6"/>
        <v>37.107150378611124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12.708526284841255</v>
      </c>
      <c r="C37" s="346">
        <f>IF(OIS_ued!C$5=0,"",OIS_ued!C$5/C$5*1000)</f>
        <v>12.344158990802342</v>
      </c>
      <c r="D37" s="346">
        <f>IF(OIS_ued!D$5=0,"",OIS_ued!D$5/D$5*1000)</f>
        <v>13.315920842904037</v>
      </c>
      <c r="E37" s="346">
        <f>IF(OIS_ued!E$5=0,"",OIS_ued!E$5/E$5*1000)</f>
        <v>12.505782970757522</v>
      </c>
      <c r="F37" s="346">
        <f>IF(OIS_ued!F$5=0,"",OIS_ued!F$5/F$5*1000)</f>
        <v>12.634131412597387</v>
      </c>
      <c r="G37" s="346">
        <f>IF(OIS_ued!G$5=0,"",OIS_ued!G$5/G$5*1000)</f>
        <v>11.361926381978497</v>
      </c>
      <c r="H37" s="346">
        <f>IF(OIS_ued!H$5=0,"",OIS_ued!H$5/H$5*1000)</f>
        <v>9.5870431081513399</v>
      </c>
      <c r="I37" s="346">
        <f>IF(OIS_ued!I$5=0,"",OIS_ued!I$5/I$5*1000)</f>
        <v>9.7751396033180402</v>
      </c>
      <c r="J37" s="346">
        <f>IF(OIS_ued!J$5=0,"",OIS_ued!J$5/J$5*1000)</f>
        <v>11.396371924366127</v>
      </c>
      <c r="K37" s="346">
        <f>IF(OIS_ued!K$5=0,"",OIS_ued!K$5/K$5*1000)</f>
        <v>10.517005545450422</v>
      </c>
      <c r="L37" s="346">
        <f>IF(OIS_ued!L$5=0,"",OIS_ued!L$5/L$5*1000)</f>
        <v>12.630773351992881</v>
      </c>
      <c r="M37" s="346">
        <f>IF(OIS_ued!M$5=0,"",OIS_ued!M$5/M$5*1000)</f>
        <v>11.703296348199475</v>
      </c>
      <c r="N37" s="346">
        <f>IF(OIS_ued!N$5=0,"",OIS_ued!N$5/N$5*1000)</f>
        <v>13.368624251761133</v>
      </c>
      <c r="O37" s="346">
        <f>IF(OIS_ued!O$5=0,"",OIS_ued!O$5/O$5*1000)</f>
        <v>13.29320416630568</v>
      </c>
      <c r="P37" s="346">
        <f>IF(OIS_ued!P$5=0,"",OIS_ued!P$5/P$5*1000)</f>
        <v>12.838782686993763</v>
      </c>
      <c r="Q37" s="346">
        <f>IF(OIS_ued!Q$5=0,"",OIS_ued!Q$5/Q$5*1000)</f>
        <v>11.87113002928529</v>
      </c>
      <c r="R37" s="346">
        <f>IF(OIS_ued!R$5=0,"",OIS_ued!R$5/R$5*1000)</f>
        <v>13.897431256144287</v>
      </c>
      <c r="S37" s="346">
        <f>IF(OIS_ued!S$5=0,"",OIS_ued!S$5/S$5*1000)</f>
        <v>14.482191067961727</v>
      </c>
      <c r="T37" s="346">
        <f>IF(OIS_ued!T$5=0,"",OIS_ued!T$5/T$5*1000)</f>
        <v>13.768588010816369</v>
      </c>
      <c r="U37" s="346">
        <f>IF(OIS_ued!U$5=0,"",OIS_ued!U$5/U$5*1000)</f>
        <v>13.713919074015649</v>
      </c>
      <c r="V37" s="346">
        <f>IF(OIS_ued!V$5=0,"",OIS_ued!V$5/V$5*1000)</f>
        <v>14.215826978904726</v>
      </c>
      <c r="W37" s="346">
        <f>IF(OIS_ued!W$5=0,"",OIS_ued!W$5/W$5*1000)</f>
        <v>14.089429033064786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1.3041048874011636</v>
      </c>
      <c r="C38" s="347">
        <f t="shared" si="7"/>
        <v>1.2189354003778041</v>
      </c>
      <c r="D38" s="347">
        <f t="shared" si="7"/>
        <v>1.2057986968148364</v>
      </c>
      <c r="E38" s="347">
        <f t="shared" si="7"/>
        <v>1.1317658046606109</v>
      </c>
      <c r="F38" s="347">
        <f t="shared" si="7"/>
        <v>1.4433893883807454</v>
      </c>
      <c r="G38" s="347">
        <f t="shared" si="7"/>
        <v>1.6805018575053392</v>
      </c>
      <c r="H38" s="347">
        <f t="shared" si="7"/>
        <v>1.7159211229527647</v>
      </c>
      <c r="I38" s="347">
        <f t="shared" si="7"/>
        <v>1.8702459485860357</v>
      </c>
      <c r="J38" s="347">
        <f t="shared" si="7"/>
        <v>0.83070365849702321</v>
      </c>
      <c r="K38" s="347">
        <f t="shared" si="7"/>
        <v>0.78328101105572501</v>
      </c>
      <c r="L38" s="347">
        <f t="shared" si="7"/>
        <v>0.56521787098858667</v>
      </c>
      <c r="M38" s="347">
        <f t="shared" si="7"/>
        <v>0.5908007814137497</v>
      </c>
      <c r="N38" s="347">
        <f t="shared" si="7"/>
        <v>0.47861086757199728</v>
      </c>
      <c r="O38" s="347">
        <f t="shared" si="7"/>
        <v>0.52077810913694189</v>
      </c>
      <c r="P38" s="347">
        <f t="shared" si="7"/>
        <v>0.59932529859392558</v>
      </c>
      <c r="Q38" s="347">
        <f t="shared" si="7"/>
        <v>0.89824167251417364</v>
      </c>
      <c r="R38" s="347">
        <f t="shared" si="7"/>
        <v>0.80595636931875003</v>
      </c>
      <c r="S38" s="347">
        <f t="shared" si="7"/>
        <v>0.77256092413083632</v>
      </c>
      <c r="T38" s="347">
        <f t="shared" si="7"/>
        <v>0.8091643939695925</v>
      </c>
      <c r="U38" s="347">
        <f t="shared" si="7"/>
        <v>0.78376742283191048</v>
      </c>
      <c r="V38" s="347">
        <f t="shared" si="7"/>
        <v>0.8448517106680421</v>
      </c>
      <c r="W38" s="347">
        <f t="shared" si="7"/>
        <v>1.0104463586249877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BG: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223.58830610490031</v>
      </c>
      <c r="C5" s="225">
        <v>226.1141014617366</v>
      </c>
      <c r="D5" s="225">
        <v>217.65511607910531</v>
      </c>
      <c r="E5" s="225">
        <v>239.6344797936371</v>
      </c>
      <c r="F5" s="225">
        <v>261.22020636285453</v>
      </c>
      <c r="G5" s="225">
        <v>269.12949269131519</v>
      </c>
      <c r="H5" s="225">
        <v>287.65649183147099</v>
      </c>
      <c r="I5" s="225">
        <v>317.98813413585458</v>
      </c>
      <c r="J5" s="225">
        <v>352.94075666380041</v>
      </c>
      <c r="K5" s="225">
        <v>339.88658641444499</v>
      </c>
      <c r="L5" s="225">
        <v>285.21246775580369</v>
      </c>
      <c r="M5" s="225">
        <v>303.25623387790142</v>
      </c>
      <c r="N5" s="225">
        <v>314.10756663800453</v>
      </c>
      <c r="O5" s="225">
        <v>316.39656061908789</v>
      </c>
      <c r="P5" s="225">
        <v>314.66328460877071</v>
      </c>
      <c r="Q5" s="225">
        <v>295.94995700773848</v>
      </c>
      <c r="R5" s="225">
        <v>249.4696474634566</v>
      </c>
      <c r="S5" s="225">
        <v>255.91203783319</v>
      </c>
      <c r="T5" s="225">
        <v>273.08228718830532</v>
      </c>
      <c r="U5" s="225">
        <v>297.5650902837491</v>
      </c>
      <c r="V5" s="225">
        <v>313.13490971625089</v>
      </c>
      <c r="W5" s="225">
        <v>348.26388650042998</v>
      </c>
      <c r="DA5" s="89" t="s">
        <v>3031</v>
      </c>
    </row>
    <row r="6" spans="1:105" ht="12" customHeight="1" x14ac:dyDescent="0.25">
      <c r="A6" s="55" t="s">
        <v>92</v>
      </c>
      <c r="B6" s="261">
        <v>9.8934924735142928</v>
      </c>
      <c r="C6" s="261">
        <v>10.27491783473873</v>
      </c>
      <c r="D6" s="261">
        <v>9.8750498218477691</v>
      </c>
      <c r="E6" s="261">
        <v>10.32150400546905</v>
      </c>
      <c r="F6" s="261">
        <v>9.9294131095605387</v>
      </c>
      <c r="G6" s="261">
        <v>10.60884896107572</v>
      </c>
      <c r="H6" s="261">
        <v>11.151007600929869</v>
      </c>
      <c r="I6" s="261">
        <v>12.0825882838864</v>
      </c>
      <c r="J6" s="261">
        <v>13.696059663945229</v>
      </c>
      <c r="K6" s="261">
        <v>12.36508830794547</v>
      </c>
      <c r="L6" s="261">
        <v>11.345728378531611</v>
      </c>
      <c r="M6" s="261">
        <v>12.91044261055576</v>
      </c>
      <c r="N6" s="261">
        <v>12.432036254709949</v>
      </c>
      <c r="O6" s="261">
        <v>12.6905076928587</v>
      </c>
      <c r="P6" s="261">
        <v>12.2845569686394</v>
      </c>
      <c r="Q6" s="261">
        <v>13.619365229528039</v>
      </c>
      <c r="R6" s="261">
        <v>13.647778115653111</v>
      </c>
      <c r="S6" s="261">
        <v>14.04402187314049</v>
      </c>
      <c r="T6" s="261">
        <v>14.11503493814881</v>
      </c>
      <c r="U6" s="261">
        <v>14.90601156862297</v>
      </c>
      <c r="V6" s="261">
        <v>14.55946821138031</v>
      </c>
      <c r="W6" s="261">
        <v>15.060510520025479</v>
      </c>
      <c r="DA6" s="67" t="s">
        <v>3049</v>
      </c>
    </row>
    <row r="7" spans="1:105" ht="12" customHeight="1" x14ac:dyDescent="0.25">
      <c r="A7" s="202" t="s">
        <v>93</v>
      </c>
      <c r="B7" s="226">
        <v>4.3229119144819554</v>
      </c>
      <c r="C7" s="226">
        <v>4.4974898494952003</v>
      </c>
      <c r="D7" s="226">
        <v>4.2973118525556151</v>
      </c>
      <c r="E7" s="226">
        <v>4.5626201356665934</v>
      </c>
      <c r="F7" s="226">
        <v>4.4339677270266744</v>
      </c>
      <c r="G7" s="226">
        <v>4.7140797562785366</v>
      </c>
      <c r="H7" s="226">
        <v>4.9483485425758644</v>
      </c>
      <c r="I7" s="226">
        <v>5.3432373710771808</v>
      </c>
      <c r="J7" s="226">
        <v>6.083983123935818</v>
      </c>
      <c r="K7" s="226">
        <v>5.4648544841031219</v>
      </c>
      <c r="L7" s="226">
        <v>5.0234497366591704</v>
      </c>
      <c r="M7" s="226">
        <v>5.7236576177795966</v>
      </c>
      <c r="N7" s="226">
        <v>5.5535224566933143</v>
      </c>
      <c r="O7" s="226">
        <v>5.6543862641974219</v>
      </c>
      <c r="P7" s="226">
        <v>5.5130239623732544</v>
      </c>
      <c r="Q7" s="226">
        <v>6.0986061041211501</v>
      </c>
      <c r="R7" s="226">
        <v>6.1196192837920176</v>
      </c>
      <c r="S7" s="226">
        <v>6.3366206818676662</v>
      </c>
      <c r="T7" s="226">
        <v>6.3856288873713876</v>
      </c>
      <c r="U7" s="226">
        <v>6.7204915521342414</v>
      </c>
      <c r="V7" s="226">
        <v>6.5674674774429276</v>
      </c>
      <c r="W7" s="226">
        <v>6.7974119430785258</v>
      </c>
      <c r="DA7" s="174" t="s">
        <v>3050</v>
      </c>
    </row>
    <row r="8" spans="1:105" ht="12" customHeight="1" x14ac:dyDescent="0.25">
      <c r="A8" s="202" t="s">
        <v>94</v>
      </c>
      <c r="B8" s="226">
        <v>6.6469817090330876</v>
      </c>
      <c r="C8" s="226">
        <v>6.9260379168392108</v>
      </c>
      <c r="D8" s="226">
        <v>6.5840801137523481</v>
      </c>
      <c r="E8" s="226">
        <v>7.0862649323586577</v>
      </c>
      <c r="F8" s="226">
        <v>6.9457038731521372</v>
      </c>
      <c r="G8" s="226">
        <v>7.3539137125289313</v>
      </c>
      <c r="H8" s="226">
        <v>7.7106073094970409</v>
      </c>
      <c r="I8" s="226">
        <v>8.301476991061266</v>
      </c>
      <c r="J8" s="226">
        <v>9.4884284154989285</v>
      </c>
      <c r="K8" s="226">
        <v>8.4860354987675422</v>
      </c>
      <c r="L8" s="226">
        <v>7.8126909088039973</v>
      </c>
      <c r="M8" s="226">
        <v>8.9115016185782316</v>
      </c>
      <c r="N8" s="226">
        <v>8.7021003133908614</v>
      </c>
      <c r="O8" s="226">
        <v>8.8409885246898305</v>
      </c>
      <c r="P8" s="226">
        <v>8.6719558704051316</v>
      </c>
      <c r="Q8" s="226">
        <v>9.5755025963000779</v>
      </c>
      <c r="R8" s="226">
        <v>9.6193505873184169</v>
      </c>
      <c r="S8" s="226">
        <v>10.011876046350711</v>
      </c>
      <c r="T8" s="226">
        <v>10.111357816725761</v>
      </c>
      <c r="U8" s="226">
        <v>10.611822390428969</v>
      </c>
      <c r="V8" s="226">
        <v>10.374378072637381</v>
      </c>
      <c r="W8" s="226">
        <v>10.74272724455593</v>
      </c>
      <c r="DA8" s="174" t="s">
        <v>3051</v>
      </c>
    </row>
    <row r="9" spans="1:105" ht="12" customHeight="1" x14ac:dyDescent="0.25">
      <c r="A9" s="202" t="s">
        <v>95</v>
      </c>
      <c r="B9" s="226">
        <v>3.616250597158515</v>
      </c>
      <c r="C9" s="226">
        <v>3.7545594085244152</v>
      </c>
      <c r="D9" s="226">
        <v>3.611967115723167</v>
      </c>
      <c r="E9" s="226">
        <v>3.765314414393115</v>
      </c>
      <c r="F9" s="226">
        <v>3.6160199217849511</v>
      </c>
      <c r="G9" s="226">
        <v>3.866714725223658</v>
      </c>
      <c r="H9" s="226">
        <v>4.0652512534515068</v>
      </c>
      <c r="I9" s="226">
        <v>4.4074646084900726</v>
      </c>
      <c r="J9" s="226">
        <v>4.9922092590649561</v>
      </c>
      <c r="K9" s="226">
        <v>4.510978449072927</v>
      </c>
      <c r="L9" s="226">
        <v>4.1378236040445433</v>
      </c>
      <c r="M9" s="226">
        <v>4.7074413367774346</v>
      </c>
      <c r="N9" s="226">
        <v>4.527124840603113</v>
      </c>
      <c r="O9" s="226">
        <v>4.6232924364242294</v>
      </c>
      <c r="P9" s="226">
        <v>4.4698641606208032</v>
      </c>
      <c r="Q9" s="226">
        <v>4.9574322899044461</v>
      </c>
      <c r="R9" s="226">
        <v>4.966613062171497</v>
      </c>
      <c r="S9" s="226">
        <v>5.1053017420994156</v>
      </c>
      <c r="T9" s="226">
        <v>5.1287393289257324</v>
      </c>
      <c r="U9" s="226">
        <v>5.4193618017497567</v>
      </c>
      <c r="V9" s="226">
        <v>5.2929186140239377</v>
      </c>
      <c r="W9" s="226">
        <v>5.4745151939663579</v>
      </c>
      <c r="DA9" s="174" t="s">
        <v>3052</v>
      </c>
    </row>
    <row r="10" spans="1:105" ht="12" customHeight="1" x14ac:dyDescent="0.25">
      <c r="A10" s="56" t="s">
        <v>96</v>
      </c>
      <c r="B10" s="262">
        <v>9.9471136959883122</v>
      </c>
      <c r="C10" s="262">
        <v>10.121915074580791</v>
      </c>
      <c r="D10" s="262">
        <v>9.8313211663278306</v>
      </c>
      <c r="E10" s="262">
        <v>9.9305350433105577</v>
      </c>
      <c r="F10" s="262">
        <v>9.6836618386692557</v>
      </c>
      <c r="G10" s="262">
        <v>10.157411767686879</v>
      </c>
      <c r="H10" s="262">
        <v>10.52304127649554</v>
      </c>
      <c r="I10" s="262">
        <v>11.482700828045671</v>
      </c>
      <c r="J10" s="262">
        <v>12.902972275799369</v>
      </c>
      <c r="K10" s="262">
        <v>11.89900329835047</v>
      </c>
      <c r="L10" s="262">
        <v>11.280542027413301</v>
      </c>
      <c r="M10" s="262">
        <v>12.773915108978381</v>
      </c>
      <c r="N10" s="262">
        <v>12.388175685889239</v>
      </c>
      <c r="O10" s="262">
        <v>12.491321467596681</v>
      </c>
      <c r="P10" s="262">
        <v>12.13937712011395</v>
      </c>
      <c r="Q10" s="262">
        <v>12.686114569978431</v>
      </c>
      <c r="R10" s="262">
        <v>12.80347469194421</v>
      </c>
      <c r="S10" s="262">
        <v>13.042011821831119</v>
      </c>
      <c r="T10" s="262">
        <v>13.210339946242939</v>
      </c>
      <c r="U10" s="262">
        <v>13.97652467994328</v>
      </c>
      <c r="V10" s="262">
        <v>13.32033007626625</v>
      </c>
      <c r="W10" s="262">
        <v>13.11060179339605</v>
      </c>
      <c r="DA10" s="68" t="s">
        <v>3053</v>
      </c>
    </row>
    <row r="11" spans="1:105" ht="12" customHeight="1" x14ac:dyDescent="0.25">
      <c r="A11" s="37" t="s">
        <v>160</v>
      </c>
      <c r="B11" s="228">
        <v>0.22723291823471409</v>
      </c>
      <c r="C11" s="228">
        <v>0.17096298741885271</v>
      </c>
      <c r="D11" s="228">
        <v>0.24270602501202171</v>
      </c>
      <c r="E11" s="228">
        <v>0.21932011629001061</v>
      </c>
      <c r="F11" s="228">
        <v>0.2206174442256342</v>
      </c>
      <c r="G11" s="228">
        <v>0.39481683261245759</v>
      </c>
      <c r="H11" s="228">
        <v>0.51858521500682964</v>
      </c>
      <c r="I11" s="228">
        <v>0.33365290653513602</v>
      </c>
      <c r="J11" s="228">
        <v>6.5446336397804977E-2</v>
      </c>
      <c r="K11" s="228">
        <v>0.16561411306465701</v>
      </c>
      <c r="L11" s="228">
        <v>4.309409619931473E-2</v>
      </c>
      <c r="M11" s="228">
        <v>4.1224698422795428E-2</v>
      </c>
      <c r="N11" s="228">
        <v>2.823538823027967E-2</v>
      </c>
      <c r="O11" s="228">
        <v>4.5321178308969923E-2</v>
      </c>
      <c r="P11" s="228">
        <v>8.6676816178671207E-2</v>
      </c>
      <c r="Q11" s="228">
        <v>0.10678923674534629</v>
      </c>
      <c r="R11" s="228">
        <v>4.6441033069870519E-2</v>
      </c>
      <c r="S11" s="228">
        <v>3.7762964185146651E-2</v>
      </c>
      <c r="T11" s="228">
        <v>6.8499280489424857E-2</v>
      </c>
      <c r="U11" s="228">
        <v>7.5220875517693547E-2</v>
      </c>
      <c r="V11" s="228">
        <v>0.1254463722551025</v>
      </c>
      <c r="W11" s="228">
        <v>0.137261397782693</v>
      </c>
      <c r="DA11" s="69" t="s">
        <v>3054</v>
      </c>
    </row>
    <row r="12" spans="1:105" ht="12" customHeight="1" x14ac:dyDescent="0.25">
      <c r="A12" s="37" t="s">
        <v>162</v>
      </c>
      <c r="B12" s="228">
        <v>0.46856727680683902</v>
      </c>
      <c r="C12" s="228">
        <v>0.35499800190144609</v>
      </c>
      <c r="D12" s="228">
        <v>0.43052961370718151</v>
      </c>
      <c r="E12" s="228">
        <v>0.31549789235924097</v>
      </c>
      <c r="F12" s="228">
        <v>0.64339262158879784</v>
      </c>
      <c r="G12" s="228">
        <v>0.44846521026885289</v>
      </c>
      <c r="H12" s="228">
        <v>0.42725649662555648</v>
      </c>
      <c r="I12" s="228">
        <v>0.73516566659769622</v>
      </c>
      <c r="J12" s="228">
        <v>0.17122019664190671</v>
      </c>
      <c r="K12" s="228">
        <v>0.18387685986255689</v>
      </c>
      <c r="L12" s="228">
        <v>0.16448444192937811</v>
      </c>
      <c r="M12" s="228">
        <v>0.1518634825300843</v>
      </c>
      <c r="N12" s="228">
        <v>0.1551368928501787</v>
      </c>
      <c r="O12" s="228">
        <v>0.1538506597127739</v>
      </c>
      <c r="P12" s="228">
        <v>0.2718308575179299</v>
      </c>
      <c r="Q12" s="228">
        <v>0.44539005012826971</v>
      </c>
      <c r="R12" s="228">
        <v>0.1558207562608504</v>
      </c>
      <c r="S12" s="228">
        <v>0.12517302860913929</v>
      </c>
      <c r="T12" s="228">
        <v>0.25213158943618369</v>
      </c>
      <c r="U12" s="228">
        <v>0.27597650401086438</v>
      </c>
      <c r="V12" s="228">
        <v>0.29436700879519978</v>
      </c>
      <c r="W12" s="228">
        <v>0.44438211624365292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9.2513135009467593</v>
      </c>
      <c r="C15" s="228">
        <v>9.5959540852604928</v>
      </c>
      <c r="D15" s="228">
        <v>9.1580855276086268</v>
      </c>
      <c r="E15" s="228">
        <v>9.3957170346613061</v>
      </c>
      <c r="F15" s="228">
        <v>8.819651772854824</v>
      </c>
      <c r="G15" s="228">
        <v>9.3141297248055679</v>
      </c>
      <c r="H15" s="228">
        <v>9.5771995648631574</v>
      </c>
      <c r="I15" s="228">
        <v>10.41388225491284</v>
      </c>
      <c r="J15" s="228">
        <v>12.666305742759651</v>
      </c>
      <c r="K15" s="228">
        <v>11.54951232542326</v>
      </c>
      <c r="L15" s="228">
        <v>11.072963489284611</v>
      </c>
      <c r="M15" s="228">
        <v>12.5808269280255</v>
      </c>
      <c r="N15" s="228">
        <v>12.20480340480878</v>
      </c>
      <c r="O15" s="228">
        <v>12.292149629574929</v>
      </c>
      <c r="P15" s="228">
        <v>11.78086944641735</v>
      </c>
      <c r="Q15" s="228">
        <v>12.133935283104821</v>
      </c>
      <c r="R15" s="228">
        <v>12.60121290261349</v>
      </c>
      <c r="S15" s="228">
        <v>12.879075829036839</v>
      </c>
      <c r="T15" s="228">
        <v>12.889709076317329</v>
      </c>
      <c r="U15" s="228">
        <v>13.625327300414719</v>
      </c>
      <c r="V15" s="228">
        <v>12.90051669521594</v>
      </c>
      <c r="W15" s="228">
        <v>12.5289582793697</v>
      </c>
      <c r="DA15" s="69" t="s">
        <v>3058</v>
      </c>
    </row>
    <row r="16" spans="1:105" ht="12" customHeight="1" x14ac:dyDescent="0.25">
      <c r="A16" s="57" t="s">
        <v>3059</v>
      </c>
      <c r="B16" s="263">
        <v>31.45999732110015</v>
      </c>
      <c r="C16" s="263">
        <v>30.928333972212322</v>
      </c>
      <c r="D16" s="263">
        <v>31.831962143745098</v>
      </c>
      <c r="E16" s="263">
        <v>36.769299317215889</v>
      </c>
      <c r="F16" s="263">
        <v>44.926371158943738</v>
      </c>
      <c r="G16" s="263">
        <v>36.47442980283742</v>
      </c>
      <c r="H16" s="263">
        <v>37.509552185344539</v>
      </c>
      <c r="I16" s="263">
        <v>49.117244802643569</v>
      </c>
      <c r="J16" s="263">
        <v>91.062682460551883</v>
      </c>
      <c r="K16" s="263">
        <v>99.7967560685085</v>
      </c>
      <c r="L16" s="263">
        <v>85.530089336836568</v>
      </c>
      <c r="M16" s="263">
        <v>79.877282473860049</v>
      </c>
      <c r="N16" s="263">
        <v>96.54510879395103</v>
      </c>
      <c r="O16" s="263">
        <v>92.83274275621757</v>
      </c>
      <c r="P16" s="263">
        <v>86.618259581432341</v>
      </c>
      <c r="Q16" s="263">
        <v>38.925071109002687</v>
      </c>
      <c r="R16" s="263">
        <v>18.695446212123191</v>
      </c>
      <c r="S16" s="263">
        <v>18.109676741607419</v>
      </c>
      <c r="T16" s="263">
        <v>23.595337643504621</v>
      </c>
      <c r="U16" s="263">
        <v>35.416045924341113</v>
      </c>
      <c r="V16" s="263">
        <v>45.745676064141932</v>
      </c>
      <c r="W16" s="263">
        <v>46.912634196861333</v>
      </c>
      <c r="DA16" s="70" t="s">
        <v>3060</v>
      </c>
    </row>
    <row r="17" spans="1:105" ht="12" customHeight="1" x14ac:dyDescent="0.25">
      <c r="A17" s="46" t="s">
        <v>30</v>
      </c>
      <c r="B17" s="231">
        <v>1.63841639646115</v>
      </c>
      <c r="C17" s="231">
        <v>1.3048754549786279</v>
      </c>
      <c r="D17" s="231">
        <v>1.4713641838760181</v>
      </c>
      <c r="E17" s="231">
        <v>1.0416765761811579</v>
      </c>
      <c r="F17" s="231">
        <v>10.222717198346</v>
      </c>
      <c r="G17" s="231">
        <v>15.185426683374599</v>
      </c>
      <c r="H17" s="231">
        <v>16.294581023501149</v>
      </c>
      <c r="I17" s="231">
        <v>29.822280872655799</v>
      </c>
      <c r="J17" s="231">
        <v>2.4853182870494011</v>
      </c>
      <c r="K17" s="231">
        <v>1.224523210226395</v>
      </c>
      <c r="L17" s="231">
        <v>0.1131813430853862</v>
      </c>
      <c r="M17" s="231">
        <v>0.1019265675242222</v>
      </c>
      <c r="N17" s="231">
        <v>9.974362434744577E-2</v>
      </c>
      <c r="O17" s="231">
        <v>0.1043787353411587</v>
      </c>
      <c r="P17" s="231">
        <v>0</v>
      </c>
      <c r="Q17" s="231">
        <v>0</v>
      </c>
      <c r="R17" s="231">
        <v>0</v>
      </c>
      <c r="S17" s="231">
        <v>0.1337274489088007</v>
      </c>
      <c r="T17" s="231">
        <v>5.8044627566007173E-2</v>
      </c>
      <c r="U17" s="231">
        <v>2.98588792439499E-2</v>
      </c>
      <c r="V17" s="231">
        <v>1.5262301628806599E-2</v>
      </c>
      <c r="W17" s="231">
        <v>1.410467322205795E-2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0.29442901361082158</v>
      </c>
      <c r="C19" s="231">
        <v>0.40019727976415043</v>
      </c>
      <c r="D19" s="231">
        <v>0.54672915469750349</v>
      </c>
      <c r="E19" s="231">
        <v>0.58932555191876723</v>
      </c>
      <c r="F19" s="231">
        <v>0.60861089446642491</v>
      </c>
      <c r="G19" s="231">
        <v>0.58285974142715835</v>
      </c>
      <c r="H19" s="231">
        <v>0.85759001557775993</v>
      </c>
      <c r="I19" s="231">
        <v>0.37950743333037801</v>
      </c>
      <c r="J19" s="231">
        <v>0.38385943884561913</v>
      </c>
      <c r="K19" s="231">
        <v>0.58319896205868904</v>
      </c>
      <c r="L19" s="231">
        <v>0.38065075870871767</v>
      </c>
      <c r="M19" s="231">
        <v>0.32756983899006842</v>
      </c>
      <c r="N19" s="231">
        <v>0.16475233090895311</v>
      </c>
      <c r="O19" s="231">
        <v>0.16383140648437841</v>
      </c>
      <c r="P19" s="231">
        <v>0.17448867121345599</v>
      </c>
      <c r="Q19" s="231">
        <v>0.30157041652595279</v>
      </c>
      <c r="R19" s="231">
        <v>0.55400733117884904</v>
      </c>
      <c r="S19" s="231">
        <v>0.42818774117881248</v>
      </c>
      <c r="T19" s="231">
        <v>0.54211306026174888</v>
      </c>
      <c r="U19" s="231">
        <v>0.55857695227208437</v>
      </c>
      <c r="V19" s="231">
        <v>0.44569483526597548</v>
      </c>
      <c r="W19" s="231">
        <v>0.94844860857995628</v>
      </c>
      <c r="DA19" s="73" t="s">
        <v>3063</v>
      </c>
    </row>
    <row r="20" spans="1:105" ht="12" customHeight="1" x14ac:dyDescent="0.25">
      <c r="A20" s="46" t="s">
        <v>160</v>
      </c>
      <c r="B20" s="231">
        <v>2.2770666338126628</v>
      </c>
      <c r="C20" s="231">
        <v>1.466782636693635</v>
      </c>
      <c r="D20" s="231">
        <v>1.575514690331508</v>
      </c>
      <c r="E20" s="231">
        <v>1.7390725633838451</v>
      </c>
      <c r="F20" s="231">
        <v>1.6730127561407331</v>
      </c>
      <c r="G20" s="231">
        <v>2.738820246808463</v>
      </c>
      <c r="H20" s="231">
        <v>4.3387134716899993</v>
      </c>
      <c r="I20" s="231">
        <v>3.4282736748051499</v>
      </c>
      <c r="J20" s="231">
        <v>1.813870330960643</v>
      </c>
      <c r="K20" s="231">
        <v>3.356200396986031</v>
      </c>
      <c r="L20" s="231">
        <v>1.389873648751581</v>
      </c>
      <c r="M20" s="231">
        <v>1.2889008056404829</v>
      </c>
      <c r="N20" s="231">
        <v>0.74849133694366932</v>
      </c>
      <c r="O20" s="231">
        <v>1.139142043849559</v>
      </c>
      <c r="P20" s="231">
        <v>1.417671579949269</v>
      </c>
      <c r="Q20" s="231">
        <v>1.3881989908927339</v>
      </c>
      <c r="R20" s="231">
        <v>1.0495962073639029</v>
      </c>
      <c r="S20" s="231">
        <v>1.30244229619657</v>
      </c>
      <c r="T20" s="231">
        <v>1.3671699143964431</v>
      </c>
      <c r="U20" s="231">
        <v>1.6430577158511639</v>
      </c>
      <c r="V20" s="231">
        <v>2.2711737931609561</v>
      </c>
      <c r="W20" s="231">
        <v>2.3548222335584921</v>
      </c>
      <c r="DA20" s="73" t="s">
        <v>3064</v>
      </c>
    </row>
    <row r="21" spans="1:105" ht="12" customHeight="1" x14ac:dyDescent="0.25">
      <c r="A21" s="46" t="s">
        <v>70</v>
      </c>
      <c r="B21" s="231">
        <v>6.7032473765289833</v>
      </c>
      <c r="C21" s="231">
        <v>6.3587416902540097</v>
      </c>
      <c r="D21" s="231">
        <v>5.000489020441206</v>
      </c>
      <c r="E21" s="231">
        <v>4.8452379710070526</v>
      </c>
      <c r="F21" s="231">
        <v>3.797995166211162</v>
      </c>
      <c r="G21" s="231">
        <v>5.3412705037255011</v>
      </c>
      <c r="H21" s="231">
        <v>5.1447894939614098</v>
      </c>
      <c r="I21" s="231">
        <v>5.0698436747968074</v>
      </c>
      <c r="J21" s="231">
        <v>2.740573650240735</v>
      </c>
      <c r="K21" s="231">
        <v>1.8635228304176761</v>
      </c>
      <c r="L21" s="231">
        <v>2.1782733482374841</v>
      </c>
      <c r="M21" s="231">
        <v>2.267819339210897</v>
      </c>
      <c r="N21" s="231">
        <v>1.765460387590259</v>
      </c>
      <c r="O21" s="231">
        <v>1.6374353454626369</v>
      </c>
      <c r="P21" s="231">
        <v>1.790409741465538</v>
      </c>
      <c r="Q21" s="231">
        <v>2.0059451619782549</v>
      </c>
      <c r="R21" s="231">
        <v>1.304871930746806</v>
      </c>
      <c r="S21" s="231">
        <v>0.7377472027760138</v>
      </c>
      <c r="T21" s="231">
        <v>0.49059896596547842</v>
      </c>
      <c r="U21" s="231">
        <v>0.36847171542989671</v>
      </c>
      <c r="V21" s="231">
        <v>0.3431821650908341</v>
      </c>
      <c r="W21" s="231">
        <v>0.39825905344999191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1.0159931212628339</v>
      </c>
      <c r="G22" s="231">
        <v>1.015993121251795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3066</v>
      </c>
    </row>
    <row r="23" spans="1:105" ht="12" customHeight="1" x14ac:dyDescent="0.25">
      <c r="A23" s="46" t="s">
        <v>162</v>
      </c>
      <c r="B23" s="231">
        <v>2.5641112873940122</v>
      </c>
      <c r="C23" s="231">
        <v>3.633453010787532</v>
      </c>
      <c r="D23" s="231">
        <v>3.4775821222088941</v>
      </c>
      <c r="E23" s="231">
        <v>3.643740411284762</v>
      </c>
      <c r="F23" s="231">
        <v>4.3873342028557527</v>
      </c>
      <c r="G23" s="231">
        <v>5.1690506873658144</v>
      </c>
      <c r="H23" s="231">
        <v>5.169800681040825</v>
      </c>
      <c r="I23" s="231">
        <v>5.5339405050546393</v>
      </c>
      <c r="J23" s="231">
        <v>3.5703300986656772</v>
      </c>
      <c r="K23" s="231">
        <v>1.631573312143225</v>
      </c>
      <c r="L23" s="231">
        <v>1.3777637208678939</v>
      </c>
      <c r="M23" s="231">
        <v>1.7288489125327611</v>
      </c>
      <c r="N23" s="231">
        <v>2.2353343953954332</v>
      </c>
      <c r="O23" s="231">
        <v>2.4695857363167071</v>
      </c>
      <c r="P23" s="231">
        <v>3.046964128055885</v>
      </c>
      <c r="Q23" s="231">
        <v>9.0950415215919698</v>
      </c>
      <c r="R23" s="231">
        <v>9.8189452166841793</v>
      </c>
      <c r="S23" s="231">
        <v>11.109569385086431</v>
      </c>
      <c r="T23" s="231">
        <v>10.78769641717679</v>
      </c>
      <c r="U23" s="231">
        <v>10.294128993460699</v>
      </c>
      <c r="V23" s="231">
        <v>9.7687971313421667</v>
      </c>
      <c r="W23" s="231">
        <v>11.50129592282982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13.28302688602192</v>
      </c>
      <c r="C25" s="231">
        <v>14.403183784852679</v>
      </c>
      <c r="D25" s="231">
        <v>15.917016030639219</v>
      </c>
      <c r="E25" s="231">
        <v>20.759184380065332</v>
      </c>
      <c r="F25" s="231">
        <v>19.437043785721741</v>
      </c>
      <c r="G25" s="231">
        <v>2.8527560019781042</v>
      </c>
      <c r="H25" s="231">
        <v>2.4943752848640242</v>
      </c>
      <c r="I25" s="231">
        <v>2.9287204704530949</v>
      </c>
      <c r="J25" s="231">
        <v>2.115810436269713</v>
      </c>
      <c r="K25" s="231">
        <v>3.594434036926923</v>
      </c>
      <c r="L25" s="231">
        <v>1.56590726318127</v>
      </c>
      <c r="M25" s="231">
        <v>2.3312508359884561</v>
      </c>
      <c r="N25" s="231">
        <v>4.0250596566600514</v>
      </c>
      <c r="O25" s="231">
        <v>2.2357220311820218</v>
      </c>
      <c r="P25" s="231">
        <v>1.992431681371591</v>
      </c>
      <c r="Q25" s="231">
        <v>2.6620055160410341</v>
      </c>
      <c r="R25" s="231">
        <v>3.9932492076237569</v>
      </c>
      <c r="S25" s="231">
        <v>3.3509296177528922</v>
      </c>
      <c r="T25" s="231">
        <v>2.1842697878884971</v>
      </c>
      <c r="U25" s="231">
        <v>2.3032181569000501</v>
      </c>
      <c r="V25" s="231">
        <v>2.0528143930192768</v>
      </c>
      <c r="W25" s="231">
        <v>1.8020652095389289</v>
      </c>
      <c r="DA25" s="73" t="s">
        <v>3069</v>
      </c>
    </row>
    <row r="26" spans="1:105" ht="12" customHeight="1" x14ac:dyDescent="0.25">
      <c r="A26" s="46" t="s">
        <v>79</v>
      </c>
      <c r="B26" s="231">
        <v>4.6996997272706036</v>
      </c>
      <c r="C26" s="231">
        <v>3.3611001148816828</v>
      </c>
      <c r="D26" s="231">
        <v>3.843266941550755</v>
      </c>
      <c r="E26" s="231">
        <v>4.1510618633749701</v>
      </c>
      <c r="F26" s="231">
        <v>3.7836640339390968</v>
      </c>
      <c r="G26" s="231">
        <v>3.588252816905984</v>
      </c>
      <c r="H26" s="231">
        <v>3.2097022147093801</v>
      </c>
      <c r="I26" s="231">
        <v>1.954678171547696</v>
      </c>
      <c r="J26" s="231">
        <v>77.952920218520092</v>
      </c>
      <c r="K26" s="231">
        <v>87.543303319749555</v>
      </c>
      <c r="L26" s="231">
        <v>78.524439254004236</v>
      </c>
      <c r="M26" s="231">
        <v>71.830966173973167</v>
      </c>
      <c r="N26" s="231">
        <v>87.506267062105223</v>
      </c>
      <c r="O26" s="231">
        <v>85.082647457581118</v>
      </c>
      <c r="P26" s="231">
        <v>78.196293779376603</v>
      </c>
      <c r="Q26" s="231">
        <v>23.472309501972759</v>
      </c>
      <c r="R26" s="231">
        <v>1.9747763185256979</v>
      </c>
      <c r="S26" s="231">
        <v>1.0470730497079019</v>
      </c>
      <c r="T26" s="231">
        <v>8.1654448702496509</v>
      </c>
      <c r="U26" s="231">
        <v>20.218733511183249</v>
      </c>
      <c r="V26" s="231">
        <v>30.848751444633919</v>
      </c>
      <c r="W26" s="231">
        <v>29.89363849568208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55.077633771620555</v>
      </c>
      <c r="C27" s="263">
        <f t="shared" si="0"/>
        <v>58.486789244822745</v>
      </c>
      <c r="D27" s="263">
        <f t="shared" si="0"/>
        <v>55.20422746960535</v>
      </c>
      <c r="E27" s="263">
        <f t="shared" si="0"/>
        <v>59.148863763591123</v>
      </c>
      <c r="F27" s="263">
        <f t="shared" si="0"/>
        <v>68.67366154894583</v>
      </c>
      <c r="G27" s="263">
        <f t="shared" si="0"/>
        <v>75.866998191680608</v>
      </c>
      <c r="H27" s="263">
        <f t="shared" si="0"/>
        <v>81.893942802264291</v>
      </c>
      <c r="I27" s="263">
        <f t="shared" si="0"/>
        <v>89.83938741597018</v>
      </c>
      <c r="J27" s="263">
        <f t="shared" si="0"/>
        <v>66.855385524924714</v>
      </c>
      <c r="K27" s="263">
        <f t="shared" si="0"/>
        <v>52.899604859430653</v>
      </c>
      <c r="L27" s="263">
        <f t="shared" si="0"/>
        <v>36.617615079388123</v>
      </c>
      <c r="M27" s="263">
        <f t="shared" si="0"/>
        <v>41.356296142816703</v>
      </c>
      <c r="N27" s="263">
        <f t="shared" si="0"/>
        <v>37.486160204306529</v>
      </c>
      <c r="O27" s="263">
        <f t="shared" si="0"/>
        <v>39.503839804154758</v>
      </c>
      <c r="P27" s="263">
        <f t="shared" si="0"/>
        <v>44.633232945265455</v>
      </c>
      <c r="Q27" s="263">
        <f t="shared" si="0"/>
        <v>67.078678463611922</v>
      </c>
      <c r="R27" s="263">
        <f t="shared" si="0"/>
        <v>49.001231834229799</v>
      </c>
      <c r="S27" s="263">
        <f t="shared" si="0"/>
        <v>49.72548108452925</v>
      </c>
      <c r="T27" s="263">
        <f t="shared" si="0"/>
        <v>55.982147281510336</v>
      </c>
      <c r="U27" s="263">
        <f t="shared" si="0"/>
        <v>58.335394404277409</v>
      </c>
      <c r="V27" s="263">
        <f t="shared" si="0"/>
        <v>60.098703076148418</v>
      </c>
      <c r="W27" s="263">
        <f t="shared" si="0"/>
        <v>76.411429632019065</v>
      </c>
      <c r="DA27" s="70"/>
    </row>
    <row r="28" spans="1:105" ht="12" customHeight="1" x14ac:dyDescent="0.25">
      <c r="A28" s="60" t="s">
        <v>3072</v>
      </c>
      <c r="B28" s="264">
        <v>53.684283610914093</v>
      </c>
      <c r="C28" s="264">
        <v>56.977981200610571</v>
      </c>
      <c r="D28" s="264">
        <v>53.950287826043031</v>
      </c>
      <c r="E28" s="264">
        <v>57.28428183557692</v>
      </c>
      <c r="F28" s="264">
        <v>66.531504048999551</v>
      </c>
      <c r="G28" s="264">
        <v>73.75990087484972</v>
      </c>
      <c r="H28" s="264">
        <v>79.730961579951128</v>
      </c>
      <c r="I28" s="264">
        <v>87.640052244812864</v>
      </c>
      <c r="J28" s="264">
        <v>64.150010083682062</v>
      </c>
      <c r="K28" s="264">
        <v>50.674677460253498</v>
      </c>
      <c r="L28" s="264">
        <v>34.505056106579858</v>
      </c>
      <c r="M28" s="264">
        <v>38.894573570751078</v>
      </c>
      <c r="N28" s="264">
        <v>34.788403433936217</v>
      </c>
      <c r="O28" s="264">
        <v>36.863850330688898</v>
      </c>
      <c r="P28" s="264">
        <v>41.769515941604674</v>
      </c>
      <c r="Q28" s="264">
        <v>64.008689209906294</v>
      </c>
      <c r="R28" s="264">
        <v>45.860179920888378</v>
      </c>
      <c r="S28" s="264">
        <v>46.186508784360697</v>
      </c>
      <c r="T28" s="264">
        <v>52.292946431358153</v>
      </c>
      <c r="U28" s="264">
        <v>54.618643953999218</v>
      </c>
      <c r="V28" s="264">
        <v>56.443265806028677</v>
      </c>
      <c r="W28" s="264">
        <v>72.599506337090929</v>
      </c>
      <c r="DA28" s="72" t="s">
        <v>3073</v>
      </c>
    </row>
    <row r="29" spans="1:105" ht="12" customHeight="1" x14ac:dyDescent="0.25">
      <c r="A29" s="59" t="s">
        <v>30</v>
      </c>
      <c r="B29" s="232">
        <v>8.1632647842721262</v>
      </c>
      <c r="C29" s="232">
        <v>6.6731984918463612</v>
      </c>
      <c r="D29" s="232">
        <v>6.3396190850448306</v>
      </c>
      <c r="E29" s="232">
        <v>5.2403753022184656</v>
      </c>
      <c r="F29" s="232">
        <v>22.115484068284069</v>
      </c>
      <c r="G29" s="232">
        <v>20.97647307311486</v>
      </c>
      <c r="H29" s="232">
        <v>20.144481717393209</v>
      </c>
      <c r="I29" s="232">
        <v>31.019372140622579</v>
      </c>
      <c r="J29" s="232">
        <v>12.609370812080879</v>
      </c>
      <c r="K29" s="232">
        <v>6.0148615575631066</v>
      </c>
      <c r="L29" s="232">
        <v>0.56188314532168881</v>
      </c>
      <c r="M29" s="232">
        <v>0.58182235767725643</v>
      </c>
      <c r="N29" s="232">
        <v>0.56543264393727921</v>
      </c>
      <c r="O29" s="232">
        <v>0.59562126467090681</v>
      </c>
      <c r="P29" s="232">
        <v>0</v>
      </c>
      <c r="Q29" s="232">
        <v>0</v>
      </c>
      <c r="R29" s="232">
        <v>0</v>
      </c>
      <c r="S29" s="232">
        <v>0.5092692581353867</v>
      </c>
      <c r="T29" s="232">
        <v>0.15389489939236639</v>
      </c>
      <c r="U29" s="232">
        <v>0.1042241793635387</v>
      </c>
      <c r="V29" s="232">
        <v>4.5104440533142783E-2</v>
      </c>
      <c r="W29" s="232">
        <v>4.9891395141395962E-2</v>
      </c>
      <c r="DA29" s="71" t="s">
        <v>3074</v>
      </c>
    </row>
    <row r="30" spans="1:105" ht="12" customHeight="1" x14ac:dyDescent="0.25">
      <c r="A30" s="59" t="s">
        <v>33</v>
      </c>
      <c r="B30" s="232">
        <v>0.67847273108774231</v>
      </c>
      <c r="C30" s="232">
        <v>1.8593040100383631</v>
      </c>
      <c r="D30" s="232">
        <v>2.842522780037362</v>
      </c>
      <c r="E30" s="232">
        <v>2.7999263827786192</v>
      </c>
      <c r="F30" s="232">
        <v>3.135327196767653</v>
      </c>
      <c r="G30" s="232">
        <v>3.1610783497662118</v>
      </c>
      <c r="H30" s="232">
        <v>4.1343274393518312</v>
      </c>
      <c r="I30" s="232">
        <v>1.8179130310037539</v>
      </c>
      <c r="J30" s="232">
        <v>2.7721862749413591</v>
      </c>
      <c r="K30" s="232">
        <v>3.6718102345480701</v>
      </c>
      <c r="L30" s="232">
        <v>2.7757695116260162</v>
      </c>
      <c r="M30" s="232">
        <v>1.869850625352109</v>
      </c>
      <c r="N30" s="232">
        <v>0.93395790127075351</v>
      </c>
      <c r="O30" s="232">
        <v>0.93487882569277014</v>
      </c>
      <c r="P30" s="232">
        <v>0.92422156096575458</v>
      </c>
      <c r="Q30" s="232">
        <v>1.7511988721160181</v>
      </c>
      <c r="R30" s="232">
        <v>1.4863823247561081</v>
      </c>
      <c r="S30" s="232">
        <v>1.2643187908749669</v>
      </c>
      <c r="T30" s="232">
        <v>1.9167783530386271</v>
      </c>
      <c r="U30" s="232">
        <v>1.633132161826981</v>
      </c>
      <c r="V30" s="232">
        <v>1.27269791617586</v>
      </c>
      <c r="W30" s="232">
        <v>3.3531728902268561</v>
      </c>
      <c r="DA30" s="71" t="s">
        <v>3075</v>
      </c>
    </row>
    <row r="31" spans="1:105" ht="12" customHeight="1" x14ac:dyDescent="0.25">
      <c r="A31" s="59" t="s">
        <v>160</v>
      </c>
      <c r="B31" s="232">
        <v>10.0119020310916</v>
      </c>
      <c r="C31" s="232">
        <v>6.0140589613787849</v>
      </c>
      <c r="D31" s="232">
        <v>6.7325357384414541</v>
      </c>
      <c r="E31" s="232">
        <v>8.0531515361516224</v>
      </c>
      <c r="F31" s="232">
        <v>7.710735604517196</v>
      </c>
      <c r="G31" s="232">
        <v>11.29616137509929</v>
      </c>
      <c r="H31" s="232">
        <v>17.926744724984371</v>
      </c>
      <c r="I31" s="232">
        <v>14.96330053987932</v>
      </c>
      <c r="J31" s="232">
        <v>9.9055703390243259</v>
      </c>
      <c r="K31" s="232">
        <v>16.83278189551184</v>
      </c>
      <c r="L31" s="232">
        <v>6.8949507538333794</v>
      </c>
      <c r="M31" s="232">
        <v>7.3485842480910986</v>
      </c>
      <c r="N31" s="232">
        <v>4.2343769628752881</v>
      </c>
      <c r="O31" s="232">
        <v>6.4418019802585178</v>
      </c>
      <c r="P31" s="232">
        <v>7.4997211240366566</v>
      </c>
      <c r="Q31" s="232">
        <v>6.910843828264067</v>
      </c>
      <c r="R31" s="232">
        <v>5.6598379459540604</v>
      </c>
      <c r="S31" s="232">
        <v>5.824186150630668</v>
      </c>
      <c r="T31" s="232">
        <v>5.9991933167663518</v>
      </c>
      <c r="U31" s="232">
        <v>6.8480634324747154</v>
      </c>
      <c r="V31" s="232">
        <v>11.236708130683891</v>
      </c>
      <c r="W31" s="232">
        <v>18.224385097197828</v>
      </c>
      <c r="DA31" s="71" t="s">
        <v>3076</v>
      </c>
    </row>
    <row r="32" spans="1:105" ht="12" customHeight="1" x14ac:dyDescent="0.25">
      <c r="A32" s="59" t="s">
        <v>70</v>
      </c>
      <c r="B32" s="232">
        <v>28.758718895272299</v>
      </c>
      <c r="C32" s="232">
        <v>28.417149941186491</v>
      </c>
      <c r="D32" s="232">
        <v>24.384163018134881</v>
      </c>
      <c r="E32" s="232">
        <v>23.584565241831712</v>
      </c>
      <c r="F32" s="232">
        <v>18.12424613233096</v>
      </c>
      <c r="G32" s="232">
        <v>23.183856563986019</v>
      </c>
      <c r="H32" s="232">
        <v>22.12208623153213</v>
      </c>
      <c r="I32" s="232">
        <v>21.400400826607399</v>
      </c>
      <c r="J32" s="232">
        <v>14.33452121527581</v>
      </c>
      <c r="K32" s="232">
        <v>11.147255473248221</v>
      </c>
      <c r="L32" s="232">
        <v>10.241761046199279</v>
      </c>
      <c r="M32" s="232">
        <v>12.083478412985709</v>
      </c>
      <c r="N32" s="232">
        <v>8.7438259414385264</v>
      </c>
      <c r="O32" s="232">
        <v>7.9163909663430534</v>
      </c>
      <c r="P32" s="232">
        <v>8.7188765875361494</v>
      </c>
      <c r="Q32" s="232">
        <v>9.4587151993442955</v>
      </c>
      <c r="R32" s="232">
        <v>6.338120330798418</v>
      </c>
      <c r="S32" s="232">
        <v>3.3353114399990011</v>
      </c>
      <c r="T32" s="232">
        <v>3.7271255139912931</v>
      </c>
      <c r="U32" s="232">
        <v>3.2327211551567649</v>
      </c>
      <c r="V32" s="232">
        <v>2.3701454359813692</v>
      </c>
      <c r="W32" s="232">
        <v>2.7210874642103371</v>
      </c>
      <c r="DA32" s="71" t="s">
        <v>3077</v>
      </c>
    </row>
    <row r="33" spans="1:105" ht="12" customHeight="1" x14ac:dyDescent="0.25">
      <c r="A33" s="59" t="s">
        <v>162</v>
      </c>
      <c r="B33" s="232">
        <v>6.0719251691903198</v>
      </c>
      <c r="C33" s="232">
        <v>14.014269796160569</v>
      </c>
      <c r="D33" s="232">
        <v>13.65144720438451</v>
      </c>
      <c r="E33" s="232">
        <v>17.606263372596501</v>
      </c>
      <c r="F33" s="232">
        <v>15.445711047099669</v>
      </c>
      <c r="G33" s="232">
        <v>15.14233151288335</v>
      </c>
      <c r="H33" s="232">
        <v>15.40332146668959</v>
      </c>
      <c r="I33" s="232">
        <v>18.439065706699811</v>
      </c>
      <c r="J33" s="232">
        <v>24.528361442359689</v>
      </c>
      <c r="K33" s="232">
        <v>13.007968299382259</v>
      </c>
      <c r="L33" s="232">
        <v>14.0306916495995</v>
      </c>
      <c r="M33" s="232">
        <v>17.0108379266449</v>
      </c>
      <c r="N33" s="232">
        <v>20.310809984414369</v>
      </c>
      <c r="O33" s="232">
        <v>20.975157293723651</v>
      </c>
      <c r="P33" s="232">
        <v>24.626696669066121</v>
      </c>
      <c r="Q33" s="232">
        <v>45.887931310181912</v>
      </c>
      <c r="R33" s="232">
        <v>32.3758393193798</v>
      </c>
      <c r="S33" s="232">
        <v>35.253423144720678</v>
      </c>
      <c r="T33" s="232">
        <v>40.495954348169512</v>
      </c>
      <c r="U33" s="232">
        <v>42.800503025177221</v>
      </c>
      <c r="V33" s="232">
        <v>41.518609882654417</v>
      </c>
      <c r="W33" s="232">
        <v>48.25096949031451</v>
      </c>
      <c r="DA33" s="71" t="s">
        <v>3078</v>
      </c>
    </row>
    <row r="34" spans="1:105" ht="12" customHeight="1" x14ac:dyDescent="0.25">
      <c r="A34" s="60" t="s">
        <v>3079</v>
      </c>
      <c r="B34" s="264">
        <v>1.3933501607064609</v>
      </c>
      <c r="C34" s="264">
        <v>1.5088080442121721</v>
      </c>
      <c r="D34" s="264">
        <v>1.25393964356232</v>
      </c>
      <c r="E34" s="264">
        <v>1.864581928014202</v>
      </c>
      <c r="F34" s="264">
        <v>2.142157499946284</v>
      </c>
      <c r="G34" s="264">
        <v>2.1070973168308829</v>
      </c>
      <c r="H34" s="264">
        <v>2.1629812223131579</v>
      </c>
      <c r="I34" s="264">
        <v>2.1993351711573208</v>
      </c>
      <c r="J34" s="264">
        <v>2.7053754412426518</v>
      </c>
      <c r="K34" s="264">
        <v>2.2249273991771541</v>
      </c>
      <c r="L34" s="264">
        <v>2.1125589728082641</v>
      </c>
      <c r="M34" s="264">
        <v>2.4617225720656251</v>
      </c>
      <c r="N34" s="264">
        <v>2.6977567703703151</v>
      </c>
      <c r="O34" s="264">
        <v>2.6399894734658611</v>
      </c>
      <c r="P34" s="264">
        <v>2.8637170036607831</v>
      </c>
      <c r="Q34" s="264">
        <v>3.0699892537056348</v>
      </c>
      <c r="R34" s="264">
        <v>3.1410519133414212</v>
      </c>
      <c r="S34" s="264">
        <v>3.5389723001685538</v>
      </c>
      <c r="T34" s="264">
        <v>3.6892008501521851</v>
      </c>
      <c r="U34" s="264">
        <v>3.7167504502781901</v>
      </c>
      <c r="V34" s="264">
        <v>3.6554372701197382</v>
      </c>
      <c r="W34" s="264">
        <v>3.8119232949281399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5.9531677117390345</v>
      </c>
      <c r="C35" s="263">
        <f t="shared" si="1"/>
        <v>5.4134939812324898</v>
      </c>
      <c r="D35" s="263">
        <f t="shared" si="1"/>
        <v>5.7363973518756834</v>
      </c>
      <c r="E35" s="263">
        <f t="shared" si="1"/>
        <v>6.6784176130480803</v>
      </c>
      <c r="F35" s="263">
        <f t="shared" si="1"/>
        <v>9.9044046974111062</v>
      </c>
      <c r="G35" s="263">
        <f t="shared" si="1"/>
        <v>7.1721184637305173</v>
      </c>
      <c r="H35" s="263">
        <f t="shared" si="1"/>
        <v>7.352691527279184</v>
      </c>
      <c r="I35" s="263">
        <f t="shared" si="1"/>
        <v>11.427078528599203</v>
      </c>
      <c r="J35" s="263">
        <f t="shared" si="1"/>
        <v>16.259091200087582</v>
      </c>
      <c r="K35" s="263">
        <f t="shared" si="1"/>
        <v>18.307407485416451</v>
      </c>
      <c r="L35" s="263">
        <f t="shared" si="1"/>
        <v>16.084777295807822</v>
      </c>
      <c r="M35" s="263">
        <f t="shared" si="1"/>
        <v>14.777454906606252</v>
      </c>
      <c r="N35" s="263">
        <f t="shared" si="1"/>
        <v>18.004658067047</v>
      </c>
      <c r="O35" s="263">
        <f t="shared" si="1"/>
        <v>17.042889579833215</v>
      </c>
      <c r="P35" s="263">
        <f t="shared" si="1"/>
        <v>16.089828306713876</v>
      </c>
      <c r="Q35" s="263">
        <f t="shared" si="1"/>
        <v>6.4733714618861748</v>
      </c>
      <c r="R35" s="263">
        <f t="shared" si="1"/>
        <v>2.9897595640131107</v>
      </c>
      <c r="S35" s="263">
        <f t="shared" si="1"/>
        <v>3.0056793160046196</v>
      </c>
      <c r="T35" s="263">
        <f t="shared" si="1"/>
        <v>3.0273337219687995</v>
      </c>
      <c r="U35" s="263">
        <f t="shared" si="1"/>
        <v>3.0597150171125063</v>
      </c>
      <c r="V35" s="263">
        <f t="shared" si="1"/>
        <v>2.968319382134085</v>
      </c>
      <c r="W35" s="263">
        <f t="shared" si="1"/>
        <v>2.9782513520723644</v>
      </c>
      <c r="DA35" s="70"/>
    </row>
    <row r="36" spans="1:105" ht="12" customHeight="1" x14ac:dyDescent="0.25">
      <c r="A36" s="60" t="s">
        <v>3082</v>
      </c>
      <c r="B36" s="264">
        <v>1.965671642745848</v>
      </c>
      <c r="C36" s="264">
        <v>1.67450445577776</v>
      </c>
      <c r="D36" s="264">
        <v>1.7614445245772781</v>
      </c>
      <c r="E36" s="264">
        <v>1.7967328089231429</v>
      </c>
      <c r="F36" s="264">
        <v>3.466794214241816</v>
      </c>
      <c r="G36" s="264">
        <v>2.8580049412926698</v>
      </c>
      <c r="H36" s="264">
        <v>2.9401243528420919</v>
      </c>
      <c r="I36" s="264">
        <v>4.6647489478665962</v>
      </c>
      <c r="J36" s="264">
        <v>1.6139806116794211</v>
      </c>
      <c r="K36" s="264">
        <v>1.474507158549581</v>
      </c>
      <c r="L36" s="264">
        <v>1.25606339946094</v>
      </c>
      <c r="M36" s="264">
        <v>1.279738253268744</v>
      </c>
      <c r="N36" s="264">
        <v>1.2112306584952159</v>
      </c>
      <c r="O36" s="264">
        <v>1.093548620553946</v>
      </c>
      <c r="P36" s="264">
        <v>1.357834375112668</v>
      </c>
      <c r="Q36" s="264">
        <v>1.418188658032099</v>
      </c>
      <c r="R36" s="264">
        <v>1.019100189624202</v>
      </c>
      <c r="S36" s="264">
        <v>1.0295182909570211</v>
      </c>
      <c r="T36" s="264">
        <v>1.0688593223943941</v>
      </c>
      <c r="U36" s="264">
        <v>1.0765927018807619</v>
      </c>
      <c r="V36" s="264">
        <v>1.043158787582005</v>
      </c>
      <c r="W36" s="264">
        <v>1.0489119671871019</v>
      </c>
      <c r="DA36" s="72" t="s">
        <v>3083</v>
      </c>
    </row>
    <row r="37" spans="1:105" ht="12" customHeight="1" x14ac:dyDescent="0.25">
      <c r="A37" s="59" t="s">
        <v>30</v>
      </c>
      <c r="B37" s="232">
        <v>0.1036797112846438</v>
      </c>
      <c r="C37" s="232">
        <v>0</v>
      </c>
      <c r="D37" s="232">
        <v>0.25966217739190289</v>
      </c>
      <c r="E37" s="232">
        <v>7.4027528149904973E-2</v>
      </c>
      <c r="F37" s="232">
        <v>2.5850367040575382</v>
      </c>
      <c r="G37" s="232">
        <v>2.1259474690486462</v>
      </c>
      <c r="H37" s="232">
        <v>2.3104265314356862</v>
      </c>
      <c r="I37" s="232">
        <v>4.177872391644204</v>
      </c>
      <c r="J37" s="232">
        <v>8.6338159687491853E-2</v>
      </c>
      <c r="K37" s="232">
        <v>4.6330596418073508E-2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5.6192993306965547E-3</v>
      </c>
      <c r="T37" s="232">
        <v>6.3027667382831347E-3</v>
      </c>
      <c r="U37" s="232">
        <v>2.276364657313513E-3</v>
      </c>
      <c r="V37" s="232">
        <v>1.614186211533273E-3</v>
      </c>
      <c r="W37" s="232">
        <v>1.2252303907549309E-3</v>
      </c>
      <c r="DA37" s="71" t="s">
        <v>3084</v>
      </c>
    </row>
    <row r="38" spans="1:105" ht="12" customHeight="1" x14ac:dyDescent="0.25">
      <c r="A38" s="59" t="s">
        <v>33</v>
      </c>
      <c r="B38" s="232">
        <v>9.8378546007722639E-2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0.13606672477636539</v>
      </c>
      <c r="K38" s="232">
        <v>0.13716690477992191</v>
      </c>
      <c r="L38" s="232">
        <v>0.1372814561483304</v>
      </c>
      <c r="M38" s="232">
        <v>0</v>
      </c>
      <c r="N38" s="232">
        <v>0</v>
      </c>
      <c r="O38" s="232">
        <v>0</v>
      </c>
      <c r="P38" s="232">
        <v>0</v>
      </c>
      <c r="Q38" s="232">
        <v>0.1212580178261034</v>
      </c>
      <c r="R38" s="232">
        <v>8.1109396052524707E-2</v>
      </c>
      <c r="S38" s="232">
        <v>4.4893182234562658E-2</v>
      </c>
      <c r="T38" s="232">
        <v>4.0016033006538818E-2</v>
      </c>
      <c r="U38" s="232">
        <v>5.8176311871795727E-2</v>
      </c>
      <c r="V38" s="232">
        <v>4.7836007694267928E-2</v>
      </c>
      <c r="W38" s="232">
        <v>5.4652019815141957E-2</v>
      </c>
      <c r="DA38" s="71" t="s">
        <v>3085</v>
      </c>
    </row>
    <row r="39" spans="1:105" ht="12" customHeight="1" x14ac:dyDescent="0.25">
      <c r="A39" s="59" t="s">
        <v>160</v>
      </c>
      <c r="B39" s="232">
        <v>0.1706256043268515</v>
      </c>
      <c r="C39" s="232">
        <v>0.1832087796660456</v>
      </c>
      <c r="D39" s="232">
        <v>0.27530601522104747</v>
      </c>
      <c r="E39" s="232">
        <v>0.30473427738421532</v>
      </c>
      <c r="F39" s="232">
        <v>7.774003838951897E-2</v>
      </c>
      <c r="G39" s="232">
        <v>0.1230542220618914</v>
      </c>
      <c r="H39" s="232">
        <v>0.1185762137828171</v>
      </c>
      <c r="I39" s="232">
        <v>5.4738296666931301E-2</v>
      </c>
      <c r="J39" s="232">
        <v>0.1233427681604415</v>
      </c>
      <c r="K39" s="232">
        <v>0.12391783108085561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3.4117043107204953E-2</v>
      </c>
      <c r="T39" s="232">
        <v>4.119340858584343E-2</v>
      </c>
      <c r="U39" s="232">
        <v>4.7537209288703808E-2</v>
      </c>
      <c r="V39" s="232">
        <v>4.6724235885260743E-2</v>
      </c>
      <c r="W39" s="232">
        <v>5.6550005248097862E-2</v>
      </c>
      <c r="DA39" s="71" t="s">
        <v>3086</v>
      </c>
    </row>
    <row r="40" spans="1:105" ht="12" customHeight="1" x14ac:dyDescent="0.25">
      <c r="A40" s="59" t="s">
        <v>70</v>
      </c>
      <c r="B40" s="232">
        <v>0.75623967933480352</v>
      </c>
      <c r="C40" s="232">
        <v>0.62386678678758634</v>
      </c>
      <c r="D40" s="232">
        <v>0.36027495072930288</v>
      </c>
      <c r="E40" s="232">
        <v>0.392931501847119</v>
      </c>
      <c r="F40" s="232">
        <v>0.15736365624836901</v>
      </c>
      <c r="G40" s="232">
        <v>0.18359062386935959</v>
      </c>
      <c r="H40" s="232">
        <v>0.1194229929976057</v>
      </c>
      <c r="I40" s="232">
        <v>0.11706728707896</v>
      </c>
      <c r="J40" s="232">
        <v>0.1183156502574892</v>
      </c>
      <c r="K40" s="232">
        <v>0.35781690695172491</v>
      </c>
      <c r="L40" s="232">
        <v>0</v>
      </c>
      <c r="M40" s="232">
        <v>0.1201646665352593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1.29158187230607E-3</v>
      </c>
      <c r="T40" s="232">
        <v>1.0116253195801611E-3</v>
      </c>
      <c r="U40" s="232">
        <v>3.2109929674951318E-4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0.83674810179182701</v>
      </c>
      <c r="C41" s="232">
        <v>0.86742888932412809</v>
      </c>
      <c r="D41" s="232">
        <v>0.8662013812350251</v>
      </c>
      <c r="E41" s="232">
        <v>1.025039501541904</v>
      </c>
      <c r="F41" s="232">
        <v>0.64665381554639023</v>
      </c>
      <c r="G41" s="232">
        <v>0.42541262631277271</v>
      </c>
      <c r="H41" s="232">
        <v>0.39169861462598288</v>
      </c>
      <c r="I41" s="232">
        <v>0.31507097247650101</v>
      </c>
      <c r="J41" s="232">
        <v>1.1499173087976331</v>
      </c>
      <c r="K41" s="232">
        <v>0.80927491931900464</v>
      </c>
      <c r="L41" s="232">
        <v>1.1187819433126089</v>
      </c>
      <c r="M41" s="232">
        <v>1.159573586733484</v>
      </c>
      <c r="N41" s="232">
        <v>1.2112306584952159</v>
      </c>
      <c r="O41" s="232">
        <v>1.093548620553946</v>
      </c>
      <c r="P41" s="232">
        <v>1.357834375112668</v>
      </c>
      <c r="Q41" s="232">
        <v>1.2969306402059959</v>
      </c>
      <c r="R41" s="232">
        <v>0.93799079357167781</v>
      </c>
      <c r="S41" s="232">
        <v>0.94359718441225082</v>
      </c>
      <c r="T41" s="232">
        <v>0.98033548874414878</v>
      </c>
      <c r="U41" s="232">
        <v>0.9682817167661989</v>
      </c>
      <c r="V41" s="232">
        <v>0.94698435779094359</v>
      </c>
      <c r="W41" s="232">
        <v>0.93648471173310732</v>
      </c>
      <c r="DA41" s="71" t="s">
        <v>3088</v>
      </c>
    </row>
    <row r="42" spans="1:105" ht="12" customHeight="1" x14ac:dyDescent="0.25">
      <c r="A42" s="60" t="s">
        <v>3089</v>
      </c>
      <c r="B42" s="264">
        <v>3.8431848023485888</v>
      </c>
      <c r="C42" s="264">
        <v>3.5827201208756119</v>
      </c>
      <c r="D42" s="264">
        <v>3.845080507072308</v>
      </c>
      <c r="E42" s="264">
        <v>4.6885673901520377</v>
      </c>
      <c r="F42" s="264">
        <v>6.2157441706748537</v>
      </c>
      <c r="G42" s="264">
        <v>4.0958784431946489</v>
      </c>
      <c r="H42" s="264">
        <v>4.1885441192689434</v>
      </c>
      <c r="I42" s="264">
        <v>6.5345412951484576</v>
      </c>
      <c r="J42" s="264">
        <v>14.3649109891366</v>
      </c>
      <c r="K42" s="264">
        <v>16.60246141766638</v>
      </c>
      <c r="L42" s="264">
        <v>14.60991314559174</v>
      </c>
      <c r="M42" s="264">
        <v>13.242752529802139</v>
      </c>
      <c r="N42" s="264">
        <v>16.51401688590629</v>
      </c>
      <c r="O42" s="264">
        <v>15.675913478098879</v>
      </c>
      <c r="P42" s="264">
        <v>14.435394670507771</v>
      </c>
      <c r="Q42" s="264">
        <v>4.7372196311488493</v>
      </c>
      <c r="R42" s="264">
        <v>1.645336140507119</v>
      </c>
      <c r="S42" s="264">
        <v>1.609624608244427</v>
      </c>
      <c r="T42" s="264">
        <v>1.5763785972372151</v>
      </c>
      <c r="U42" s="264">
        <v>1.598173161452932</v>
      </c>
      <c r="V42" s="264">
        <v>1.546561734432536</v>
      </c>
      <c r="W42" s="264">
        <v>1.5345330436248481</v>
      </c>
      <c r="DA42" s="72" t="s">
        <v>3090</v>
      </c>
    </row>
    <row r="43" spans="1:105" ht="12" customHeight="1" x14ac:dyDescent="0.25">
      <c r="A43" s="64" t="s">
        <v>30</v>
      </c>
      <c r="B43" s="231">
        <v>5.7309374314360013E-2</v>
      </c>
      <c r="C43" s="231">
        <v>0</v>
      </c>
      <c r="D43" s="231">
        <v>0.1127065355261771</v>
      </c>
      <c r="E43" s="231">
        <v>2.197495780006941E-2</v>
      </c>
      <c r="F43" s="231">
        <v>1.739525762854544</v>
      </c>
      <c r="G43" s="231">
        <v>2.578598734957497</v>
      </c>
      <c r="H43" s="231">
        <v>2.851858013474768</v>
      </c>
      <c r="I43" s="231">
        <v>5.4239907676855807</v>
      </c>
      <c r="J43" s="231">
        <v>2.3712930673127808E-3</v>
      </c>
      <c r="K43" s="231">
        <v>8.1010251552769902E-4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5.3255441427596589E-3</v>
      </c>
      <c r="T43" s="231">
        <v>7.0245689303508772E-3</v>
      </c>
      <c r="U43" s="231">
        <v>2.49019963992499E-3</v>
      </c>
      <c r="V43" s="231">
        <v>1.772237569793508E-3</v>
      </c>
      <c r="W43" s="231">
        <v>1.397546374021135E-3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5.437913404465778E-2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3.737097041702356E-3</v>
      </c>
      <c r="K45" s="231">
        <v>2.398398967426536E-3</v>
      </c>
      <c r="L45" s="231">
        <v>2.259012961743499E-3</v>
      </c>
      <c r="M45" s="231">
        <v>0</v>
      </c>
      <c r="N45" s="231">
        <v>0</v>
      </c>
      <c r="O45" s="231">
        <v>0</v>
      </c>
      <c r="P45" s="231">
        <v>0</v>
      </c>
      <c r="Q45" s="231">
        <v>2.175631881433732E-2</v>
      </c>
      <c r="R45" s="231">
        <v>7.060912698540063E-2</v>
      </c>
      <c r="S45" s="231">
        <v>4.2546340678648507E-2</v>
      </c>
      <c r="T45" s="231">
        <v>4.4598728438774139E-2</v>
      </c>
      <c r="U45" s="231">
        <v>6.3641223039493558E-2</v>
      </c>
      <c r="V45" s="231">
        <v>5.2519820463703383E-2</v>
      </c>
      <c r="W45" s="231">
        <v>6.2338261197162917E-2</v>
      </c>
      <c r="DA45" s="73" t="s">
        <v>3093</v>
      </c>
    </row>
    <row r="46" spans="1:105" ht="12" customHeight="1" x14ac:dyDescent="0.25">
      <c r="A46" s="64" t="s">
        <v>160</v>
      </c>
      <c r="B46" s="231">
        <v>9.4313983949429858E-2</v>
      </c>
      <c r="C46" s="231">
        <v>8.272950692740956E-2</v>
      </c>
      <c r="D46" s="231">
        <v>0.1194967534230067</v>
      </c>
      <c r="E46" s="231">
        <v>9.0459901243661545E-2</v>
      </c>
      <c r="F46" s="231">
        <v>5.2312912761202882E-2</v>
      </c>
      <c r="G46" s="231">
        <v>0.14925461045468169</v>
      </c>
      <c r="H46" s="231">
        <v>0.14636367825723151</v>
      </c>
      <c r="I46" s="231">
        <v>7.1064883732225373E-2</v>
      </c>
      <c r="J46" s="231">
        <v>3.3876312872626068E-3</v>
      </c>
      <c r="K46" s="231">
        <v>2.1667354715549721E-3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3.2333536335273333E-2</v>
      </c>
      <c r="T46" s="231">
        <v>4.5910938815131808E-2</v>
      </c>
      <c r="U46" s="231">
        <v>5.2002714535848447E-2</v>
      </c>
      <c r="V46" s="231">
        <v>5.1299190678315537E-2</v>
      </c>
      <c r="W46" s="231">
        <v>6.4503178652514398E-2</v>
      </c>
      <c r="DA46" s="73" t="s">
        <v>3094</v>
      </c>
    </row>
    <row r="47" spans="1:105" ht="12" customHeight="1" x14ac:dyDescent="0.25">
      <c r="A47" s="64" t="s">
        <v>70</v>
      </c>
      <c r="B47" s="231">
        <v>0.41801450175130778</v>
      </c>
      <c r="C47" s="231">
        <v>0.28171243623478909</v>
      </c>
      <c r="D47" s="231">
        <v>0.15637757466802349</v>
      </c>
      <c r="E47" s="231">
        <v>0.1166411115865337</v>
      </c>
      <c r="F47" s="231">
        <v>0.1058933259057242</v>
      </c>
      <c r="G47" s="231">
        <v>0.22268026719937531</v>
      </c>
      <c r="H47" s="231">
        <v>0.14740889395938939</v>
      </c>
      <c r="I47" s="231">
        <v>0.15198450904920599</v>
      </c>
      <c r="J47" s="231">
        <v>3.249560590887064E-3</v>
      </c>
      <c r="K47" s="231">
        <v>6.2565215825034258E-3</v>
      </c>
      <c r="L47" s="231">
        <v>0</v>
      </c>
      <c r="M47" s="231">
        <v>2.470381148030899E-3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1.2240629783467189E-3</v>
      </c>
      <c r="T47" s="231">
        <v>1.127478151129357E-3</v>
      </c>
      <c r="U47" s="231">
        <v>3.5126241772241669E-4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0.46251585366365222</v>
      </c>
      <c r="C49" s="231">
        <v>0.39169500740730839</v>
      </c>
      <c r="D49" s="231">
        <v>0.37597526804854309</v>
      </c>
      <c r="E49" s="231">
        <v>0.30428139845726337</v>
      </c>
      <c r="F49" s="231">
        <v>0.43514700198473388</v>
      </c>
      <c r="G49" s="231">
        <v>0.5159903882930611</v>
      </c>
      <c r="H49" s="231">
        <v>0.48349030700142348</v>
      </c>
      <c r="I49" s="231">
        <v>0.40904601330001472</v>
      </c>
      <c r="J49" s="231">
        <v>3.158268548003159E-2</v>
      </c>
      <c r="K49" s="231">
        <v>1.415038222210439E-2</v>
      </c>
      <c r="L49" s="231">
        <v>1.8409936652893699E-2</v>
      </c>
      <c r="M49" s="231">
        <v>2.3838860548748991E-2</v>
      </c>
      <c r="N49" s="231">
        <v>1.462233451788548E-2</v>
      </c>
      <c r="O49" s="231">
        <v>1.197038689743714E-2</v>
      </c>
      <c r="P49" s="231">
        <v>2.649033377167162E-2</v>
      </c>
      <c r="Q49" s="231">
        <v>0.23269749080732621</v>
      </c>
      <c r="R49" s="231">
        <v>0.81656027880604276</v>
      </c>
      <c r="S49" s="231">
        <v>0.89426958110598842</v>
      </c>
      <c r="T49" s="231">
        <v>1.092604962472139</v>
      </c>
      <c r="U49" s="231">
        <v>1.059239245650023</v>
      </c>
      <c r="V49" s="231">
        <v>1.039707342865811</v>
      </c>
      <c r="W49" s="231">
        <v>1.068191601419894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2.373885207609153</v>
      </c>
      <c r="C51" s="231">
        <v>2.620472902850933</v>
      </c>
      <c r="D51" s="231">
        <v>2.7897758726370032</v>
      </c>
      <c r="E51" s="231">
        <v>3.662034630519972</v>
      </c>
      <c r="F51" s="231">
        <v>3.5810665253467189</v>
      </c>
      <c r="G51" s="231">
        <v>0.39012025681658419</v>
      </c>
      <c r="H51" s="231">
        <v>0.36804647785116168</v>
      </c>
      <c r="I51" s="231">
        <v>0.45269796273266821</v>
      </c>
      <c r="J51" s="231">
        <v>0.32020229067052342</v>
      </c>
      <c r="K51" s="231">
        <v>0.58886376491203984</v>
      </c>
      <c r="L51" s="231">
        <v>0.23186742610835709</v>
      </c>
      <c r="M51" s="231">
        <v>0.38645012670092121</v>
      </c>
      <c r="N51" s="231">
        <v>0.69928565800823361</v>
      </c>
      <c r="O51" s="231">
        <v>0.38645012670289158</v>
      </c>
      <c r="P51" s="231">
        <v>0.32387242078820883</v>
      </c>
      <c r="Q51" s="231">
        <v>0.45636809284545821</v>
      </c>
      <c r="R51" s="231">
        <v>0.70663916784787539</v>
      </c>
      <c r="S51" s="231">
        <v>0.59845645159113892</v>
      </c>
      <c r="T51" s="231">
        <v>0.33842044559330969</v>
      </c>
      <c r="U51" s="231">
        <v>0.37717542967286699</v>
      </c>
      <c r="V51" s="231">
        <v>0.36327663367330387</v>
      </c>
      <c r="W51" s="231">
        <v>0.31763187464686221</v>
      </c>
      <c r="DA51" s="73" t="s">
        <v>3099</v>
      </c>
    </row>
    <row r="52" spans="1:105" ht="12" customHeight="1" x14ac:dyDescent="0.25">
      <c r="A52" s="64" t="s">
        <v>79</v>
      </c>
      <c r="B52" s="231">
        <v>0.38276674701602881</v>
      </c>
      <c r="C52" s="231">
        <v>0.20611026745517261</v>
      </c>
      <c r="D52" s="231">
        <v>0.29074850276955488</v>
      </c>
      <c r="E52" s="231">
        <v>0.49317539054453829</v>
      </c>
      <c r="F52" s="231">
        <v>0.30179864182192989</v>
      </c>
      <c r="G52" s="231">
        <v>0.23923418547344949</v>
      </c>
      <c r="H52" s="231">
        <v>0.19137674872496871</v>
      </c>
      <c r="I52" s="231">
        <v>2.5757158648763621E-2</v>
      </c>
      <c r="J52" s="231">
        <v>14.000380430998881</v>
      </c>
      <c r="K52" s="231">
        <v>15.98781551199523</v>
      </c>
      <c r="L52" s="231">
        <v>14.35737676986875</v>
      </c>
      <c r="M52" s="231">
        <v>12.82999316140444</v>
      </c>
      <c r="N52" s="231">
        <v>15.80010889338017</v>
      </c>
      <c r="O52" s="231">
        <v>15.277492964498551</v>
      </c>
      <c r="P52" s="231">
        <v>14.085031915947891</v>
      </c>
      <c r="Q52" s="231">
        <v>4.0263977286817276</v>
      </c>
      <c r="R52" s="231">
        <v>5.1527566867800183E-2</v>
      </c>
      <c r="S52" s="231">
        <v>3.5469091412271503E-2</v>
      </c>
      <c r="T52" s="231">
        <v>4.6691474836380198E-2</v>
      </c>
      <c r="U52" s="231">
        <v>4.3273086497052152E-2</v>
      </c>
      <c r="V52" s="231">
        <v>3.798650918160925E-2</v>
      </c>
      <c r="W52" s="231">
        <v>2.0470581334392932E-2</v>
      </c>
      <c r="DA52" s="73" t="s">
        <v>3100</v>
      </c>
    </row>
    <row r="53" spans="1:105" ht="12" customHeight="1" x14ac:dyDescent="0.25">
      <c r="A53" s="60" t="s">
        <v>3101</v>
      </c>
      <c r="B53" s="264">
        <v>0.1443112666445977</v>
      </c>
      <c r="C53" s="264">
        <v>0.15626940457911789</v>
      </c>
      <c r="D53" s="264">
        <v>0.12987232022609749</v>
      </c>
      <c r="E53" s="264">
        <v>0.19311741397289961</v>
      </c>
      <c r="F53" s="264">
        <v>0.2218663124944365</v>
      </c>
      <c r="G53" s="264">
        <v>0.2182350792431986</v>
      </c>
      <c r="H53" s="264">
        <v>0.22402305516814841</v>
      </c>
      <c r="I53" s="264">
        <v>0.2277882855841511</v>
      </c>
      <c r="J53" s="264">
        <v>0.28019959927156041</v>
      </c>
      <c r="K53" s="264">
        <v>0.23043890920049101</v>
      </c>
      <c r="L53" s="264">
        <v>0.2188007507551416</v>
      </c>
      <c r="M53" s="264">
        <v>0.25496412353536829</v>
      </c>
      <c r="N53" s="264">
        <v>0.27941052264549698</v>
      </c>
      <c r="O53" s="264">
        <v>0.27342748118039278</v>
      </c>
      <c r="P53" s="264">
        <v>0.29659926109343809</v>
      </c>
      <c r="Q53" s="264">
        <v>0.31796317270522662</v>
      </c>
      <c r="R53" s="264">
        <v>0.32532323388179007</v>
      </c>
      <c r="S53" s="264">
        <v>0.36653641680317162</v>
      </c>
      <c r="T53" s="264">
        <v>0.38209580233719048</v>
      </c>
      <c r="U53" s="264">
        <v>0.38494915377881228</v>
      </c>
      <c r="V53" s="264">
        <v>0.37859886011954419</v>
      </c>
      <c r="W53" s="264">
        <v>0.39480634126041447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1.9539618946799475</v>
      </c>
      <c r="C54" s="263">
        <f t="shared" si="2"/>
        <v>1.9077691419486782</v>
      </c>
      <c r="D54" s="263">
        <f t="shared" si="2"/>
        <v>1.7893996262588538</v>
      </c>
      <c r="E54" s="263">
        <f t="shared" si="2"/>
        <v>2.2765682731436665</v>
      </c>
      <c r="F54" s="263">
        <f t="shared" si="2"/>
        <v>3.1287325669904318</v>
      </c>
      <c r="G54" s="263">
        <f t="shared" si="2"/>
        <v>2.7321998993705261</v>
      </c>
      <c r="H54" s="263">
        <f t="shared" si="2"/>
        <v>2.7978876743628902</v>
      </c>
      <c r="I54" s="263">
        <f t="shared" si="2"/>
        <v>3.4890344737465608</v>
      </c>
      <c r="J54" s="263">
        <f t="shared" si="2"/>
        <v>3.4975308358425998</v>
      </c>
      <c r="K54" s="263">
        <f t="shared" si="2"/>
        <v>3.2871636752667426</v>
      </c>
      <c r="L54" s="263">
        <f t="shared" si="2"/>
        <v>2.988080925227222</v>
      </c>
      <c r="M54" s="263">
        <f t="shared" si="2"/>
        <v>3.1266478652343945</v>
      </c>
      <c r="N54" s="263">
        <f t="shared" si="2"/>
        <v>3.5043891178157391</v>
      </c>
      <c r="O54" s="263">
        <f t="shared" si="2"/>
        <v>3.357307811169302</v>
      </c>
      <c r="P54" s="263">
        <f t="shared" si="2"/>
        <v>3.515120890939039</v>
      </c>
      <c r="Q54" s="263">
        <f t="shared" si="2"/>
        <v>2.9446768138287389</v>
      </c>
      <c r="R54" s="263">
        <f t="shared" si="2"/>
        <v>2.6051455426210239</v>
      </c>
      <c r="S54" s="263">
        <f t="shared" si="2"/>
        <v>2.870851641853541</v>
      </c>
      <c r="T54" s="263">
        <f t="shared" si="2"/>
        <v>2.9834304664497964</v>
      </c>
      <c r="U54" s="263">
        <f t="shared" si="2"/>
        <v>3.0062424247597699</v>
      </c>
      <c r="V54" s="263">
        <f t="shared" si="2"/>
        <v>2.9487391343629836</v>
      </c>
      <c r="W54" s="263">
        <f t="shared" si="2"/>
        <v>3.0539297636325258</v>
      </c>
      <c r="DA54" s="70"/>
    </row>
    <row r="55" spans="1:105" ht="12" customHeight="1" x14ac:dyDescent="0.25">
      <c r="A55" s="60" t="s">
        <v>3104</v>
      </c>
      <c r="B55" s="264">
        <v>0.73923685765420111</v>
      </c>
      <c r="C55" s="264">
        <v>0.63594317119667298</v>
      </c>
      <c r="D55" s="264">
        <v>0.66714038064026193</v>
      </c>
      <c r="E55" s="264">
        <v>0.68520825323080936</v>
      </c>
      <c r="F55" s="264">
        <v>1.238085747367192</v>
      </c>
      <c r="G55" s="264">
        <v>1.0243313891252099</v>
      </c>
      <c r="H55" s="264">
        <v>1.045924571740676</v>
      </c>
      <c r="I55" s="264">
        <v>1.5364206073241899</v>
      </c>
      <c r="J55" s="264">
        <v>0.61964292409059096</v>
      </c>
      <c r="K55" s="264">
        <v>0.56008818232568458</v>
      </c>
      <c r="L55" s="264">
        <v>0.48555976052746791</v>
      </c>
      <c r="M55" s="264">
        <v>0.49504078853027378</v>
      </c>
      <c r="N55" s="264">
        <v>0.46987396234728201</v>
      </c>
      <c r="O55" s="264">
        <v>0.42422144762868602</v>
      </c>
      <c r="P55" s="264">
        <v>0.52674609379370729</v>
      </c>
      <c r="Q55" s="264">
        <v>0.54892157087430038</v>
      </c>
      <c r="R55" s="264">
        <v>0.39480258370468052</v>
      </c>
      <c r="S55" s="264">
        <v>0.39886261559286562</v>
      </c>
      <c r="T55" s="264">
        <v>0.41414802784294708</v>
      </c>
      <c r="U55" s="264">
        <v>0.41701946392490918</v>
      </c>
      <c r="V55" s="264">
        <v>0.40412863457938419</v>
      </c>
      <c r="W55" s="264">
        <v>0.40627281295602269</v>
      </c>
      <c r="DA55" s="72" t="s">
        <v>3105</v>
      </c>
    </row>
    <row r="56" spans="1:105" ht="12" customHeight="1" x14ac:dyDescent="0.25">
      <c r="A56" s="60" t="s">
        <v>3106</v>
      </c>
      <c r="B56" s="264">
        <v>0.28914243027074021</v>
      </c>
      <c r="C56" s="264">
        <v>0.26954634138249112</v>
      </c>
      <c r="D56" s="264">
        <v>0.28928505382362202</v>
      </c>
      <c r="E56" s="264">
        <v>0.35274488201770798</v>
      </c>
      <c r="F56" s="264">
        <v>0.46764219465892298</v>
      </c>
      <c r="G56" s="264">
        <v>0.30815386406480122</v>
      </c>
      <c r="H56" s="264">
        <v>0.31512557637133121</v>
      </c>
      <c r="I56" s="264">
        <v>0.49162693129643581</v>
      </c>
      <c r="J56" s="264">
        <v>1.0807456543551051</v>
      </c>
      <c r="K56" s="264">
        <v>1.249088006344806</v>
      </c>
      <c r="L56" s="264">
        <v>1.0991784184771221</v>
      </c>
      <c r="M56" s="264">
        <v>0.99631993954624187</v>
      </c>
      <c r="N56" s="264">
        <v>1.242433872293891</v>
      </c>
      <c r="O56" s="264">
        <v>1.1793790704525799</v>
      </c>
      <c r="P56" s="264">
        <v>1.0860485018563839</v>
      </c>
      <c r="Q56" s="264">
        <v>0.35640523870712348</v>
      </c>
      <c r="R56" s="264">
        <v>0.12378704505382709</v>
      </c>
      <c r="S56" s="264">
        <v>0.12110028400585029</v>
      </c>
      <c r="T56" s="264">
        <v>0.11859901672004119</v>
      </c>
      <c r="U56" s="264">
        <v>0.1202387331500638</v>
      </c>
      <c r="V56" s="264">
        <v>0.1163557417754886</v>
      </c>
      <c r="W56" s="264">
        <v>0.1154507619028099</v>
      </c>
      <c r="DA56" s="72" t="s">
        <v>3107</v>
      </c>
    </row>
    <row r="57" spans="1:105" ht="12" customHeight="1" x14ac:dyDescent="0.25">
      <c r="A57" s="64" t="s">
        <v>30</v>
      </c>
      <c r="B57" s="231">
        <v>4.3116770644032604E-3</v>
      </c>
      <c r="C57" s="231">
        <v>0</v>
      </c>
      <c r="D57" s="231">
        <v>8.4794885662327641E-3</v>
      </c>
      <c r="E57" s="231">
        <v>1.6532883611337481E-3</v>
      </c>
      <c r="F57" s="231">
        <v>0.13087341162542021</v>
      </c>
      <c r="G57" s="231">
        <v>0.19400115874288379</v>
      </c>
      <c r="H57" s="231">
        <v>0.21455985054355631</v>
      </c>
      <c r="I57" s="231">
        <v>0.4080745405155296</v>
      </c>
      <c r="J57" s="231">
        <v>1.7840449409249769E-4</v>
      </c>
      <c r="K57" s="231">
        <v>6.094815163844756E-5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4.0066789788787392E-4</v>
      </c>
      <c r="T57" s="231">
        <v>5.2849421419567716E-4</v>
      </c>
      <c r="U57" s="231">
        <v>1.8735044312915281E-4</v>
      </c>
      <c r="V57" s="231">
        <v>1.3333448800954299E-4</v>
      </c>
      <c r="W57" s="231">
        <v>1.051445547852892E-4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4.0912201162124967E-3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2.8116090595879802E-4</v>
      </c>
      <c r="K59" s="231">
        <v>1.8044380946155759E-4</v>
      </c>
      <c r="L59" s="231">
        <v>1.699570880308589E-4</v>
      </c>
      <c r="M59" s="231">
        <v>0</v>
      </c>
      <c r="N59" s="231">
        <v>0</v>
      </c>
      <c r="O59" s="231">
        <v>0</v>
      </c>
      <c r="P59" s="231">
        <v>0</v>
      </c>
      <c r="Q59" s="231">
        <v>1.6368390330535919E-3</v>
      </c>
      <c r="R59" s="231">
        <v>5.3122854158295131E-3</v>
      </c>
      <c r="S59" s="231">
        <v>3.2009786090519258E-3</v>
      </c>
      <c r="T59" s="231">
        <v>3.3553902273685868E-3</v>
      </c>
      <c r="U59" s="231">
        <v>4.7880543979556276E-3</v>
      </c>
      <c r="V59" s="231">
        <v>3.9513344549494704E-3</v>
      </c>
      <c r="W59" s="231">
        <v>4.6900259207896871E-3</v>
      </c>
      <c r="DA59" s="73" t="s">
        <v>3110</v>
      </c>
    </row>
    <row r="60" spans="1:105" ht="12" customHeight="1" x14ac:dyDescent="0.25">
      <c r="A60" s="64" t="s">
        <v>160</v>
      </c>
      <c r="B60" s="231">
        <v>7.0957229303646278E-3</v>
      </c>
      <c r="C60" s="231">
        <v>6.2241635305888051E-3</v>
      </c>
      <c r="D60" s="231">
        <v>8.9903513547089659E-3</v>
      </c>
      <c r="E60" s="231">
        <v>6.8057605951344071E-3</v>
      </c>
      <c r="F60" s="231">
        <v>3.9357677312503716E-3</v>
      </c>
      <c r="G60" s="231">
        <v>1.1229186993455679E-2</v>
      </c>
      <c r="H60" s="231">
        <v>1.1011687392393599E-2</v>
      </c>
      <c r="I60" s="231">
        <v>5.3465743246815314E-3</v>
      </c>
      <c r="J60" s="231">
        <v>2.5486881158088577E-4</v>
      </c>
      <c r="K60" s="231">
        <v>1.630145809320355E-4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2.4326171537509709E-3</v>
      </c>
      <c r="T60" s="231">
        <v>3.4541145190067819E-3</v>
      </c>
      <c r="U60" s="231">
        <v>3.9124299337315437E-3</v>
      </c>
      <c r="V60" s="231">
        <v>3.8595002391209189E-3</v>
      </c>
      <c r="W60" s="231">
        <v>4.8529037230731834E-3</v>
      </c>
      <c r="DA60" s="73" t="s">
        <v>3111</v>
      </c>
    </row>
    <row r="61" spans="1:105" ht="12" customHeight="1" x14ac:dyDescent="0.25">
      <c r="A61" s="64" t="s">
        <v>70</v>
      </c>
      <c r="B61" s="231">
        <v>3.1449366902919711E-2</v>
      </c>
      <c r="C61" s="231">
        <v>2.119466604901233E-2</v>
      </c>
      <c r="D61" s="231">
        <v>1.17650839875629E-2</v>
      </c>
      <c r="E61" s="231">
        <v>8.7755068278269847E-3</v>
      </c>
      <c r="F61" s="231">
        <v>7.9668959929071487E-3</v>
      </c>
      <c r="G61" s="231">
        <v>1.675337433474924E-2</v>
      </c>
      <c r="H61" s="231">
        <v>1.109032431042428E-2</v>
      </c>
      <c r="I61" s="231">
        <v>1.1434571213733371E-2</v>
      </c>
      <c r="J61" s="231">
        <v>2.444810475902494E-4</v>
      </c>
      <c r="K61" s="231">
        <v>4.7071008771185628E-4</v>
      </c>
      <c r="L61" s="231">
        <v>0</v>
      </c>
      <c r="M61" s="231">
        <v>1.8585939671705821E-4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9.2092512477496094E-5</v>
      </c>
      <c r="T61" s="231">
        <v>8.4825942404716454E-5</v>
      </c>
      <c r="U61" s="231">
        <v>2.6427266537109711E-5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3.4797430996638401E-2</v>
      </c>
      <c r="C63" s="231">
        <v>2.946921685823008E-2</v>
      </c>
      <c r="D63" s="231">
        <v>2.8286540542837101E-2</v>
      </c>
      <c r="E63" s="231">
        <v>2.289264439803862E-2</v>
      </c>
      <c r="F63" s="231">
        <v>3.2738332437722908E-2</v>
      </c>
      <c r="G63" s="231">
        <v>3.8820593476593952E-2</v>
      </c>
      <c r="H63" s="231">
        <v>3.6375446294777937E-2</v>
      </c>
      <c r="I63" s="231">
        <v>3.0774621690283239E-2</v>
      </c>
      <c r="J63" s="231">
        <v>2.3761268072751049E-3</v>
      </c>
      <c r="K63" s="231">
        <v>1.0646055590297981E-3</v>
      </c>
      <c r="L63" s="231">
        <v>1.385073603979464E-3</v>
      </c>
      <c r="M63" s="231">
        <v>1.7935192889340921E-3</v>
      </c>
      <c r="N63" s="231">
        <v>1.1001129417844879E-3</v>
      </c>
      <c r="O63" s="231">
        <v>9.005933715940165E-4</v>
      </c>
      <c r="P63" s="231">
        <v>1.9930031677746671E-3</v>
      </c>
      <c r="Q63" s="231">
        <v>1.7507021251961841E-2</v>
      </c>
      <c r="R63" s="231">
        <v>6.1434002167225762E-2</v>
      </c>
      <c r="S63" s="231">
        <v>6.7280470051861205E-2</v>
      </c>
      <c r="T63" s="231">
        <v>8.2202254229878757E-2</v>
      </c>
      <c r="U63" s="231">
        <v>7.9691980863951573E-2</v>
      </c>
      <c r="V63" s="231">
        <v>7.8222496014982629E-2</v>
      </c>
      <c r="W63" s="231">
        <v>8.0365512332531239E-2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0.17859951405209931</v>
      </c>
      <c r="C65" s="231">
        <v>0.1971515663586908</v>
      </c>
      <c r="D65" s="231">
        <v>0.2098890938661068</v>
      </c>
      <c r="E65" s="231">
        <v>0.2755135772178034</v>
      </c>
      <c r="F65" s="231">
        <v>0.2694219329414459</v>
      </c>
      <c r="G65" s="231">
        <v>2.9350740324758699E-2</v>
      </c>
      <c r="H65" s="231">
        <v>2.7690017142407149E-2</v>
      </c>
      <c r="I65" s="231">
        <v>3.4058780895247769E-2</v>
      </c>
      <c r="J65" s="231">
        <v>2.4090454470509601E-2</v>
      </c>
      <c r="K65" s="231">
        <v>4.4303229962034327E-2</v>
      </c>
      <c r="L65" s="231">
        <v>1.7444571243261979E-2</v>
      </c>
      <c r="M65" s="231">
        <v>2.907461768282792E-2</v>
      </c>
      <c r="N65" s="231">
        <v>5.2610833204381223E-2</v>
      </c>
      <c r="O65" s="231">
        <v>2.9074617682976169E-2</v>
      </c>
      <c r="P65" s="231">
        <v>2.4366577112592509E-2</v>
      </c>
      <c r="Q65" s="231">
        <v>3.4334903536962377E-2</v>
      </c>
      <c r="R65" s="231">
        <v>5.3164075323978058E-2</v>
      </c>
      <c r="S65" s="231">
        <v>4.5024936796825503E-2</v>
      </c>
      <c r="T65" s="231">
        <v>2.5461099354982551E-2</v>
      </c>
      <c r="U65" s="231">
        <v>2.8376834834322281E-2</v>
      </c>
      <c r="V65" s="231">
        <v>2.7331157392348891E-2</v>
      </c>
      <c r="W65" s="231">
        <v>2.3897068938948871E-2</v>
      </c>
      <c r="DA65" s="73" t="s">
        <v>3116</v>
      </c>
    </row>
    <row r="66" spans="1:105" ht="12" customHeight="1" x14ac:dyDescent="0.25">
      <c r="A66" s="64" t="s">
        <v>79</v>
      </c>
      <c r="B66" s="231">
        <v>2.8797498208102471E-2</v>
      </c>
      <c r="C66" s="231">
        <v>1.550672858596909E-2</v>
      </c>
      <c r="D66" s="231">
        <v>2.1874495506173409E-2</v>
      </c>
      <c r="E66" s="231">
        <v>3.7104104617770889E-2</v>
      </c>
      <c r="F66" s="231">
        <v>2.2705853930176541E-2</v>
      </c>
      <c r="G66" s="231">
        <v>1.799881019235984E-2</v>
      </c>
      <c r="H66" s="231">
        <v>1.439825068777194E-2</v>
      </c>
      <c r="I66" s="231">
        <v>1.9378426569602719E-3</v>
      </c>
      <c r="J66" s="231">
        <v>1.053320157818098</v>
      </c>
      <c r="K66" s="231">
        <v>1.2028450541939979</v>
      </c>
      <c r="L66" s="231">
        <v>1.0801788165418491</v>
      </c>
      <c r="M66" s="231">
        <v>0.96526594317776282</v>
      </c>
      <c r="N66" s="231">
        <v>1.188722926147725</v>
      </c>
      <c r="O66" s="231">
        <v>1.14940385939801</v>
      </c>
      <c r="P66" s="231">
        <v>1.059688921576017</v>
      </c>
      <c r="Q66" s="231">
        <v>0.30292647488514568</v>
      </c>
      <c r="R66" s="231">
        <v>3.8766821467937432E-3</v>
      </c>
      <c r="S66" s="231">
        <v>2.6685209839953472E-3</v>
      </c>
      <c r="T66" s="231">
        <v>3.5128382322041529E-3</v>
      </c>
      <c r="U66" s="231">
        <v>3.2556554104365251E-3</v>
      </c>
      <c r="V66" s="231">
        <v>2.8579191860771849E-3</v>
      </c>
      <c r="W66" s="231">
        <v>1.540106432681599E-3</v>
      </c>
      <c r="DA66" s="73" t="s">
        <v>3117</v>
      </c>
    </row>
    <row r="67" spans="1:105" ht="12" customHeight="1" x14ac:dyDescent="0.25">
      <c r="A67" s="60" t="s">
        <v>3118</v>
      </c>
      <c r="B67" s="264">
        <v>0.92558260675500614</v>
      </c>
      <c r="C67" s="264">
        <v>1.002279629369514</v>
      </c>
      <c r="D67" s="264">
        <v>0.8329741917949699</v>
      </c>
      <c r="E67" s="264">
        <v>1.2386151378951491</v>
      </c>
      <c r="F67" s="264">
        <v>1.4230046249643169</v>
      </c>
      <c r="G67" s="264">
        <v>1.399714646180515</v>
      </c>
      <c r="H67" s="264">
        <v>1.436837526250883</v>
      </c>
      <c r="I67" s="264">
        <v>1.460986935125935</v>
      </c>
      <c r="J67" s="264">
        <v>1.797142257396904</v>
      </c>
      <c r="K67" s="264">
        <v>1.4779874865962519</v>
      </c>
      <c r="L67" s="264">
        <v>1.403342746222632</v>
      </c>
      <c r="M67" s="264">
        <v>1.635287137157879</v>
      </c>
      <c r="N67" s="264">
        <v>1.7920812831745661</v>
      </c>
      <c r="O67" s="264">
        <v>1.753707293088036</v>
      </c>
      <c r="P67" s="264">
        <v>1.9023262952889479</v>
      </c>
      <c r="Q67" s="264">
        <v>2.0393500042473152</v>
      </c>
      <c r="R67" s="264">
        <v>2.086555913862516</v>
      </c>
      <c r="S67" s="264">
        <v>2.350888742254825</v>
      </c>
      <c r="T67" s="264">
        <v>2.4506834218868079</v>
      </c>
      <c r="U67" s="264">
        <v>2.4689842276847971</v>
      </c>
      <c r="V67" s="264">
        <v>2.4282547580081109</v>
      </c>
      <c r="W67" s="264">
        <v>2.5322061887736931</v>
      </c>
      <c r="DA67" s="72" t="s">
        <v>3119</v>
      </c>
    </row>
    <row r="68" spans="1:105" ht="12" customHeight="1" x14ac:dyDescent="0.25">
      <c r="A68" s="57" t="s">
        <v>3120</v>
      </c>
      <c r="B68" s="263">
        <v>20.07693937439641</v>
      </c>
      <c r="C68" s="263">
        <v>15.69795901799491</v>
      </c>
      <c r="D68" s="263">
        <v>15.69428963560039</v>
      </c>
      <c r="E68" s="263">
        <v>17.316464443720609</v>
      </c>
      <c r="F68" s="263">
        <v>17.991568090758939</v>
      </c>
      <c r="G68" s="263">
        <v>24.314092589218731</v>
      </c>
      <c r="H68" s="263">
        <v>29.940005009596931</v>
      </c>
      <c r="I68" s="263">
        <v>26.607939547509879</v>
      </c>
      <c r="J68" s="263">
        <v>17.387353865060071</v>
      </c>
      <c r="K68" s="263">
        <v>24.983472437122352</v>
      </c>
      <c r="L68" s="263">
        <v>13.8990806419287</v>
      </c>
      <c r="M68" s="263">
        <v>15.56892567383187</v>
      </c>
      <c r="N68" s="263">
        <v>12.164304738842951</v>
      </c>
      <c r="O68" s="263">
        <v>15.505205133454091</v>
      </c>
      <c r="P68" s="263">
        <v>17.264202191503848</v>
      </c>
      <c r="Q68" s="263">
        <v>19.883075941039909</v>
      </c>
      <c r="R68" s="263">
        <v>14.460805811395449</v>
      </c>
      <c r="S68" s="263">
        <v>12.85589134294951</v>
      </c>
      <c r="T68" s="263">
        <v>15.868474125781811</v>
      </c>
      <c r="U68" s="263">
        <v>18.269328580822432</v>
      </c>
      <c r="V68" s="263">
        <v>26.148193764801309</v>
      </c>
      <c r="W68" s="263">
        <v>38.013687093373377</v>
      </c>
      <c r="DA68" s="70" t="s">
        <v>3121</v>
      </c>
    </row>
    <row r="69" spans="1:105" ht="12" customHeight="1" x14ac:dyDescent="0.25">
      <c r="A69" s="41" t="s">
        <v>3122</v>
      </c>
      <c r="B69" s="352">
        <v>74.639855641188049</v>
      </c>
      <c r="C69" s="352">
        <v>78.104836019347104</v>
      </c>
      <c r="D69" s="352">
        <v>73.199109781813178</v>
      </c>
      <c r="E69" s="352">
        <v>81.778627851719733</v>
      </c>
      <c r="F69" s="352">
        <v>81.986701829610865</v>
      </c>
      <c r="G69" s="352">
        <v>85.868684821683757</v>
      </c>
      <c r="H69" s="352">
        <v>89.764156649673367</v>
      </c>
      <c r="I69" s="352">
        <v>95.889981284824586</v>
      </c>
      <c r="J69" s="352">
        <v>110.7150600390892</v>
      </c>
      <c r="K69" s="352">
        <v>97.886221850460743</v>
      </c>
      <c r="L69" s="352">
        <v>90.492589821162653</v>
      </c>
      <c r="M69" s="352">
        <v>103.5226685228827</v>
      </c>
      <c r="N69" s="352">
        <v>102.7999861647548</v>
      </c>
      <c r="O69" s="352">
        <v>103.8540791484921</v>
      </c>
      <c r="P69" s="352">
        <v>103.4638626107636</v>
      </c>
      <c r="Q69" s="352">
        <v>113.70806242853691</v>
      </c>
      <c r="R69" s="352">
        <v>114.5604227581947</v>
      </c>
      <c r="S69" s="352">
        <v>120.8046255409562</v>
      </c>
      <c r="T69" s="352">
        <v>122.6744630316753</v>
      </c>
      <c r="U69" s="352">
        <v>127.8441519395567</v>
      </c>
      <c r="V69" s="352">
        <v>125.1107158429114</v>
      </c>
      <c r="W69" s="352">
        <v>129.708187767449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0.99999999999999978</v>
      </c>
      <c r="E73" s="234">
        <f t="shared" si="3"/>
        <v>0.99999999999999978</v>
      </c>
      <c r="F73" s="234">
        <f t="shared" si="3"/>
        <v>1</v>
      </c>
      <c r="G73" s="234">
        <f t="shared" si="3"/>
        <v>1.0000000000000002</v>
      </c>
      <c r="H73" s="234">
        <f t="shared" si="3"/>
        <v>1.0000000000000002</v>
      </c>
      <c r="I73" s="234">
        <f t="shared" si="3"/>
        <v>0.99999999999999978</v>
      </c>
      <c r="J73" s="234">
        <f t="shared" si="3"/>
        <v>0.99999999999999978</v>
      </c>
      <c r="K73" s="234">
        <f t="shared" si="3"/>
        <v>1</v>
      </c>
      <c r="L73" s="234">
        <f t="shared" si="3"/>
        <v>1</v>
      </c>
      <c r="M73" s="234">
        <f t="shared" si="3"/>
        <v>0.99999999999999978</v>
      </c>
      <c r="N73" s="234">
        <f t="shared" si="3"/>
        <v>0.99999999999999989</v>
      </c>
      <c r="O73" s="234">
        <f t="shared" si="3"/>
        <v>1</v>
      </c>
      <c r="P73" s="234">
        <f t="shared" si="3"/>
        <v>1</v>
      </c>
      <c r="Q73" s="234">
        <f t="shared" si="3"/>
        <v>1</v>
      </c>
      <c r="R73" s="234">
        <f t="shared" si="3"/>
        <v>0.99999999999999978</v>
      </c>
      <c r="S73" s="234">
        <f t="shared" si="3"/>
        <v>0.99999999999999978</v>
      </c>
      <c r="T73" s="234">
        <f t="shared" si="3"/>
        <v>1</v>
      </c>
      <c r="U73" s="234">
        <f t="shared" si="3"/>
        <v>1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4.4248702652958022E-2</v>
      </c>
      <c r="C74" s="301">
        <f t="shared" si="4"/>
        <v>4.5441296090405349E-2</v>
      </c>
      <c r="D74" s="301">
        <f t="shared" si="4"/>
        <v>4.5370170937120299E-2</v>
      </c>
      <c r="E74" s="301">
        <f t="shared" si="4"/>
        <v>4.3071865177154327E-2</v>
      </c>
      <c r="F74" s="301">
        <f t="shared" si="4"/>
        <v>3.8011657856849852E-2</v>
      </c>
      <c r="G74" s="301">
        <f t="shared" si="4"/>
        <v>3.9419124433321788E-2</v>
      </c>
      <c r="H74" s="301">
        <f t="shared" si="4"/>
        <v>3.8765012845470209E-2</v>
      </c>
      <c r="I74" s="301">
        <f t="shared" si="4"/>
        <v>3.7996978461857754E-2</v>
      </c>
      <c r="J74" s="301">
        <f t="shared" si="4"/>
        <v>3.8805548538537411E-2</v>
      </c>
      <c r="K74" s="301">
        <f t="shared" si="4"/>
        <v>3.6380042055757809E-2</v>
      </c>
      <c r="L74" s="301">
        <f t="shared" si="4"/>
        <v>3.9779917293958272E-2</v>
      </c>
      <c r="M74" s="301">
        <f t="shared" si="4"/>
        <v>4.257271959577863E-2</v>
      </c>
      <c r="N74" s="301">
        <f t="shared" si="4"/>
        <v>3.9578913643418645E-2</v>
      </c>
      <c r="O74" s="301">
        <f t="shared" si="4"/>
        <v>4.0109499509183646E-2</v>
      </c>
      <c r="P74" s="301">
        <f t="shared" si="4"/>
        <v>3.90403252286428E-2</v>
      </c>
      <c r="Q74" s="301">
        <f t="shared" si="4"/>
        <v>4.6019149207620673E-2</v>
      </c>
      <c r="R74" s="301">
        <f t="shared" si="4"/>
        <v>5.4707168805585044E-2</v>
      </c>
      <c r="S74" s="301">
        <f t="shared" si="4"/>
        <v>5.4878316753097574E-2</v>
      </c>
      <c r="T74" s="301">
        <f t="shared" si="4"/>
        <v>5.1687845020924827E-2</v>
      </c>
      <c r="U74" s="301">
        <f t="shared" si="4"/>
        <v>5.0093280614365909E-2</v>
      </c>
      <c r="V74" s="301">
        <f t="shared" si="4"/>
        <v>4.6495832178448132E-2</v>
      </c>
      <c r="W74" s="301">
        <f t="shared" si="4"/>
        <v>4.3244536984189674E-2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1.9334248690330822E-2</v>
      </c>
      <c r="C75" s="235">
        <f t="shared" si="5"/>
        <v>1.9890355446302285E-2</v>
      </c>
      <c r="D75" s="235">
        <f t="shared" si="5"/>
        <v>1.9743674901690735E-2</v>
      </c>
      <c r="E75" s="235">
        <f t="shared" si="5"/>
        <v>1.9039915038919799E-2</v>
      </c>
      <c r="F75" s="235">
        <f t="shared" si="5"/>
        <v>1.6974061037481763E-2</v>
      </c>
      <c r="G75" s="235">
        <f t="shared" si="5"/>
        <v>1.7516028099103461E-2</v>
      </c>
      <c r="H75" s="235">
        <f t="shared" si="5"/>
        <v>1.72022835677039E-2</v>
      </c>
      <c r="I75" s="235">
        <f t="shared" si="5"/>
        <v>1.6803260239875432E-2</v>
      </c>
      <c r="J75" s="235">
        <f t="shared" si="5"/>
        <v>1.7237972688235657E-2</v>
      </c>
      <c r="K75" s="235">
        <f t="shared" si="5"/>
        <v>1.6078464707164061E-2</v>
      </c>
      <c r="L75" s="235">
        <f t="shared" si="5"/>
        <v>1.7613008912921023E-2</v>
      </c>
      <c r="M75" s="235">
        <f t="shared" si="5"/>
        <v>1.8873998217903361E-2</v>
      </c>
      <c r="N75" s="235">
        <f t="shared" si="5"/>
        <v>1.7680320522470924E-2</v>
      </c>
      <c r="O75" s="235">
        <f t="shared" si="5"/>
        <v>1.7871200158224153E-2</v>
      </c>
      <c r="P75" s="235">
        <f t="shared" si="5"/>
        <v>1.7520391580567604E-2</v>
      </c>
      <c r="Q75" s="235">
        <f t="shared" si="5"/>
        <v>2.0606882885817364E-2</v>
      </c>
      <c r="R75" s="235">
        <f t="shared" si="5"/>
        <v>2.4530516421595722E-2</v>
      </c>
      <c r="S75" s="235">
        <f t="shared" si="5"/>
        <v>2.4760932449758528E-2</v>
      </c>
      <c r="T75" s="235">
        <f t="shared" si="5"/>
        <v>2.3383533780673749E-2</v>
      </c>
      <c r="U75" s="235">
        <f t="shared" si="5"/>
        <v>2.2584946190179041E-2</v>
      </c>
      <c r="V75" s="235">
        <f t="shared" si="5"/>
        <v>2.0973284273523123E-2</v>
      </c>
      <c r="W75" s="235">
        <f t="shared" si="5"/>
        <v>1.9517992552667771E-2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2.9728664369032525E-2</v>
      </c>
      <c r="C76" s="235">
        <f t="shared" si="6"/>
        <v>3.0630720826632065E-2</v>
      </c>
      <c r="D76" s="235">
        <f t="shared" si="6"/>
        <v>3.0250059049195095E-2</v>
      </c>
      <c r="E76" s="235">
        <f t="shared" si="6"/>
        <v>2.957114075762822E-2</v>
      </c>
      <c r="F76" s="235">
        <f t="shared" si="6"/>
        <v>2.6589458640515855E-2</v>
      </c>
      <c r="G76" s="235">
        <f t="shared" si="6"/>
        <v>2.7324815422454227E-2</v>
      </c>
      <c r="H76" s="235">
        <f t="shared" si="6"/>
        <v>2.680491325053928E-2</v>
      </c>
      <c r="I76" s="235">
        <f t="shared" si="6"/>
        <v>2.6106247686319681E-2</v>
      </c>
      <c r="J76" s="235">
        <f t="shared" si="6"/>
        <v>2.6883912487718976E-2</v>
      </c>
      <c r="K76" s="235">
        <f t="shared" si="6"/>
        <v>2.4967256249471367E-2</v>
      </c>
      <c r="L76" s="235">
        <f t="shared" si="6"/>
        <v>2.7392529401951502E-2</v>
      </c>
      <c r="M76" s="235">
        <f t="shared" si="6"/>
        <v>2.9386045934232059E-2</v>
      </c>
      <c r="N76" s="235">
        <f t="shared" si="6"/>
        <v>2.770420466635768E-2</v>
      </c>
      <c r="O76" s="235">
        <f t="shared" si="6"/>
        <v>2.7942745355356631E-2</v>
      </c>
      <c r="P76" s="235">
        <f t="shared" si="6"/>
        <v>2.7559478002612242E-2</v>
      </c>
      <c r="Q76" s="235">
        <f t="shared" si="6"/>
        <v>3.2355141028284379E-2</v>
      </c>
      <c r="R76" s="235">
        <f t="shared" si="6"/>
        <v>3.8559202232117243E-2</v>
      </c>
      <c r="S76" s="235">
        <f t="shared" si="6"/>
        <v>3.9122333326409235E-2</v>
      </c>
      <c r="T76" s="235">
        <f t="shared" si="6"/>
        <v>3.7026780172503174E-2</v>
      </c>
      <c r="U76" s="235">
        <f t="shared" si="6"/>
        <v>3.5662188667057199E-2</v>
      </c>
      <c r="V76" s="235">
        <f t="shared" si="6"/>
        <v>3.3130697826180375E-2</v>
      </c>
      <c r="W76" s="235">
        <f t="shared" si="6"/>
        <v>3.0846515131113562E-2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1.6173701836901474E-2</v>
      </c>
      <c r="C77" s="235">
        <f t="shared" si="7"/>
        <v>1.6604711445472445E-2</v>
      </c>
      <c r="D77" s="235">
        <f t="shared" si="7"/>
        <v>1.6594910245116504E-2</v>
      </c>
      <c r="E77" s="235">
        <f t="shared" si="7"/>
        <v>1.5712740577381191E-2</v>
      </c>
      <c r="F77" s="235">
        <f t="shared" si="7"/>
        <v>1.3842803250687381E-2</v>
      </c>
      <c r="G77" s="235">
        <f t="shared" si="7"/>
        <v>1.4367487883086389E-2</v>
      </c>
      <c r="H77" s="235">
        <f t="shared" si="7"/>
        <v>1.4132311868119463E-2</v>
      </c>
      <c r="I77" s="235">
        <f t="shared" si="7"/>
        <v>1.3860468789087156E-2</v>
      </c>
      <c r="J77" s="235">
        <f t="shared" si="7"/>
        <v>1.4144609725026368E-2</v>
      </c>
      <c r="K77" s="235">
        <f t="shared" si="7"/>
        <v>1.327201081001887E-2</v>
      </c>
      <c r="L77" s="235">
        <f t="shared" si="7"/>
        <v>1.4507863687036677E-2</v>
      </c>
      <c r="M77" s="235">
        <f t="shared" si="7"/>
        <v>1.5522982913099056E-2</v>
      </c>
      <c r="N77" s="235">
        <f t="shared" si="7"/>
        <v>1.4412657705315421E-2</v>
      </c>
      <c r="O77" s="235">
        <f t="shared" si="7"/>
        <v>1.4612334683341405E-2</v>
      </c>
      <c r="P77" s="235">
        <f t="shared" si="7"/>
        <v>1.4205229460368422E-2</v>
      </c>
      <c r="Q77" s="235">
        <f t="shared" si="7"/>
        <v>1.6750914039750375E-2</v>
      </c>
      <c r="R77" s="235">
        <f t="shared" si="7"/>
        <v>1.9908686738730523E-2</v>
      </c>
      <c r="S77" s="235">
        <f t="shared" si="7"/>
        <v>1.994943960169307E-2</v>
      </c>
      <c r="T77" s="235">
        <f t="shared" si="7"/>
        <v>1.8780930032965423E-2</v>
      </c>
      <c r="U77" s="235">
        <f t="shared" si="7"/>
        <v>1.8212357493219439E-2</v>
      </c>
      <c r="V77" s="235">
        <f t="shared" si="7"/>
        <v>1.6902997557251435E-2</v>
      </c>
      <c r="W77" s="235">
        <f t="shared" si="7"/>
        <v>1.571944553016294E-2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4.4488523882467504E-2</v>
      </c>
      <c r="C78" s="302">
        <f t="shared" si="8"/>
        <v>4.4764634355604918E-2</v>
      </c>
      <c r="D78" s="302">
        <f t="shared" si="8"/>
        <v>4.5169262930418334E-2</v>
      </c>
      <c r="E78" s="302">
        <f t="shared" si="8"/>
        <v>4.1440343025186975E-2</v>
      </c>
      <c r="F78" s="302">
        <f t="shared" si="8"/>
        <v>3.7070875846479966E-2</v>
      </c>
      <c r="G78" s="302">
        <f t="shared" si="8"/>
        <v>3.7741726728319505E-2</v>
      </c>
      <c r="H78" s="302">
        <f t="shared" si="8"/>
        <v>3.658197042415668E-2</v>
      </c>
      <c r="I78" s="302">
        <f t="shared" si="8"/>
        <v>3.6110469528211696E-2</v>
      </c>
      <c r="J78" s="302">
        <f t="shared" si="8"/>
        <v>3.6558464932658116E-2</v>
      </c>
      <c r="K78" s="302">
        <f t="shared" si="8"/>
        <v>3.5008746370006116E-2</v>
      </c>
      <c r="L78" s="302">
        <f t="shared" si="8"/>
        <v>3.9551363641899408E-2</v>
      </c>
      <c r="M78" s="302">
        <f t="shared" si="8"/>
        <v>4.2122514500794996E-2</v>
      </c>
      <c r="N78" s="302">
        <f t="shared" si="8"/>
        <v>3.9439278138008307E-2</v>
      </c>
      <c r="O78" s="302">
        <f t="shared" si="8"/>
        <v>3.9479953395053093E-2</v>
      </c>
      <c r="P78" s="302">
        <f t="shared" si="8"/>
        <v>3.8578943632420169E-2</v>
      </c>
      <c r="Q78" s="302">
        <f t="shared" si="8"/>
        <v>4.286574222967944E-2</v>
      </c>
      <c r="R78" s="302">
        <f t="shared" si="8"/>
        <v>5.1322775424291721E-2</v>
      </c>
      <c r="S78" s="302">
        <f t="shared" si="8"/>
        <v>5.0962869633870977E-2</v>
      </c>
      <c r="T78" s="302">
        <f t="shared" si="8"/>
        <v>4.8374942521019974E-2</v>
      </c>
      <c r="U78" s="302">
        <f t="shared" si="8"/>
        <v>4.6969638362536703E-2</v>
      </c>
      <c r="V78" s="302">
        <f t="shared" si="8"/>
        <v>4.2538630037566076E-2</v>
      </c>
      <c r="W78" s="302">
        <f t="shared" si="8"/>
        <v>3.7645596634033614E-2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0.14070502106823132</v>
      </c>
      <c r="C79" s="303">
        <f t="shared" si="9"/>
        <v>0.136781977648776</v>
      </c>
      <c r="D79" s="303">
        <f t="shared" si="9"/>
        <v>0.14624954706865692</v>
      </c>
      <c r="E79" s="303">
        <f t="shared" si="9"/>
        <v>0.15343910170556435</v>
      </c>
      <c r="F79" s="303">
        <f t="shared" si="9"/>
        <v>0.1719865847458126</v>
      </c>
      <c r="G79" s="303">
        <f t="shared" si="9"/>
        <v>0.1355274349090855</v>
      </c>
      <c r="H79" s="303">
        <f t="shared" si="9"/>
        <v>0.1303970299662843</v>
      </c>
      <c r="I79" s="303">
        <f t="shared" si="9"/>
        <v>0.15446250828233463</v>
      </c>
      <c r="J79" s="303">
        <f t="shared" si="9"/>
        <v>0.25801124053036228</v>
      </c>
      <c r="K79" s="303">
        <f t="shared" si="9"/>
        <v>0.29361781269832188</v>
      </c>
      <c r="L79" s="303">
        <f t="shared" si="9"/>
        <v>0.29988201430965022</v>
      </c>
      <c r="M79" s="303">
        <f t="shared" si="9"/>
        <v>0.26339864955923925</v>
      </c>
      <c r="N79" s="303">
        <f t="shared" si="9"/>
        <v>0.30736320626498986</v>
      </c>
      <c r="O79" s="303">
        <f t="shared" si="9"/>
        <v>0.29340629548745184</v>
      </c>
      <c r="P79" s="303">
        <f t="shared" si="9"/>
        <v>0.27527285138819785</v>
      </c>
      <c r="Q79" s="303">
        <f t="shared" si="9"/>
        <v>0.13152585492007648</v>
      </c>
      <c r="R79" s="303">
        <f t="shared" si="9"/>
        <v>7.4940764947614646E-2</v>
      </c>
      <c r="S79" s="303">
        <f t="shared" si="9"/>
        <v>7.0765239865003021E-2</v>
      </c>
      <c r="T79" s="303">
        <f t="shared" si="9"/>
        <v>8.6403764544546721E-2</v>
      </c>
      <c r="U79" s="303">
        <f t="shared" si="9"/>
        <v>0.11901949214059163</v>
      </c>
      <c r="V79" s="303">
        <f t="shared" si="9"/>
        <v>0.1460893520482742</v>
      </c>
      <c r="W79" s="303">
        <f t="shared" si="9"/>
        <v>0.13470427458978987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0.24633503751211358</v>
      </c>
      <c r="C80" s="303">
        <f t="shared" si="10"/>
        <v>0.25866051195714557</v>
      </c>
      <c r="D80" s="303">
        <f t="shared" si="10"/>
        <v>0.25363165573163804</v>
      </c>
      <c r="E80" s="303">
        <f t="shared" si="10"/>
        <v>0.24682952058705232</v>
      </c>
      <c r="F80" s="303">
        <f t="shared" si="10"/>
        <v>0.26289567145335208</v>
      </c>
      <c r="G80" s="303">
        <f t="shared" si="10"/>
        <v>0.28189774904639736</v>
      </c>
      <c r="H80" s="303">
        <f t="shared" si="10"/>
        <v>0.28469353248680862</v>
      </c>
      <c r="I80" s="303">
        <f t="shared" si="10"/>
        <v>0.28252433902954366</v>
      </c>
      <c r="J80" s="303">
        <f t="shared" si="10"/>
        <v>0.18942381763126587</v>
      </c>
      <c r="K80" s="303">
        <f t="shared" si="10"/>
        <v>0.1556389895155405</v>
      </c>
      <c r="L80" s="303">
        <f t="shared" si="10"/>
        <v>0.1283871471942096</v>
      </c>
      <c r="M80" s="303">
        <f t="shared" si="10"/>
        <v>0.13637410058804525</v>
      </c>
      <c r="N80" s="303">
        <f t="shared" si="10"/>
        <v>0.11934179302183993</v>
      </c>
      <c r="O80" s="303">
        <f t="shared" si="10"/>
        <v>0.12485546532762003</v>
      </c>
      <c r="P80" s="303">
        <f t="shared" si="10"/>
        <v>0.14184442586226464</v>
      </c>
      <c r="Q80" s="303">
        <f t="shared" si="10"/>
        <v>0.22665547629006061</v>
      </c>
      <c r="R80" s="303">
        <f t="shared" si="10"/>
        <v>0.1964216181505917</v>
      </c>
      <c r="S80" s="303">
        <f t="shared" si="10"/>
        <v>0.19430692477601069</v>
      </c>
      <c r="T80" s="303">
        <f t="shared" si="10"/>
        <v>0.2050010195018894</v>
      </c>
      <c r="U80" s="303">
        <f t="shared" si="10"/>
        <v>0.19604246704023828</v>
      </c>
      <c r="V80" s="303">
        <f t="shared" si="10"/>
        <v>0.19192591183974736</v>
      </c>
      <c r="W80" s="303">
        <f t="shared" si="10"/>
        <v>0.21940669875320168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0.24010327081116301</v>
      </c>
      <c r="C81" s="304">
        <f t="shared" si="11"/>
        <v>0.25198773907629324</v>
      </c>
      <c r="D81" s="304">
        <f t="shared" si="11"/>
        <v>0.24787052469942933</v>
      </c>
      <c r="E81" s="304">
        <f t="shared" si="11"/>
        <v>0.23904857883935432</v>
      </c>
      <c r="F81" s="304">
        <f t="shared" si="11"/>
        <v>0.25469509030469978</v>
      </c>
      <c r="G81" s="304">
        <f t="shared" si="11"/>
        <v>0.27406844243358525</v>
      </c>
      <c r="H81" s="304">
        <f t="shared" si="11"/>
        <v>0.27717421245150631</v>
      </c>
      <c r="I81" s="304">
        <f t="shared" si="11"/>
        <v>0.27560793261351779</v>
      </c>
      <c r="J81" s="304">
        <f t="shared" si="11"/>
        <v>0.18175857809697285</v>
      </c>
      <c r="K81" s="304">
        <f t="shared" si="11"/>
        <v>0.14909290182597171</v>
      </c>
      <c r="L81" s="304">
        <f t="shared" si="11"/>
        <v>0.12098018146991657</v>
      </c>
      <c r="M81" s="304">
        <f t="shared" si="11"/>
        <v>0.12825646837786361</v>
      </c>
      <c r="N81" s="304">
        <f t="shared" si="11"/>
        <v>0.11075315315160286</v>
      </c>
      <c r="O81" s="304">
        <f t="shared" si="11"/>
        <v>0.11651153937501095</v>
      </c>
      <c r="P81" s="304">
        <f t="shared" si="11"/>
        <v>0.13274353248278659</v>
      </c>
      <c r="Q81" s="304">
        <f t="shared" si="11"/>
        <v>0.21628213721359857</v>
      </c>
      <c r="R81" s="304">
        <f t="shared" si="11"/>
        <v>0.18383069999570259</v>
      </c>
      <c r="S81" s="304">
        <f t="shared" si="11"/>
        <v>0.18047806260081536</v>
      </c>
      <c r="T81" s="304">
        <f t="shared" si="11"/>
        <v>0.19149153527961804</v>
      </c>
      <c r="U81" s="304">
        <f t="shared" si="11"/>
        <v>0.18355192103319823</v>
      </c>
      <c r="V81" s="304">
        <f t="shared" si="11"/>
        <v>0.18025223012399061</v>
      </c>
      <c r="W81" s="304">
        <f t="shared" si="11"/>
        <v>0.20846119609648731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6.2317667009505707E-3</v>
      </c>
      <c r="C82" s="304">
        <f t="shared" si="12"/>
        <v>6.6727728808523472E-3</v>
      </c>
      <c r="D82" s="304">
        <f t="shared" si="12"/>
        <v>5.7611310322086984E-3</v>
      </c>
      <c r="E82" s="304">
        <f t="shared" si="12"/>
        <v>7.7809417476979925E-3</v>
      </c>
      <c r="F82" s="304">
        <f t="shared" si="12"/>
        <v>8.2005811486522834E-3</v>
      </c>
      <c r="G82" s="304">
        <f t="shared" si="12"/>
        <v>7.8293066128121112E-3</v>
      </c>
      <c r="H82" s="304">
        <f t="shared" si="12"/>
        <v>7.5193200353023196E-3</v>
      </c>
      <c r="I82" s="304">
        <f t="shared" si="12"/>
        <v>6.9164064160258734E-3</v>
      </c>
      <c r="J82" s="304">
        <f t="shared" si="12"/>
        <v>7.665239534293009E-3</v>
      </c>
      <c r="K82" s="304">
        <f t="shared" si="12"/>
        <v>6.5460876895687813E-3</v>
      </c>
      <c r="L82" s="304">
        <f t="shared" si="12"/>
        <v>7.4069657242930133E-3</v>
      </c>
      <c r="M82" s="304">
        <f t="shared" si="12"/>
        <v>8.1176322101816269E-3</v>
      </c>
      <c r="N82" s="304">
        <f t="shared" si="12"/>
        <v>8.5886398702370772E-3</v>
      </c>
      <c r="O82" s="304">
        <f t="shared" si="12"/>
        <v>8.3439259526090857E-3</v>
      </c>
      <c r="P82" s="304">
        <f t="shared" si="12"/>
        <v>9.1008933794780641E-3</v>
      </c>
      <c r="Q82" s="304">
        <f t="shared" si="12"/>
        <v>1.0373339076462042E-2</v>
      </c>
      <c r="R82" s="304">
        <f t="shared" si="12"/>
        <v>1.2590918154889108E-2</v>
      </c>
      <c r="S82" s="304">
        <f t="shared" si="12"/>
        <v>1.3828862175195316E-2</v>
      </c>
      <c r="T82" s="304">
        <f t="shared" si="12"/>
        <v>1.3509484222271353E-2</v>
      </c>
      <c r="U82" s="304">
        <f t="shared" si="12"/>
        <v>1.2490546007040035E-2</v>
      </c>
      <c r="V82" s="304">
        <f t="shared" si="12"/>
        <v>1.1673681715756749E-2</v>
      </c>
      <c r="W82" s="304">
        <f t="shared" si="12"/>
        <v>1.0945502656714404E-2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2.6625577229186587E-2</v>
      </c>
      <c r="C83" s="303">
        <f t="shared" si="13"/>
        <v>2.3941425794483544E-2</v>
      </c>
      <c r="D83" s="303">
        <f t="shared" si="13"/>
        <v>2.6355444591483104E-2</v>
      </c>
      <c r="E83" s="303">
        <f t="shared" si="13"/>
        <v>2.7869184846851948E-2</v>
      </c>
      <c r="F83" s="303">
        <f t="shared" si="13"/>
        <v>3.7915920959242878E-2</v>
      </c>
      <c r="G83" s="303">
        <f t="shared" si="13"/>
        <v>2.6649321826488777E-2</v>
      </c>
      <c r="H83" s="303">
        <f t="shared" si="13"/>
        <v>2.5560666058553262E-2</v>
      </c>
      <c r="I83" s="303">
        <f t="shared" si="13"/>
        <v>3.593555010992075E-2</v>
      </c>
      <c r="J83" s="303">
        <f t="shared" si="13"/>
        <v>4.606747986199692E-2</v>
      </c>
      <c r="K83" s="303">
        <f t="shared" si="13"/>
        <v>5.3863283275007161E-2</v>
      </c>
      <c r="L83" s="303">
        <f t="shared" si="13"/>
        <v>5.6395771974384591E-2</v>
      </c>
      <c r="M83" s="303">
        <f t="shared" si="13"/>
        <v>4.8729270022379909E-2</v>
      </c>
      <c r="N83" s="303">
        <f t="shared" si="13"/>
        <v>5.7320039309325506E-2</v>
      </c>
      <c r="O83" s="303">
        <f t="shared" si="13"/>
        <v>5.3865596852524809E-2</v>
      </c>
      <c r="P83" s="303">
        <f t="shared" si="13"/>
        <v>5.1133478526796637E-2</v>
      </c>
      <c r="Q83" s="303">
        <f t="shared" si="13"/>
        <v>2.1873196155649078E-2</v>
      </c>
      <c r="R83" s="303">
        <f t="shared" si="13"/>
        <v>1.1984462215793461E-2</v>
      </c>
      <c r="S83" s="303">
        <f t="shared" si="13"/>
        <v>1.1744970425985971E-2</v>
      </c>
      <c r="T83" s="303">
        <f t="shared" si="13"/>
        <v>1.1085793052118703E-2</v>
      </c>
      <c r="U83" s="303">
        <f t="shared" si="13"/>
        <v>1.0282506641470793E-2</v>
      </c>
      <c r="V83" s="303">
        <f t="shared" si="13"/>
        <v>9.4793626964934877E-3</v>
      </c>
      <c r="W83" s="303">
        <f t="shared" si="13"/>
        <v>8.5517088263146329E-3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8.7914778594172949E-3</v>
      </c>
      <c r="C84" s="304">
        <f t="shared" si="14"/>
        <v>7.4055728720710612E-3</v>
      </c>
      <c r="D84" s="304">
        <f t="shared" si="14"/>
        <v>8.0928238963934706E-3</v>
      </c>
      <c r="E84" s="304">
        <f t="shared" si="14"/>
        <v>7.4978058686313081E-3</v>
      </c>
      <c r="F84" s="304">
        <f t="shared" si="14"/>
        <v>1.3271539221687077E-2</v>
      </c>
      <c r="G84" s="304">
        <f t="shared" si="14"/>
        <v>1.0619441640202287E-2</v>
      </c>
      <c r="H84" s="304">
        <f t="shared" si="14"/>
        <v>1.0220956023355175E-2</v>
      </c>
      <c r="I84" s="304">
        <f t="shared" si="14"/>
        <v>1.4669569229503602E-2</v>
      </c>
      <c r="J84" s="304">
        <f t="shared" si="14"/>
        <v>4.572950505732737E-3</v>
      </c>
      <c r="K84" s="304">
        <f t="shared" si="14"/>
        <v>4.3382328620395223E-3</v>
      </c>
      <c r="L84" s="304">
        <f t="shared" si="14"/>
        <v>4.4039568443283135E-3</v>
      </c>
      <c r="M84" s="304">
        <f t="shared" si="14"/>
        <v>4.2199899303108765E-3</v>
      </c>
      <c r="N84" s="304">
        <f t="shared" si="14"/>
        <v>3.8561014987935874E-3</v>
      </c>
      <c r="O84" s="304">
        <f t="shared" si="14"/>
        <v>3.4562595067854644E-3</v>
      </c>
      <c r="P84" s="304">
        <f t="shared" si="14"/>
        <v>4.3151979958542027E-3</v>
      </c>
      <c r="Q84" s="304">
        <f t="shared" si="14"/>
        <v>4.7919880522064627E-3</v>
      </c>
      <c r="R84" s="304">
        <f t="shared" si="14"/>
        <v>4.0850668607830707E-3</v>
      </c>
      <c r="S84" s="304">
        <f t="shared" si="14"/>
        <v>4.0229381144941973E-3</v>
      </c>
      <c r="T84" s="304">
        <f t="shared" si="14"/>
        <v>3.9140558452161953E-3</v>
      </c>
      <c r="U84" s="304">
        <f t="shared" si="14"/>
        <v>3.6180074109303465E-3</v>
      </c>
      <c r="V84" s="304">
        <f t="shared" si="14"/>
        <v>3.3313398002390395E-3</v>
      </c>
      <c r="W84" s="304">
        <f t="shared" si="14"/>
        <v>3.0118309932368106E-3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1.7188666390027984E-2</v>
      </c>
      <c r="C85" s="304">
        <f t="shared" si="15"/>
        <v>1.5844744302609917E-2</v>
      </c>
      <c r="D85" s="304">
        <f t="shared" si="15"/>
        <v>1.766593212389659E-2</v>
      </c>
      <c r="E85" s="304">
        <f t="shared" si="15"/>
        <v>1.956549572578049E-2</v>
      </c>
      <c r="F85" s="304">
        <f t="shared" si="15"/>
        <v>2.379503583287396E-2</v>
      </c>
      <c r="G85" s="304">
        <f t="shared" si="15"/>
        <v>1.5218987715673805E-2</v>
      </c>
      <c r="H85" s="304">
        <f t="shared" si="15"/>
        <v>1.456092331725606E-2</v>
      </c>
      <c r="I85" s="304">
        <f t="shared" si="15"/>
        <v>2.054963878732876E-2</v>
      </c>
      <c r="J85" s="304">
        <f t="shared" si="15"/>
        <v>4.0700629547355267E-2</v>
      </c>
      <c r="K85" s="304">
        <f t="shared" si="15"/>
        <v>4.884706275940516E-2</v>
      </c>
      <c r="L85" s="304">
        <f t="shared" si="15"/>
        <v>5.1224665108611643E-2</v>
      </c>
      <c r="M85" s="304">
        <f t="shared" si="15"/>
        <v>4.3668525327443079E-2</v>
      </c>
      <c r="N85" s="304">
        <f t="shared" si="15"/>
        <v>5.2574400109685941E-2</v>
      </c>
      <c r="O85" s="304">
        <f t="shared" si="15"/>
        <v>4.9545145014933407E-2</v>
      </c>
      <c r="P85" s="304">
        <f t="shared" si="15"/>
        <v>4.5875688002353636E-2</v>
      </c>
      <c r="Q85" s="304">
        <f t="shared" si="15"/>
        <v>1.6006826556237617E-2</v>
      </c>
      <c r="R85" s="304">
        <f t="shared" si="15"/>
        <v>6.5953359746825915E-3</v>
      </c>
      <c r="S85" s="304">
        <f t="shared" si="15"/>
        <v>6.2897573004894024E-3</v>
      </c>
      <c r="T85" s="304">
        <f t="shared" si="15"/>
        <v>5.7725406267386909E-3</v>
      </c>
      <c r="U85" s="304">
        <f t="shared" si="15"/>
        <v>5.3708355369541574E-3</v>
      </c>
      <c r="V85" s="304">
        <f t="shared" si="15"/>
        <v>4.9389630042653574E-3</v>
      </c>
      <c r="W85" s="304">
        <f t="shared" si="15"/>
        <v>4.4062364864895448E-3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6.4543297974130895E-4</v>
      </c>
      <c r="C86" s="304">
        <f t="shared" si="16"/>
        <v>6.9110861980256491E-4</v>
      </c>
      <c r="D86" s="304">
        <f t="shared" si="16"/>
        <v>5.9668857119304398E-4</v>
      </c>
      <c r="E86" s="304">
        <f t="shared" si="16"/>
        <v>8.058832524401497E-4</v>
      </c>
      <c r="F86" s="304">
        <f t="shared" si="16"/>
        <v>8.4934590468184338E-4</v>
      </c>
      <c r="G86" s="304">
        <f t="shared" si="16"/>
        <v>8.1089247061268306E-4</v>
      </c>
      <c r="H86" s="304">
        <f t="shared" si="16"/>
        <v>7.7878671794202566E-4</v>
      </c>
      <c r="I86" s="304">
        <f t="shared" si="16"/>
        <v>7.1634209308839411E-4</v>
      </c>
      <c r="J86" s="304">
        <f t="shared" si="16"/>
        <v>7.9389980890891894E-4</v>
      </c>
      <c r="K86" s="304">
        <f t="shared" si="16"/>
        <v>6.7798765356248106E-4</v>
      </c>
      <c r="L86" s="304">
        <f t="shared" si="16"/>
        <v>7.6715002144463337E-4</v>
      </c>
      <c r="M86" s="304">
        <f t="shared" si="16"/>
        <v>8.4075476462595411E-4</v>
      </c>
      <c r="N86" s="304">
        <f t="shared" si="16"/>
        <v>8.8953770084598317E-4</v>
      </c>
      <c r="O86" s="304">
        <f t="shared" si="16"/>
        <v>8.6419233080594108E-4</v>
      </c>
      <c r="P86" s="304">
        <f t="shared" si="16"/>
        <v>9.4259252858879894E-4</v>
      </c>
      <c r="Q86" s="304">
        <f t="shared" si="16"/>
        <v>1.0743815472049978E-3</v>
      </c>
      <c r="R86" s="304">
        <f t="shared" si="16"/>
        <v>1.3040593803278005E-3</v>
      </c>
      <c r="S86" s="304">
        <f t="shared" si="16"/>
        <v>1.432275011002372E-3</v>
      </c>
      <c r="T86" s="304">
        <f t="shared" si="16"/>
        <v>1.3991965801638184E-3</v>
      </c>
      <c r="U86" s="304">
        <f t="shared" si="16"/>
        <v>1.2936636935862885E-3</v>
      </c>
      <c r="V86" s="304">
        <f t="shared" si="16"/>
        <v>1.2090598919890915E-3</v>
      </c>
      <c r="W86" s="304">
        <f t="shared" si="16"/>
        <v>1.1336413465882775E-3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8.7391059430595285E-3</v>
      </c>
      <c r="C87" s="303">
        <f t="shared" si="17"/>
        <v>8.4371966614011206E-3</v>
      </c>
      <c r="D87" s="303">
        <f t="shared" si="17"/>
        <v>8.2212615007336114E-3</v>
      </c>
      <c r="E87" s="303">
        <f t="shared" si="17"/>
        <v>9.5001699050326523E-3</v>
      </c>
      <c r="F87" s="303">
        <f t="shared" si="17"/>
        <v>1.1977375757235207E-2</v>
      </c>
      <c r="G87" s="303">
        <f t="shared" si="17"/>
        <v>1.0151989928893788E-2</v>
      </c>
      <c r="H87" s="303">
        <f t="shared" si="17"/>
        <v>9.7264888984396215E-3</v>
      </c>
      <c r="I87" s="303">
        <f t="shared" si="17"/>
        <v>1.0972215938900208E-2</v>
      </c>
      <c r="J87" s="303">
        <f t="shared" si="17"/>
        <v>9.9096824886512926E-3</v>
      </c>
      <c r="K87" s="303">
        <f t="shared" si="17"/>
        <v>9.6713545242956365E-3</v>
      </c>
      <c r="L87" s="303">
        <f t="shared" si="17"/>
        <v>1.0476684097083687E-2</v>
      </c>
      <c r="M87" s="303">
        <f t="shared" si="17"/>
        <v>1.0310250922964576E-2</v>
      </c>
      <c r="N87" s="303">
        <f t="shared" si="17"/>
        <v>1.1156652975044047E-2</v>
      </c>
      <c r="O87" s="303">
        <f t="shared" si="17"/>
        <v>1.0611075558470401E-2</v>
      </c>
      <c r="P87" s="303">
        <f t="shared" si="17"/>
        <v>1.1171055101994129E-2</v>
      </c>
      <c r="Q87" s="303">
        <f t="shared" si="17"/>
        <v>9.9499146531443552E-3</v>
      </c>
      <c r="R87" s="303">
        <f t="shared" si="17"/>
        <v>1.0442735495518095E-2</v>
      </c>
      <c r="S87" s="303">
        <f t="shared" si="17"/>
        <v>1.1218118796446908E-2</v>
      </c>
      <c r="T87" s="303">
        <f t="shared" si="17"/>
        <v>1.0925023725147564E-2</v>
      </c>
      <c r="U87" s="303">
        <f t="shared" si="17"/>
        <v>1.0102806152069477E-2</v>
      </c>
      <c r="V87" s="303">
        <f t="shared" si="17"/>
        <v>9.4168329460135938E-3</v>
      </c>
      <c r="W87" s="303">
        <f t="shared" si="17"/>
        <v>8.7690107473395902E-3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3.3062411470990588E-3</v>
      </c>
      <c r="C88" s="304">
        <f t="shared" si="18"/>
        <v>2.8124878859193503E-3</v>
      </c>
      <c r="D88" s="304">
        <f t="shared" si="18"/>
        <v>3.0651261162994861E-3</v>
      </c>
      <c r="E88" s="304">
        <f t="shared" si="18"/>
        <v>2.8593892407339761E-3</v>
      </c>
      <c r="F88" s="304">
        <f t="shared" si="18"/>
        <v>4.739624719717883E-3</v>
      </c>
      <c r="G88" s="304">
        <f t="shared" si="18"/>
        <v>3.8060911826564192E-3</v>
      </c>
      <c r="H88" s="304">
        <f t="shared" si="18"/>
        <v>3.6360193544787119E-3</v>
      </c>
      <c r="I88" s="304">
        <f t="shared" si="18"/>
        <v>4.8316916337129189E-3</v>
      </c>
      <c r="J88" s="304">
        <f t="shared" si="18"/>
        <v>1.755657039860778E-3</v>
      </c>
      <c r="K88" s="304">
        <f t="shared" si="18"/>
        <v>1.6478678615540715E-3</v>
      </c>
      <c r="L88" s="304">
        <f t="shared" si="18"/>
        <v>1.7024492805244396E-3</v>
      </c>
      <c r="M88" s="304">
        <f t="shared" si="18"/>
        <v>1.6324175176876648E-3</v>
      </c>
      <c r="N88" s="304">
        <f t="shared" si="18"/>
        <v>1.4959014434975124E-3</v>
      </c>
      <c r="O88" s="304">
        <f t="shared" si="18"/>
        <v>1.3407903259081545E-3</v>
      </c>
      <c r="P88" s="304">
        <f t="shared" si="18"/>
        <v>1.6739992225296473E-3</v>
      </c>
      <c r="Q88" s="304">
        <f t="shared" si="18"/>
        <v>1.8547783430154282E-3</v>
      </c>
      <c r="R88" s="304">
        <f t="shared" si="18"/>
        <v>1.5825676098031643E-3</v>
      </c>
      <c r="S88" s="304">
        <f t="shared" si="18"/>
        <v>1.5585926280375073E-3</v>
      </c>
      <c r="T88" s="304">
        <f t="shared" si="18"/>
        <v>1.5165686215209159E-3</v>
      </c>
      <c r="U88" s="304">
        <f t="shared" si="18"/>
        <v>1.4014394750649411E-3</v>
      </c>
      <c r="V88" s="304">
        <f t="shared" si="18"/>
        <v>1.290589525599646E-3</v>
      </c>
      <c r="W88" s="304">
        <f t="shared" si="18"/>
        <v>1.1665660113039629E-3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1.2931912017575913E-3</v>
      </c>
      <c r="C89" s="304">
        <f t="shared" si="19"/>
        <v>1.1920810760584263E-3</v>
      </c>
      <c r="D89" s="304">
        <f t="shared" si="19"/>
        <v>1.3290983416097753E-3</v>
      </c>
      <c r="E89" s="304">
        <f t="shared" si="19"/>
        <v>1.4720122176135784E-3</v>
      </c>
      <c r="F89" s="304">
        <f t="shared" si="19"/>
        <v>1.7902221316268804E-3</v>
      </c>
      <c r="G89" s="304">
        <f t="shared" si="19"/>
        <v>1.1450022105836094E-3</v>
      </c>
      <c r="H89" s="304">
        <f t="shared" si="19"/>
        <v>1.0954926633672272E-3</v>
      </c>
      <c r="I89" s="304">
        <f t="shared" si="19"/>
        <v>1.5460543288272424E-3</v>
      </c>
      <c r="J89" s="304">
        <f t="shared" si="19"/>
        <v>3.0621163295815883E-3</v>
      </c>
      <c r="K89" s="304">
        <f t="shared" si="19"/>
        <v>3.6750141260994476E-3</v>
      </c>
      <c r="L89" s="304">
        <f t="shared" si="19"/>
        <v>3.8538932997074608E-3</v>
      </c>
      <c r="M89" s="304">
        <f t="shared" si="19"/>
        <v>3.2854062942276902E-3</v>
      </c>
      <c r="N89" s="304">
        <f t="shared" si="19"/>
        <v>3.955440760603334E-3</v>
      </c>
      <c r="O89" s="304">
        <f t="shared" si="19"/>
        <v>3.7275344211862116E-3</v>
      </c>
      <c r="P89" s="304">
        <f t="shared" si="19"/>
        <v>3.451462420239772E-3</v>
      </c>
      <c r="Q89" s="304">
        <f t="shared" si="19"/>
        <v>1.2042753521934258E-3</v>
      </c>
      <c r="R89" s="304">
        <f t="shared" si="19"/>
        <v>4.962008256814487E-4</v>
      </c>
      <c r="S89" s="304">
        <f t="shared" si="19"/>
        <v>4.7321058060108355E-4</v>
      </c>
      <c r="T89" s="304">
        <f t="shared" si="19"/>
        <v>4.3429772740353762E-4</v>
      </c>
      <c r="U89" s="304">
        <f t="shared" si="19"/>
        <v>4.0407540089937218E-4</v>
      </c>
      <c r="V89" s="304">
        <f t="shared" si="19"/>
        <v>3.7158342351839682E-4</v>
      </c>
      <c r="W89" s="304">
        <f t="shared" si="19"/>
        <v>3.315036855039156E-4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4.1396735942028787E-3</v>
      </c>
      <c r="C90" s="304">
        <f t="shared" si="20"/>
        <v>4.4326276994233436E-3</v>
      </c>
      <c r="D90" s="304">
        <f t="shared" si="20"/>
        <v>3.8270370428243501E-3</v>
      </c>
      <c r="E90" s="304">
        <f t="shared" si="20"/>
        <v>5.1687684466850976E-3</v>
      </c>
      <c r="F90" s="304">
        <f t="shared" si="20"/>
        <v>5.4475289058904443E-3</v>
      </c>
      <c r="G90" s="304">
        <f t="shared" si="20"/>
        <v>5.2008965356537592E-3</v>
      </c>
      <c r="H90" s="304">
        <f t="shared" si="20"/>
        <v>4.9949768805936821E-3</v>
      </c>
      <c r="I90" s="304">
        <f t="shared" si="20"/>
        <v>4.5944699763600461E-3</v>
      </c>
      <c r="J90" s="304">
        <f t="shared" si="20"/>
        <v>5.0919091192089269E-3</v>
      </c>
      <c r="K90" s="304">
        <f t="shared" si="20"/>
        <v>4.3484725366421178E-3</v>
      </c>
      <c r="L90" s="304">
        <f t="shared" si="20"/>
        <v>4.9203415168517853E-3</v>
      </c>
      <c r="M90" s="304">
        <f t="shared" si="20"/>
        <v>5.392427111049221E-3</v>
      </c>
      <c r="N90" s="304">
        <f t="shared" si="20"/>
        <v>5.7053107709431998E-3</v>
      </c>
      <c r="O90" s="304">
        <f t="shared" si="20"/>
        <v>5.542750811376034E-3</v>
      </c>
      <c r="P90" s="304">
        <f t="shared" si="20"/>
        <v>6.0455934592247114E-3</v>
      </c>
      <c r="Q90" s="304">
        <f t="shared" si="20"/>
        <v>6.8908609579355013E-3</v>
      </c>
      <c r="R90" s="304">
        <f t="shared" si="20"/>
        <v>8.3639670600334816E-3</v>
      </c>
      <c r="S90" s="304">
        <f t="shared" si="20"/>
        <v>9.1863155878083164E-3</v>
      </c>
      <c r="T90" s="304">
        <f t="shared" si="20"/>
        <v>8.9741573762231099E-3</v>
      </c>
      <c r="U90" s="304">
        <f t="shared" si="20"/>
        <v>8.2972912761051648E-3</v>
      </c>
      <c r="V90" s="304">
        <f t="shared" si="20"/>
        <v>7.754659996895551E-3</v>
      </c>
      <c r="W90" s="304">
        <f t="shared" si="20"/>
        <v>7.2709410505317111E-3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8.9794228169414944E-2</v>
      </c>
      <c r="C91" s="303">
        <f t="shared" si="21"/>
        <v>6.9424944824378165E-2</v>
      </c>
      <c r="D91" s="303">
        <f t="shared" si="21"/>
        <v>7.2106228965904046E-2</v>
      </c>
      <c r="E91" s="303">
        <f t="shared" si="21"/>
        <v>7.2261990255462413E-2</v>
      </c>
      <c r="F91" s="303">
        <f t="shared" si="21"/>
        <v>6.8875100978089326E-2</v>
      </c>
      <c r="G91" s="303">
        <f t="shared" si="21"/>
        <v>9.0343471263873668E-2</v>
      </c>
      <c r="H91" s="303">
        <f t="shared" si="21"/>
        <v>0.10408249373748829</v>
      </c>
      <c r="I91" s="303">
        <f t="shared" si="21"/>
        <v>8.367588815795915E-2</v>
      </c>
      <c r="J91" s="303">
        <f t="shared" si="21"/>
        <v>4.9264227881799107E-2</v>
      </c>
      <c r="K91" s="303">
        <f t="shared" si="21"/>
        <v>7.3505320409021496E-2</v>
      </c>
      <c r="L91" s="303">
        <f t="shared" si="21"/>
        <v>4.873237397822653E-2</v>
      </c>
      <c r="M91" s="303">
        <f t="shared" si="21"/>
        <v>5.1339177680681448E-2</v>
      </c>
      <c r="N91" s="303">
        <f t="shared" si="21"/>
        <v>3.8726557494432441E-2</v>
      </c>
      <c r="O91" s="303">
        <f t="shared" si="21"/>
        <v>4.9005605823006775E-2</v>
      </c>
      <c r="P91" s="303">
        <f t="shared" si="21"/>
        <v>5.4865639036879986E-2</v>
      </c>
      <c r="Q91" s="303">
        <f t="shared" si="21"/>
        <v>6.7183912246758695E-2</v>
      </c>
      <c r="R91" s="303">
        <f t="shared" si="21"/>
        <v>5.7966193316217884E-2</v>
      </c>
      <c r="S91" s="303">
        <f t="shared" si="21"/>
        <v>5.0235586617184878E-2</v>
      </c>
      <c r="T91" s="303">
        <f t="shared" si="21"/>
        <v>5.8108763805832714E-2</v>
      </c>
      <c r="U91" s="303">
        <f t="shared" si="21"/>
        <v>6.1396074934063502E-2</v>
      </c>
      <c r="V91" s="303">
        <f t="shared" si="21"/>
        <v>8.3504562900686016E-2</v>
      </c>
      <c r="W91" s="303">
        <f t="shared" si="21"/>
        <v>0.10915196368867963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0.33382718864630367</v>
      </c>
      <c r="C92" s="237">
        <f t="shared" si="22"/>
        <v>0.34542222494939856</v>
      </c>
      <c r="D92" s="237">
        <f t="shared" si="22"/>
        <v>0.33630778407804318</v>
      </c>
      <c r="E92" s="237">
        <f t="shared" si="22"/>
        <v>0.34126402812376572</v>
      </c>
      <c r="F92" s="237">
        <f t="shared" si="22"/>
        <v>0.31386048947425288</v>
      </c>
      <c r="G92" s="237">
        <f t="shared" si="22"/>
        <v>0.31906085045897586</v>
      </c>
      <c r="H92" s="237">
        <f t="shared" si="22"/>
        <v>0.31205329689643646</v>
      </c>
      <c r="I92" s="237">
        <f t="shared" si="22"/>
        <v>0.30155207377598986</v>
      </c>
      <c r="J92" s="237">
        <f t="shared" si="22"/>
        <v>0.31369304323374775</v>
      </c>
      <c r="K92" s="237">
        <f t="shared" si="22"/>
        <v>0.28799671938539506</v>
      </c>
      <c r="L92" s="237">
        <f t="shared" si="22"/>
        <v>0.3172813255086786</v>
      </c>
      <c r="M92" s="237">
        <f t="shared" si="22"/>
        <v>0.34137029006488134</v>
      </c>
      <c r="N92" s="237">
        <f t="shared" si="22"/>
        <v>0.32727637625879724</v>
      </c>
      <c r="O92" s="237">
        <f t="shared" si="22"/>
        <v>0.32824022784976725</v>
      </c>
      <c r="P92" s="237">
        <f t="shared" si="22"/>
        <v>0.3288081821792555</v>
      </c>
      <c r="Q92" s="237">
        <f t="shared" si="22"/>
        <v>0.38421381634315854</v>
      </c>
      <c r="R92" s="237">
        <f t="shared" si="22"/>
        <v>0.45921587625194371</v>
      </c>
      <c r="S92" s="237">
        <f t="shared" si="22"/>
        <v>0.47205526775453893</v>
      </c>
      <c r="T92" s="237">
        <f t="shared" si="22"/>
        <v>0.44922160384237769</v>
      </c>
      <c r="U92" s="237">
        <f t="shared" si="22"/>
        <v>0.42963424176420817</v>
      </c>
      <c r="V92" s="237">
        <f t="shared" si="22"/>
        <v>0.39954253569581638</v>
      </c>
      <c r="W92" s="237">
        <f t="shared" si="22"/>
        <v>0.37244225656250712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35.286561425062402</v>
      </c>
      <c r="C96" s="322">
        <f t="shared" si="23"/>
        <v>34.10485322803396</v>
      </c>
      <c r="D96" s="322">
        <f t="shared" si="23"/>
        <v>36.948674216142457</v>
      </c>
      <c r="E96" s="322">
        <f t="shared" si="23"/>
        <v>34.423784583305178</v>
      </c>
      <c r="F96" s="322">
        <f t="shared" si="23"/>
        <v>35.742035322776758</v>
      </c>
      <c r="G96" s="322">
        <f t="shared" si="23"/>
        <v>32.11419408597088</v>
      </c>
      <c r="H96" s="322">
        <f t="shared" si="23"/>
        <v>27.129928239237497</v>
      </c>
      <c r="I96" s="322">
        <f t="shared" si="23"/>
        <v>27.946044404366777</v>
      </c>
      <c r="J96" s="322">
        <f t="shared" si="23"/>
        <v>29.667471685935464</v>
      </c>
      <c r="K96" s="322">
        <f t="shared" si="23"/>
        <v>27.207492328100354</v>
      </c>
      <c r="L96" s="322">
        <f t="shared" si="23"/>
        <v>31.817332668651105</v>
      </c>
      <c r="M96" s="322">
        <f t="shared" si="23"/>
        <v>29.3417241975257</v>
      </c>
      <c r="N96" s="322">
        <f t="shared" si="23"/>
        <v>33.474498063926298</v>
      </c>
      <c r="O96" s="322">
        <f t="shared" si="23"/>
        <v>33.33576737391229</v>
      </c>
      <c r="P96" s="322">
        <f t="shared" si="23"/>
        <v>32.431084745986396</v>
      </c>
      <c r="Q96" s="322">
        <f t="shared" si="23"/>
        <v>30.743129458071614</v>
      </c>
      <c r="R96" s="322">
        <f t="shared" si="23"/>
        <v>34.912364832171129</v>
      </c>
      <c r="S96" s="322">
        <f t="shared" si="23"/>
        <v>36.184607179444612</v>
      </c>
      <c r="T96" s="322">
        <f t="shared" si="23"/>
        <v>34.710082639594091</v>
      </c>
      <c r="U96" s="322">
        <f t="shared" si="23"/>
        <v>34.609744777561026</v>
      </c>
      <c r="V96" s="322">
        <f t="shared" si="23"/>
        <v>36.42573252138174</v>
      </c>
      <c r="W96" s="322">
        <f t="shared" si="23"/>
        <v>37.107150378611124</v>
      </c>
      <c r="DA96" s="95"/>
    </row>
    <row r="97" spans="1:105" ht="12" customHeight="1" x14ac:dyDescent="0.25">
      <c r="A97" s="55" t="s">
        <v>92</v>
      </c>
      <c r="B97" s="332">
        <f>IF(B$6=0,0,B$6/OIS!B$5*1000)</f>
        <v>1.5613845641429247</v>
      </c>
      <c r="C97" s="332">
        <f>IF(C$6=0,0,C$6/OIS!C$5*1000)</f>
        <v>1.5497687336549077</v>
      </c>
      <c r="D97" s="332">
        <f>IF(D$6=0,0,D$6/OIS!D$5*1000)</f>
        <v>1.6763676650863533</v>
      </c>
      <c r="E97" s="332">
        <f>IF(E$6=0,0,E$6/OIS!E$5*1000)</f>
        <v>1.4826966084595243</v>
      </c>
      <c r="F97" s="332">
        <f>IF(F$6=0,0,F$6/OIS!F$5*1000)</f>
        <v>1.3586140177968322</v>
      </c>
      <c r="G97" s="332">
        <f>IF(G$6=0,0,G$6/OIS!G$5*1000)</f>
        <v>1.2659134127507323</v>
      </c>
      <c r="H97" s="332">
        <f>IF(H$6=0,0,H$6/OIS!H$5*1000)</f>
        <v>1.0516920166907264</v>
      </c>
      <c r="I97" s="332">
        <f>IF(I$6=0,0,I$6/OIS!I$5*1000)</f>
        <v>1.0618652473268448</v>
      </c>
      <c r="J97" s="332">
        <f>IF(J$6=0,0,J$6/OIS!J$5*1000)</f>
        <v>1.1512625125242533</v>
      </c>
      <c r="K97" s="332">
        <f>IF(K$6=0,0,K$6/OIS!K$5*1000)</f>
        <v>0.98980971512799887</v>
      </c>
      <c r="L97" s="332">
        <f>IF(L$6=0,0,L$6/OIS!L$5*1000)</f>
        <v>1.2656908620732974</v>
      </c>
      <c r="M97" s="332">
        <f>IF(M$6=0,0,M$6/OIS!M$5*1000)</f>
        <v>1.2491569967179346</v>
      </c>
      <c r="N97" s="332">
        <f>IF(N$6=0,0,N$6/OIS!N$5*1000)</f>
        <v>1.3248842681289237</v>
      </c>
      <c r="O97" s="332">
        <f>IF(O$6=0,0,O$6/OIS!O$5*1000)</f>
        <v>1.3370809451221954</v>
      </c>
      <c r="P97" s="332">
        <f>IF(P$6=0,0,P$6/OIS!P$5*1000)</f>
        <v>1.2661200960009853</v>
      </c>
      <c r="Q97" s="332">
        <f>IF(Q$6=0,0,Q$6/OIS!Q$5*1000)</f>
        <v>1.4147726616401961</v>
      </c>
      <c r="R97" s="332">
        <f>IF(R$6=0,0,R$6/OIS!R$5*1000)</f>
        <v>1.9099566362757574</v>
      </c>
      <c r="S97" s="332">
        <f>IF(S$6=0,0,S$6/OIS!S$5*1000)</f>
        <v>1.9857503343799705</v>
      </c>
      <c r="T97" s="332">
        <f>IF(T$6=0,0,T$6/OIS!T$5*1000)</f>
        <v>1.7940893721388329</v>
      </c>
      <c r="U97" s="332">
        <f>IF(U$6=0,0,U$6/OIS!U$5*1000)</f>
        <v>1.7337156571339492</v>
      </c>
      <c r="V97" s="332">
        <f>IF(V$6=0,0,V$6/OIS!V$5*1000)</f>
        <v>1.6936447462912054</v>
      </c>
      <c r="W97" s="332">
        <f>IF(W$6=0,0,W$6/OIS!W$5*1000)</f>
        <v>1.6046815369257366</v>
      </c>
      <c r="DA97" s="67"/>
    </row>
    <row r="98" spans="1:105" ht="12" customHeight="1" x14ac:dyDescent="0.25">
      <c r="A98" s="202" t="s">
        <v>93</v>
      </c>
      <c r="B98" s="333">
        <f>IF(B$7=0,0,B$7/OIS!B$5*1000)</f>
        <v>0.68223915401879076</v>
      </c>
      <c r="C98" s="333">
        <f>IF(C$7=0,0,C$7/OIS!C$5*1000)</f>
        <v>0.67835765314956531</v>
      </c>
      <c r="D98" s="333">
        <f>IF(D$7=0,0,D$7/OIS!D$5*1000)</f>
        <v>0.7295026117719996</v>
      </c>
      <c r="E98" s="333">
        <f>IF(E$7=0,0,E$7/OIS!E$5*1000)</f>
        <v>0.65542593378420777</v>
      </c>
      <c r="F98" s="333">
        <f>IF(F$7=0,0,F$7/OIS!F$5*1000)</f>
        <v>0.60668748917264192</v>
      </c>
      <c r="G98" s="333">
        <f>IF(G$7=0,0,G$7/OIS!G$5*1000)</f>
        <v>0.56251312598992798</v>
      </c>
      <c r="H98" s="333">
        <f>IF(H$7=0,0,H$7/OIS!H$5*1000)</f>
        <v>0.46669671874282115</v>
      </c>
      <c r="I98" s="333">
        <f>IF(I$7=0,0,I$7/OIS!I$5*1000)</f>
        <v>0.46958465680168965</v>
      </c>
      <c r="J98" s="333">
        <f>IF(J$7=0,0,J$7/OIS!J$5*1000)</f>
        <v>0.5114070666511602</v>
      </c>
      <c r="K98" s="333">
        <f>IF(K$7=0,0,K$7/OIS!K$5*1000)</f>
        <v>0.4374547051677985</v>
      </c>
      <c r="L98" s="333">
        <f>IF(L$7=0,0,L$7/OIS!L$5*1000)</f>
        <v>0.56039896387832511</v>
      </c>
      <c r="M98" s="333">
        <f>IF(M$7=0,0,M$7/OIS!M$5*1000)</f>
        <v>0.5537956502143121</v>
      </c>
      <c r="N98" s="333">
        <f>IF(N$7=0,0,N$7/OIS!N$5*1000)</f>
        <v>0.59183985509904935</v>
      </c>
      <c r="O98" s="333">
        <f>IF(O$7=0,0,O$7/OIS!O$5*1000)</f>
        <v>0.59575017116718498</v>
      </c>
      <c r="P98" s="333">
        <f>IF(P$7=0,0,P$7/OIS!P$5*1000)</f>
        <v>0.56820530413225456</v>
      </c>
      <c r="Q98" s="333">
        <f>IF(Q$7=0,0,Q$7/OIS!Q$5*1000)</f>
        <v>0.6335200682860036</v>
      </c>
      <c r="R98" s="333">
        <f>IF(R$7=0,0,R$7/OIS!R$5*1000)</f>
        <v>0.85641833883231511</v>
      </c>
      <c r="S98" s="333">
        <f>IF(S$7=0,0,S$7/OIS!S$5*1000)</f>
        <v>0.8959646140912757</v>
      </c>
      <c r="T98" s="333">
        <f>IF(T$7=0,0,T$7/OIS!T$5*1000)</f>
        <v>0.81164438993292609</v>
      </c>
      <c r="U98" s="333">
        <f>IF(U$7=0,0,U$7/OIS!U$5*1000)</f>
        <v>0.78165922345704564</v>
      </c>
      <c r="V98" s="333">
        <f>IF(V$7=0,0,V$7/OIS!V$5*1000)</f>
        <v>0.76396724304225527</v>
      </c>
      <c r="W98" s="333">
        <f>IF(W$7=0,0,W$7/OIS!W$5*1000)</f>
        <v>0.7242570847404548</v>
      </c>
      <c r="DA98" s="174"/>
    </row>
    <row r="99" spans="1:105" ht="12" customHeight="1" x14ac:dyDescent="0.25">
      <c r="A99" s="202" t="s">
        <v>94</v>
      </c>
      <c r="B99" s="333">
        <f>IF(B$8=0,0,B$8/OIS!B$5*1000)</f>
        <v>1.0490223413429303</v>
      </c>
      <c r="C99" s="333">
        <f>IF(C$8=0,0,C$8/OIS!C$5*1000)</f>
        <v>1.0446562380611695</v>
      </c>
      <c r="D99" s="333">
        <f>IF(D$8=0,0,D$8/OIS!D$5*1000)</f>
        <v>1.117699576827782</v>
      </c>
      <c r="E99" s="333">
        <f>IF(E$8=0,0,E$8/OIS!E$5*1000)</f>
        <v>1.0179505793231898</v>
      </c>
      <c r="F99" s="333">
        <f>IF(F$8=0,0,F$8/OIS!F$5*1000)</f>
        <v>0.95036136994282949</v>
      </c>
      <c r="G99" s="333">
        <f>IF(G$8=0,0,G$8/OIS!G$5*1000)</f>
        <v>0.87751442584002504</v>
      </c>
      <c r="H99" s="333">
        <f>IF(H$8=0,0,H$8/OIS!H$5*1000)</f>
        <v>0.72721537294611693</v>
      </c>
      <c r="I99" s="333">
        <f>IF(I$8=0,0,I$8/OIS!I$5*1000)</f>
        <v>0.72956635707328732</v>
      </c>
      <c r="J99" s="333">
        <f>IF(J$8=0,0,J$8/OIS!J$5*1000)</f>
        <v>0.79757771253656962</v>
      </c>
      <c r="K99" s="333">
        <f>IF(K$8=0,0,K$8/OIS!K$5*1000)</f>
        <v>0.67929643286120789</v>
      </c>
      <c r="L99" s="333">
        <f>IF(L$8=0,0,L$8/OIS!L$5*1000)</f>
        <v>0.87155722061769736</v>
      </c>
      <c r="M99" s="333">
        <f>IF(M$8=0,0,M$8/OIS!M$5*1000)</f>
        <v>0.86223725505805859</v>
      </c>
      <c r="N99" s="333">
        <f>IF(N$8=0,0,N$8/OIS!N$5*1000)</f>
        <v>0.92738434546660808</v>
      </c>
      <c r="O99" s="333">
        <f>IF(O$8=0,0,O$8/OIS!O$5*1000)</f>
        <v>0.93149285895463674</v>
      </c>
      <c r="P99" s="333">
        <f>IF(P$8=0,0,P$8/OIS!P$5*1000)</f>
        <v>0.89378376665786552</v>
      </c>
      <c r="Q99" s="333">
        <f>IF(Q$8=0,0,Q$8/OIS!Q$5*1000)</f>
        <v>0.99469828926671111</v>
      </c>
      <c r="R99" s="333">
        <f>IF(R$8=0,0,R$8/OIS!R$5*1000)</f>
        <v>1.346192935965145</v>
      </c>
      <c r="S99" s="333">
        <f>IF(S$8=0,0,S$8/OIS!S$5*1000)</f>
        <v>1.4156262633594134</v>
      </c>
      <c r="T99" s="333">
        <f>IF(T$8=0,0,T$8/OIS!T$5*1000)</f>
        <v>1.2852025996656693</v>
      </c>
      <c r="U99" s="333">
        <f>IF(U$8=0,0,U$8/OIS!U$5*1000)</f>
        <v>1.2342592479760786</v>
      </c>
      <c r="V99" s="333">
        <f>IF(V$8=0,0,V$8/OIS!V$5*1000)</f>
        <v>1.2068099372631695</v>
      </c>
      <c r="W99" s="333">
        <f>IF(W$8=0,0,W$8/OIS!W$5*1000)</f>
        <v>1.1446262756263341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0.57071432333846839</v>
      </c>
      <c r="C100" s="333">
        <f>IF(C$9=0,0,C$9/OIS!C$5*1000)</f>
        <v>0.56630124674169324</v>
      </c>
      <c r="D100" s="333">
        <f>IF(D$9=0,0,D$9/OIS!D$5*1000)</f>
        <v>0.61315993229293464</v>
      </c>
      <c r="E100" s="333">
        <f>IF(E$9=0,0,E$9/OIS!E$5*1000)</f>
        <v>0.54089199684912848</v>
      </c>
      <c r="F100" s="333">
        <f>IF(F$9=0,0,F$9/OIS!F$5*1000)</f>
        <v>0.49476996275231738</v>
      </c>
      <c r="G100" s="333">
        <f>IF(G$9=0,0,G$9/OIS!G$5*1000)</f>
        <v>0.46140029440527103</v>
      </c>
      <c r="H100" s="333">
        <f>IF(H$9=0,0,H$9/OIS!H$5*1000)</f>
        <v>0.38340860683660538</v>
      </c>
      <c r="I100" s="333">
        <f>IF(I$9=0,0,I$9/OIS!I$5*1000)</f>
        <v>0.38734527624516951</v>
      </c>
      <c r="J100" s="333">
        <f>IF(J$9=0,0,J$9/OIS!J$5*1000)</f>
        <v>0.41963480852582724</v>
      </c>
      <c r="K100" s="333">
        <f>IF(K$9=0,0,K$9/OIS!K$5*1000)</f>
        <v>0.3610981322920534</v>
      </c>
      <c r="L100" s="333">
        <f>IF(L$9=0,0,L$9/OIS!L$5*1000)</f>
        <v>0.46160152524188908</v>
      </c>
      <c r="M100" s="333">
        <f>IF(M$9=0,0,M$9/OIS!M$5*1000)</f>
        <v>0.45547108335905656</v>
      </c>
      <c r="N100" s="333">
        <f>IF(N$9=0,0,N$9/OIS!N$5*1000)</f>
        <v>0.48245648245261347</v>
      </c>
      <c r="O100" s="333">
        <f>IF(O$9=0,0,O$9/OIS!O$5*1000)</f>
        <v>0.48711338979361946</v>
      </c>
      <c r="P100" s="333">
        <f>IF(P$9=0,0,P$9/OIS!P$5*1000)</f>
        <v>0.46069100046539097</v>
      </c>
      <c r="Q100" s="333">
        <f>IF(Q$9=0,0,Q$9/OIS!Q$5*1000)</f>
        <v>0.51497551886507509</v>
      </c>
      <c r="R100" s="333">
        <f>IF(R$9=0,0,R$9/OIS!R$5*1000)</f>
        <v>0.69505933475196746</v>
      </c>
      <c r="S100" s="333">
        <f>IF(S$9=0,0,S$9/OIS!S$5*1000)</f>
        <v>0.72186263543731988</v>
      </c>
      <c r="T100" s="333">
        <f>IF(T$9=0,0,T$9/OIS!T$5*1000)</f>
        <v>0.65188763349266454</v>
      </c>
      <c r="U100" s="333">
        <f>IF(U$9=0,0,U$9/OIS!U$5*1000)</f>
        <v>0.63032504463802574</v>
      </c>
      <c r="V100" s="333">
        <f>IF(V$9=0,0,V$9/OIS!V$5*1000)</f>
        <v>0.61570406783000964</v>
      </c>
      <c r="W100" s="333">
        <f>IF(W$9=0,0,W$9/OIS!W$5*1000)</f>
        <v>0.58330382915614265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1.5698470306890451</v>
      </c>
      <c r="C101" s="334">
        <f>IF(C$10=0,0,C$10/OIS!C$5*1000)</f>
        <v>1.5266912845045124</v>
      </c>
      <c r="D101" s="334">
        <f>IF(D$10=0,0,D$10/OIS!D$5*1000)</f>
        <v>1.6689443805993076</v>
      </c>
      <c r="E101" s="334">
        <f>IF(E$10=0,0,E$10/OIS!E$5*1000)</f>
        <v>1.4265334413573096</v>
      </c>
      <c r="F101" s="334">
        <f>IF(F$10=0,0,F$10/OIS!F$5*1000)</f>
        <v>1.3249885539511586</v>
      </c>
      <c r="G101" s="334">
        <f>IF(G$10=0,0,G$10/OIS!G$5*1000)</f>
        <v>1.2120451372929268</v>
      </c>
      <c r="H101" s="334">
        <f>IF(H$10=0,0,H$10/OIS!H$5*1000)</f>
        <v>0.99246623245727916</v>
      </c>
      <c r="I101" s="334">
        <f>IF(I$10=0,0,I$10/OIS!I$5*1000)</f>
        <v>1.0091447848979376</v>
      </c>
      <c r="J101" s="334">
        <f>IF(J$10=0,0,J$10/OIS!J$5*1000)</f>
        <v>1.0845972232708994</v>
      </c>
      <c r="K101" s="334">
        <f>IF(K$10=0,0,K$10/OIS!K$5*1000)</f>
        <v>0.95250019827835242</v>
      </c>
      <c r="L101" s="334">
        <f>IF(L$10=0,0,L$10/OIS!L$5*1000)</f>
        <v>1.2584188944931054</v>
      </c>
      <c r="M101" s="334">
        <f>IF(M$10=0,0,M$10/OIS!M$5*1000)</f>
        <v>1.2359472029886038</v>
      </c>
      <c r="N101" s="334">
        <f>IF(N$10=0,0,N$10/OIS!N$5*1000)</f>
        <v>1.3202100396734098</v>
      </c>
      <c r="O101" s="334">
        <f>IF(O$10=0,0,O$10/OIS!O$5*1000)</f>
        <v>1.3160945423103887</v>
      </c>
      <c r="P101" s="334">
        <f>IF(P$10=0,0,P$10/OIS!P$5*1000)</f>
        <v>1.2511569903536508</v>
      </c>
      <c r="Q101" s="334">
        <f>IF(Q$10=0,0,Q$10/OIS!Q$5*1000)</f>
        <v>1.3178270626833626</v>
      </c>
      <c r="R101" s="334">
        <f>IF(R$10=0,0,R$10/OIS!R$5*1000)</f>
        <v>1.7917994598124596</v>
      </c>
      <c r="S101" s="334">
        <f>IF(S$10=0,0,S$10/OIS!S$5*1000)</f>
        <v>1.844071418438868</v>
      </c>
      <c r="T101" s="334">
        <f>IF(T$10=0,0,T$10/OIS!T$5*1000)</f>
        <v>1.6790982525902178</v>
      </c>
      <c r="U101" s="334">
        <f>IF(U$10=0,0,U$10/OIS!U$5*1000)</f>
        <v>1.6256071960217342</v>
      </c>
      <c r="V101" s="334">
        <f>IF(V$10=0,0,V$10/OIS!V$5*1000)</f>
        <v>1.5495007595743964</v>
      </c>
      <c r="W101" s="334">
        <f>IF(W$10=0,0,W$10/OIS!W$5*1000)</f>
        <v>1.3969208153916219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4.9649963687388432</v>
      </c>
      <c r="C102" s="350">
        <f>IF(C$16=0,0,C$16/OIS!C$5*1000)</f>
        <v>4.6649292719517268</v>
      </c>
      <c r="D102" s="350">
        <f>IF(D$16=0,0,D$16/OIS!D$5*1000)</f>
        <v>5.4037268688981985</v>
      </c>
      <c r="E102" s="350">
        <f>IF(E$16=0,0,E$16/OIS!E$5*1000)</f>
        <v>5.2819545837682025</v>
      </c>
      <c r="F102" s="350">
        <f>IF(F$16=0,0,F$16/OIS!F$5*1000)</f>
        <v>6.1471505870285732</v>
      </c>
      <c r="G102" s="350">
        <f>IF(G$16=0,0,G$16/OIS!G$5*1000)</f>
        <v>4.3523543486441554</v>
      </c>
      <c r="H102" s="350">
        <f>IF(H$16=0,0,H$16/OIS!H$5*1000)</f>
        <v>3.5376620655949944</v>
      </c>
      <c r="I102" s="350">
        <f>IF(I$16=0,0,I$16/OIS!I$5*1000)</f>
        <v>4.316616115267994</v>
      </c>
      <c r="J102" s="350">
        <f>IF(J$16=0,0,J$16/OIS!J$5*1000)</f>
        <v>7.6545411730876092</v>
      </c>
      <c r="K102" s="350">
        <f>IF(K$16=0,0,K$16/OIS!K$5*1000)</f>
        <v>7.9886043863831997</v>
      </c>
      <c r="L102" s="350">
        <f>IF(L$16=0,0,L$16/OIS!L$5*1000)</f>
        <v>9.5414458106353308</v>
      </c>
      <c r="M102" s="350">
        <f>IF(M$16=0,0,M$16/OIS!M$5*1000)</f>
        <v>7.7285705293679223</v>
      </c>
      <c r="N102" s="350">
        <f>IF(N$16=0,0,N$16/OIS!N$5*1000)</f>
        <v>10.288829053039583</v>
      </c>
      <c r="O102" s="350">
        <f>IF(O$16=0,0,O$16/OIS!O$5*1000)</f>
        <v>9.7809240124110666</v>
      </c>
      <c r="P102" s="350">
        <f>IF(P$16=0,0,P$16/OIS!P$5*1000)</f>
        <v>8.9273971716399654</v>
      </c>
      <c r="Q102" s="350">
        <f>IF(Q$16=0,0,Q$16/OIS!Q$5*1000)</f>
        <v>4.0435163848914577</v>
      </c>
      <c r="R102" s="350">
        <f>IF(R$16=0,0,R$16/OIS!R$5*1000)</f>
        <v>2.6163593266531051</v>
      </c>
      <c r="S102" s="350">
        <f>IF(S$16=0,0,S$16/OIS!S$5*1000)</f>
        <v>2.5606124064743092</v>
      </c>
      <c r="T102" s="350">
        <f>IF(T$16=0,0,T$16/OIS!T$5*1000)</f>
        <v>2.9990818077132473</v>
      </c>
      <c r="U102" s="350">
        <f>IF(U$16=0,0,U$16/OIS!U$5*1000)</f>
        <v>4.1192342465408052</v>
      </c>
      <c r="V102" s="350">
        <f>IF(V$16=0,0,V$16/OIS!V$5*1000)</f>
        <v>5.3214116619324061</v>
      </c>
      <c r="W102" s="350">
        <f>IF(W$16=0,0,W$16/OIS!W$5*1000)</f>
        <v>4.9984917738450569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8.692316432316245</v>
      </c>
      <c r="C103" s="350">
        <f>IF(C$27=0,0,C$27/OIS!C$5*1000)</f>
        <v>8.8215787961865715</v>
      </c>
      <c r="D103" s="350">
        <f>IF(D$27=0,0,D$27/OIS!D$5*1000)</f>
        <v>9.371353418529095</v>
      </c>
      <c r="E103" s="350">
        <f>IF(E$27=0,0,E$27/OIS!E$5*1000)</f>
        <v>8.4968062454891804</v>
      </c>
      <c r="F103" s="350">
        <f>IF(F$27=0,0,F$27/OIS!F$5*1000)</f>
        <v>9.3964263752908241</v>
      </c>
      <c r="G103" s="350">
        <f>IF(G$27=0,0,G$27/OIS!G$5*1000)</f>
        <v>9.0529190252743152</v>
      </c>
      <c r="H103" s="350">
        <f>IF(H$27=0,0,H$27/OIS!H$5*1000)</f>
        <v>7.723715106542147</v>
      </c>
      <c r="I103" s="350">
        <f>IF(I$27=0,0,I$27/OIS!I$5*1000)</f>
        <v>7.895437723834001</v>
      </c>
      <c r="J103" s="350">
        <f>IF(J$27=0,0,J$27/OIS!J$5*1000)</f>
        <v>5.6197257462173837</v>
      </c>
      <c r="K103" s="350">
        <f>IF(K$27=0,0,K$27/OIS!K$5*1000)</f>
        <v>4.2345466131973595</v>
      </c>
      <c r="L103" s="350">
        <f>IF(L$27=0,0,L$27/OIS!L$5*1000)</f>
        <v>4.0849365726572415</v>
      </c>
      <c r="M103" s="350">
        <f>IF(M$27=0,0,M$27/OIS!M$5*1000)</f>
        <v>4.001451247140051</v>
      </c>
      <c r="N103" s="350">
        <f>IF(N$27=0,0,N$27/OIS!N$5*1000)</f>
        <v>3.9949066194550733</v>
      </c>
      <c r="O103" s="350">
        <f>IF(O$27=0,0,O$27/OIS!O$5*1000)</f>
        <v>4.1621527475231135</v>
      </c>
      <c r="P103" s="350">
        <f>IF(P$27=0,0,P$27/OIS!P$5*1000)</f>
        <v>4.600168595884889</v>
      </c>
      <c r="Q103" s="350">
        <f>IF(Q$27=0,0,Q$27/OIS!Q$5*1000)</f>
        <v>6.9680986499662154</v>
      </c>
      <c r="R103" s="350">
        <f>IF(R$27=0,0,R$27/OIS!R$5*1000)</f>
        <v>6.8575431937988665</v>
      </c>
      <c r="S103" s="350">
        <f>IF(S$27=0,0,S$27/OIS!S$5*1000)</f>
        <v>7.0309197452658418</v>
      </c>
      <c r="T103" s="350">
        <f>IF(T$27=0,0,T$27/OIS!T$5*1000)</f>
        <v>7.1156023281116214</v>
      </c>
      <c r="U103" s="350">
        <f>IF(U$27=0,0,U$27/OIS!U$5*1000)</f>
        <v>6.7849797498260642</v>
      </c>
      <c r="V103" s="350">
        <f>IF(V$27=0,0,V$27/OIS!V$5*1000)</f>
        <v>6.9910419285969292</v>
      </c>
      <c r="W103" s="350">
        <f>IF(W$27=0,0,W$27/OIS!W$5*1000)</f>
        <v>8.1415573647096835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0.93952506637543531</v>
      </c>
      <c r="C104" s="350">
        <f>IF(C$35=0,0,C$35/OIS!C$5*1000)</f>
        <v>0.81651881279072758</v>
      </c>
      <c r="D104" s="350">
        <f>IF(D$35=0,0,D$35/OIS!D$5*1000)</f>
        <v>0.97379873603230327</v>
      </c>
      <c r="E104" s="350">
        <f>IF(E$35=0,0,E$35/OIS!E$5*1000)</f>
        <v>0.95936281568034454</v>
      </c>
      <c r="F104" s="350">
        <f>IF(F$35=0,0,F$35/OIS!F$5*1000)</f>
        <v>1.3551921862208709</v>
      </c>
      <c r="G104" s="350">
        <f>IF(G$35=0,0,G$35/OIS!G$5*1000)</f>
        <v>0.85582149339536029</v>
      </c>
      <c r="H104" s="350">
        <f>IF(H$35=0,0,H$35/OIS!H$5*1000)</f>
        <v>0.69345903591566349</v>
      </c>
      <c r="I104" s="350">
        <f>IF(I$35=0,0,I$35/OIS!I$5*1000)</f>
        <v>1.0042564790671928</v>
      </c>
      <c r="J104" s="350">
        <f>IF(J$35=0,0,J$35/OIS!J$5*1000)</f>
        <v>1.3667056544481961</v>
      </c>
      <c r="K104" s="350">
        <f>IF(K$35=0,0,K$35/OIS!K$5*1000)</f>
        <v>1.4654848664710536</v>
      </c>
      <c r="L104" s="350">
        <f>IF(L$35=0,0,L$35/OIS!L$5*1000)</f>
        <v>1.7943630380143851</v>
      </c>
      <c r="M104" s="350">
        <f>IF(M$35=0,0,M$35/OIS!M$5*1000)</f>
        <v>1.4298008013434285</v>
      </c>
      <c r="N104" s="350">
        <f>IF(N$35=0,0,N$35/OIS!N$5*1000)</f>
        <v>1.9187595448841959</v>
      </c>
      <c r="O104" s="350">
        <f>IF(O$35=0,0,O$35/OIS!O$5*1000)</f>
        <v>1.7956510061327091</v>
      </c>
      <c r="P104" s="350">
        <f>IF(P$35=0,0,P$35/OIS!P$5*1000)</f>
        <v>1.6583141754596176</v>
      </c>
      <c r="Q104" s="350">
        <f>IF(Q$35=0,0,Q$35/OIS!Q$5*1000)</f>
        <v>0.672450501074914</v>
      </c>
      <c r="R104" s="350">
        <f>IF(R$35=0,0,R$35/OIS!R$5*1000)</f>
        <v>0.41840591719515147</v>
      </c>
      <c r="S104" s="350">
        <f>IF(S$35=0,0,S$35/OIS!S$5*1000)</f>
        <v>0.42498714119849673</v>
      </c>
      <c r="T104" s="350">
        <f>IF(T$35=0,0,T$35/OIS!T$5*1000)</f>
        <v>0.38478879296447827</v>
      </c>
      <c r="U104" s="350">
        <f>IF(U$35=0,0,U$35/OIS!U$5*1000)</f>
        <v>0.35587493053488028</v>
      </c>
      <c r="V104" s="350">
        <f>IF(V$35=0,0,V$35/OIS!V$5*1000)</f>
        <v>0.34529273005563571</v>
      </c>
      <c r="W104" s="350">
        <f>IF(W$35=0,0,W$35/OIS!W$5*1000)</f>
        <v>0.31732954541215308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0.30837299865989792</v>
      </c>
      <c r="C105" s="350">
        <f>IF(C$54=0,0,C$54/OIS!C$5*1000)</f>
        <v>0.28774935379314331</v>
      </c>
      <c r="D105" s="350">
        <f>IF(D$54=0,0,D$54/OIS!D$5*1000)</f>
        <v>0.30376471283632073</v>
      </c>
      <c r="E105" s="350">
        <f>IF(E$54=0,0,E$54/OIS!E$5*1000)</f>
        <v>0.32703180231564288</v>
      </c>
      <c r="F105" s="350">
        <f>IF(F$54=0,0,F$54/OIS!F$5*1000)</f>
        <v>0.42809578738927084</v>
      </c>
      <c r="G105" s="350">
        <f>IF(G$54=0,0,G$54/OIS!G$5*1000)</f>
        <v>0.32602297493531668</v>
      </c>
      <c r="H105" s="350">
        <f>IF(H$54=0,0,H$54/OIS!H$5*1000)</f>
        <v>0.26387894583440707</v>
      </c>
      <c r="I105" s="350">
        <f>IF(I$54=0,0,I$54/OIS!I$5*1000)</f>
        <v>0.30663003384280618</v>
      </c>
      <c r="J105" s="350">
        <f>IF(J$54=0,0,J$54/OIS!J$5*1000)</f>
        <v>0.29399522464867273</v>
      </c>
      <c r="K105" s="350">
        <f>IF(K$54=0,0,K$54/OIS!K$5*1000)</f>
        <v>0.26313330402211221</v>
      </c>
      <c r="L105" s="350">
        <f>IF(L$54=0,0,L$54/OIS!L$5*1000)</f>
        <v>0.33334014318127825</v>
      </c>
      <c r="M105" s="350">
        <f>IF(M$54=0,0,M$54/OIS!M$5*1000)</f>
        <v>0.3025205389889114</v>
      </c>
      <c r="N105" s="350">
        <f>IF(N$54=0,0,N$54/OIS!N$5*1000)</f>
        <v>0.37346335841300948</v>
      </c>
      <c r="O105" s="350">
        <f>IF(O$54=0,0,O$54/OIS!O$5*1000)</f>
        <v>0.35372834640417572</v>
      </c>
      <c r="P105" s="350">
        <f>IF(P$54=0,0,P$54/OIS!P$5*1000)</f>
        <v>0.36228943471485536</v>
      </c>
      <c r="Q105" s="350">
        <f>IF(Q$54=0,0,Q$54/OIS!Q$5*1000)</f>
        <v>0.30589151427838063</v>
      </c>
      <c r="R105" s="350">
        <f>IF(R$54=0,0,R$54/OIS!R$5*1000)</f>
        <v>0.36458059146539123</v>
      </c>
      <c r="S105" s="350">
        <f>IF(S$54=0,0,S$54/OIS!S$5*1000)</f>
        <v>0.40592322194177544</v>
      </c>
      <c r="T105" s="350">
        <f>IF(T$54=0,0,T$54/OIS!T$5*1000)</f>
        <v>0.37920847633939814</v>
      </c>
      <c r="U105" s="350">
        <f>IF(U$54=0,0,U$54/OIS!U$5*1000)</f>
        <v>0.3496555424602979</v>
      </c>
      <c r="V105" s="350">
        <f>IF(V$54=0,0,V$54/OIS!V$5*1000)</f>
        <v>0.34301503809002631</v>
      </c>
      <c r="W105" s="350">
        <f>IF(W$54=0,0,W$54/OIS!W$5*1000)</f>
        <v>0.32539300047318731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3.1685295479161284</v>
      </c>
      <c r="C106" s="350">
        <f>IF(C$68=0,0,C$68/OIS!C$5*1000)</f>
        <v>2.3677275535997726</v>
      </c>
      <c r="D106" s="350">
        <f>IF(D$68=0,0,D$68/OIS!D$5*1000)</f>
        <v>2.6642295630157635</v>
      </c>
      <c r="E106" s="350">
        <f>IF(E$68=0,0,E$68/OIS!E$5*1000)</f>
        <v>2.4875311861149361</v>
      </c>
      <c r="F106" s="350">
        <f>IF(F$68=0,0,F$68/OIS!F$5*1000)</f>
        <v>2.4617362920186854</v>
      </c>
      <c r="G106" s="350">
        <f>IF(G$68=0,0,G$68/OIS!G$5*1000)</f>
        <v>2.9013077705683705</v>
      </c>
      <c r="H106" s="350">
        <f>IF(H$68=0,0,H$68/OIS!H$5*1000)</f>
        <v>2.8237505860589431</v>
      </c>
      <c r="I106" s="350">
        <f>IF(I$68=0,0,I$68/OIS!I$5*1000)</f>
        <v>2.3384100860371548</v>
      </c>
      <c r="J106" s="350">
        <f>IF(J$68=0,0,J$68/OIS!J$5*1000)</f>
        <v>1.4615450858127477</v>
      </c>
      <c r="K106" s="350">
        <f>IF(K$68=0,0,K$68/OIS!K$5*1000)</f>
        <v>1.9998954411030108</v>
      </c>
      <c r="L106" s="350">
        <f>IF(L$68=0,0,L$68/OIS!L$5*1000)</f>
        <v>1.5505341545983495</v>
      </c>
      <c r="M106" s="350">
        <f>IF(M$68=0,0,M$68/OIS!M$5*1000)</f>
        <v>1.5063799920343226</v>
      </c>
      <c r="N106" s="350">
        <f>IF(N$68=0,0,N$68/OIS!N$5*1000)</f>
        <v>1.296352073869909</v>
      </c>
      <c r="O106" s="350">
        <f>IF(O$68=0,0,O$68/OIS!O$5*1000)</f>
        <v>1.6336394757333954</v>
      </c>
      <c r="P106" s="350">
        <f>IF(P$68=0,0,P$68/OIS!P$5*1000)</f>
        <v>1.7793521892477544</v>
      </c>
      <c r="Q106" s="350">
        <f>IF(Q$68=0,0,Q$68/OIS!Q$5*1000)</f>
        <v>2.0654437117018256</v>
      </c>
      <c r="R106" s="350">
        <f>IF(R$68=0,0,R$68/OIS!R$5*1000)</f>
        <v>2.0237368889879592</v>
      </c>
      <c r="S106" s="350">
        <f>IF(S$68=0,0,S$68/OIS!S$5*1000)</f>
        <v>1.8177549681718002</v>
      </c>
      <c r="T106" s="350">
        <f>IF(T$68=0,0,T$68/OIS!T$5*1000)</f>
        <v>2.0169599937851079</v>
      </c>
      <c r="U106" s="350">
        <f>IF(U$68=0,0,U$68/OIS!U$5*1000)</f>
        <v>2.1249024838119492</v>
      </c>
      <c r="V106" s="350">
        <f>IF(V$68=0,0,V$68/OIS!V$5*1000)</f>
        <v>3.0417148725352856</v>
      </c>
      <c r="W106" s="350">
        <f>IF(W$68=0,0,W$68/OIS!W$5*1000)</f>
        <v>4.0503183307165358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11.779613597523689</v>
      </c>
      <c r="C107" s="335">
        <f>IF(C$69=0,0,C$69/OIS!C$5*1000)</f>
        <v>11.780574283600167</v>
      </c>
      <c r="D107" s="335">
        <f>IF(D$69=0,0,D$69/OIS!D$5*1000)</f>
        <v>12.426126750252402</v>
      </c>
      <c r="E107" s="335">
        <f>IF(E$69=0,0,E$69/OIS!E$5*1000)</f>
        <v>11.747599390163511</v>
      </c>
      <c r="F107" s="335">
        <f>IF(F$69=0,0,F$69/OIS!F$5*1000)</f>
        <v>11.21801270121275</v>
      </c>
      <c r="G107" s="335">
        <f>IF(G$69=0,0,G$69/OIS!G$5*1000)</f>
        <v>10.246382076874479</v>
      </c>
      <c r="H107" s="335">
        <f>IF(H$69=0,0,H$69/OIS!H$5*1000)</f>
        <v>8.4659835516177928</v>
      </c>
      <c r="I107" s="335">
        <f>IF(I$69=0,0,I$69/OIS!I$5*1000)</f>
        <v>8.4271876439727009</v>
      </c>
      <c r="J107" s="335">
        <f>IF(J$69=0,0,J$69/OIS!J$5*1000)</f>
        <v>9.3064794782121432</v>
      </c>
      <c r="K107" s="335">
        <f>IF(K$69=0,0,K$69/OIS!K$5*1000)</f>
        <v>7.8356685331962064</v>
      </c>
      <c r="L107" s="335">
        <f>IF(L$69=0,0,L$69/OIS!L$5*1000)</f>
        <v>10.095045483260204</v>
      </c>
      <c r="M107" s="335">
        <f>IF(M$69=0,0,M$69/OIS!M$5*1000)</f>
        <v>10.016392900313095</v>
      </c>
      <c r="N107" s="335">
        <f>IF(N$69=0,0,N$69/OIS!N$5*1000)</f>
        <v>10.955412423443924</v>
      </c>
      <c r="O107" s="335">
        <f>IF(O$69=0,0,O$69/OIS!O$5*1000)</f>
        <v>10.942139878359807</v>
      </c>
      <c r="P107" s="335">
        <f>IF(P$69=0,0,P$69/OIS!P$5*1000)</f>
        <v>10.663606021429169</v>
      </c>
      <c r="Q107" s="335">
        <f>IF(Q$69=0,0,Q$69/OIS!Q$5*1000)</f>
        <v>11.811935095417477</v>
      </c>
      <c r="R107" s="335">
        <f>IF(R$69=0,0,R$69/OIS!R$5*1000)</f>
        <v>16.032312208433012</v>
      </c>
      <c r="S107" s="335">
        <f>IF(S$69=0,0,S$69/OIS!S$5*1000)</f>
        <v>17.081134430685541</v>
      </c>
      <c r="T107" s="335">
        <f>IF(T$69=0,0,T$69/OIS!T$5*1000)</f>
        <v>15.592518992859931</v>
      </c>
      <c r="U107" s="335">
        <f>IF(U$69=0,0,U$69/OIS!U$5*1000)</f>
        <v>14.869531455160191</v>
      </c>
      <c r="V107" s="335">
        <f>IF(V$69=0,0,V$69/OIS!V$5*1000)</f>
        <v>14.553629536170421</v>
      </c>
      <c r="W107" s="335">
        <f>IF(W$69=0,0,W$69/OIS!W$5*1000)</f>
        <v>13.820270821614217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BG: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80.525779513871512</v>
      </c>
      <c r="C5" s="225">
        <v>81.8413848563861</v>
      </c>
      <c r="D5" s="225">
        <v>78.440657432201732</v>
      </c>
      <c r="E5" s="225">
        <v>87.056575355836912</v>
      </c>
      <c r="F5" s="225">
        <v>92.336387254113319</v>
      </c>
      <c r="G5" s="225">
        <v>95.217381915050467</v>
      </c>
      <c r="H5" s="225">
        <v>101.65066281079871</v>
      </c>
      <c r="I5" s="225">
        <v>111.2278488647536</v>
      </c>
      <c r="J5" s="225">
        <v>135.57758385304899</v>
      </c>
      <c r="K5" s="225">
        <v>131.38252768900119</v>
      </c>
      <c r="L5" s="225">
        <v>113.22300567751709</v>
      </c>
      <c r="M5" s="225">
        <v>120.95736264916749</v>
      </c>
      <c r="N5" s="225">
        <v>125.4443315325987</v>
      </c>
      <c r="O5" s="225">
        <v>126.1685093566466</v>
      </c>
      <c r="P5" s="225">
        <v>124.5685601425233</v>
      </c>
      <c r="Q5" s="225">
        <v>114.2779048109511</v>
      </c>
      <c r="R5" s="225">
        <v>99.305426395039547</v>
      </c>
      <c r="S5" s="225">
        <v>102.42385692104649</v>
      </c>
      <c r="T5" s="225">
        <v>108.3246486154486</v>
      </c>
      <c r="U5" s="225">
        <v>117.90851373308141</v>
      </c>
      <c r="V5" s="225">
        <v>122.20678595737731</v>
      </c>
      <c r="W5" s="225">
        <v>132.2343339103582</v>
      </c>
      <c r="DA5" s="89" t="s">
        <v>3125</v>
      </c>
    </row>
    <row r="6" spans="1:105" ht="12" customHeight="1" x14ac:dyDescent="0.25">
      <c r="A6" s="55" t="s">
        <v>92</v>
      </c>
      <c r="B6" s="261">
        <v>4.0634490756437636</v>
      </c>
      <c r="C6" s="261">
        <v>4.2198228202069519</v>
      </c>
      <c r="D6" s="261">
        <v>4.0416936755995474</v>
      </c>
      <c r="E6" s="261">
        <v>4.2499820130203236</v>
      </c>
      <c r="F6" s="261">
        <v>4.0917210326295459</v>
      </c>
      <c r="G6" s="261">
        <v>4.3733254147658602</v>
      </c>
      <c r="H6" s="261">
        <v>4.6168703877206294</v>
      </c>
      <c r="I6" s="261">
        <v>5.0216998678854292</v>
      </c>
      <c r="J6" s="261">
        <v>5.742564180471657</v>
      </c>
      <c r="K6" s="261">
        <v>5.1820604661810954</v>
      </c>
      <c r="L6" s="261">
        <v>4.7362341800469281</v>
      </c>
      <c r="M6" s="261">
        <v>5.4024705577563719</v>
      </c>
      <c r="N6" s="261">
        <v>5.1683191042329</v>
      </c>
      <c r="O6" s="261">
        <v>5.2827517244849691</v>
      </c>
      <c r="P6" s="261">
        <v>5.1052735329609629</v>
      </c>
      <c r="Q6" s="261">
        <v>5.6447609512425254</v>
      </c>
      <c r="R6" s="261">
        <v>5.6499192943287726</v>
      </c>
      <c r="S6" s="261">
        <v>5.8149774512989687</v>
      </c>
      <c r="T6" s="261">
        <v>5.8367051525028328</v>
      </c>
      <c r="U6" s="261">
        <v>6.1738683325394508</v>
      </c>
      <c r="V6" s="261">
        <v>6.0166555716678847</v>
      </c>
      <c r="W6" s="261">
        <v>6.2248447372088043</v>
      </c>
      <c r="DA6" s="67" t="s">
        <v>3126</v>
      </c>
    </row>
    <row r="7" spans="1:105" ht="12" customHeight="1" x14ac:dyDescent="0.25">
      <c r="A7" s="202" t="s">
        <v>93</v>
      </c>
      <c r="B7" s="226">
        <v>0.45848473965590392</v>
      </c>
      <c r="C7" s="226">
        <v>0.47701797407055618</v>
      </c>
      <c r="D7" s="226">
        <v>0.45413230246082559</v>
      </c>
      <c r="E7" s="226">
        <v>0.48538896670136172</v>
      </c>
      <c r="F7" s="226">
        <v>0.47230479815810661</v>
      </c>
      <c r="G7" s="226">
        <v>0.50218560491801412</v>
      </c>
      <c r="H7" s="226">
        <v>0.52926778880905112</v>
      </c>
      <c r="I7" s="226">
        <v>0.57347165093045915</v>
      </c>
      <c r="J7" s="226">
        <v>0.65853073891443803</v>
      </c>
      <c r="K7" s="226">
        <v>0.59114259730561636</v>
      </c>
      <c r="L7" s="226">
        <v>0.5414219310802687</v>
      </c>
      <c r="M7" s="226">
        <v>0.61833044037643148</v>
      </c>
      <c r="N7" s="226">
        <v>0.59646024893967786</v>
      </c>
      <c r="O7" s="226">
        <v>0.60797668066361088</v>
      </c>
      <c r="P7" s="226">
        <v>0.59204452428749965</v>
      </c>
      <c r="Q7" s="226">
        <v>0.65322175246234881</v>
      </c>
      <c r="R7" s="226">
        <v>0.65480037617032727</v>
      </c>
      <c r="S7" s="226">
        <v>0.67833309791225971</v>
      </c>
      <c r="T7" s="226">
        <v>0.68283813386280556</v>
      </c>
      <c r="U7" s="226">
        <v>0.7196141910110998</v>
      </c>
      <c r="V7" s="226">
        <v>0.70176914858839057</v>
      </c>
      <c r="W7" s="226">
        <v>0.726483331677369</v>
      </c>
      <c r="DA7" s="174" t="s">
        <v>3127</v>
      </c>
    </row>
    <row r="8" spans="1:105" ht="12" customHeight="1" x14ac:dyDescent="0.25">
      <c r="A8" s="202" t="s">
        <v>94</v>
      </c>
      <c r="B8" s="226">
        <v>3.8602467536517362</v>
      </c>
      <c r="C8" s="226">
        <v>4.0227931373910542</v>
      </c>
      <c r="D8" s="226">
        <v>3.8097217760802522</v>
      </c>
      <c r="E8" s="226">
        <v>4.1296078467016013</v>
      </c>
      <c r="F8" s="226">
        <v>4.0543498100775874</v>
      </c>
      <c r="G8" s="226">
        <v>4.2920887850541014</v>
      </c>
      <c r="H8" s="226">
        <v>4.5172032781561331</v>
      </c>
      <c r="I8" s="226">
        <v>4.878603553823579</v>
      </c>
      <c r="J8" s="226">
        <v>5.6219929771144397</v>
      </c>
      <c r="K8" s="226">
        <v>5.0242934682688087</v>
      </c>
      <c r="L8" s="226">
        <v>4.6099270889713013</v>
      </c>
      <c r="M8" s="226">
        <v>5.2701612545651226</v>
      </c>
      <c r="N8" s="226">
        <v>5.1192962985927553</v>
      </c>
      <c r="O8" s="226">
        <v>5.2060561216713186</v>
      </c>
      <c r="P8" s="226">
        <v>5.101848324713643</v>
      </c>
      <c r="Q8" s="226">
        <v>5.6191732517221551</v>
      </c>
      <c r="R8" s="226">
        <v>5.6397533100289499</v>
      </c>
      <c r="S8" s="226">
        <v>5.8737910110755838</v>
      </c>
      <c r="T8" s="226">
        <v>5.9267397056228717</v>
      </c>
      <c r="U8" s="226">
        <v>6.2271155141331436</v>
      </c>
      <c r="V8" s="226">
        <v>6.0760889191586909</v>
      </c>
      <c r="W8" s="226">
        <v>6.2931229575578609</v>
      </c>
      <c r="DA8" s="174" t="s">
        <v>3128</v>
      </c>
    </row>
    <row r="9" spans="1:105" ht="12" customHeight="1" x14ac:dyDescent="0.25">
      <c r="A9" s="202" t="s">
        <v>95</v>
      </c>
      <c r="B9" s="226">
        <v>1.472031335328825</v>
      </c>
      <c r="C9" s="226">
        <v>1.5281999078427131</v>
      </c>
      <c r="D9" s="226">
        <v>1.465173619524873</v>
      </c>
      <c r="E9" s="226">
        <v>1.5364461980923541</v>
      </c>
      <c r="F9" s="226">
        <v>1.4765405064661301</v>
      </c>
      <c r="G9" s="226">
        <v>1.5795758238338351</v>
      </c>
      <c r="H9" s="226">
        <v>1.6680170830417409</v>
      </c>
      <c r="I9" s="226">
        <v>1.8154659418459549</v>
      </c>
      <c r="J9" s="226">
        <v>2.07459962613878</v>
      </c>
      <c r="K9" s="226">
        <v>1.873786413083647</v>
      </c>
      <c r="L9" s="226">
        <v>1.7119665338905741</v>
      </c>
      <c r="M9" s="226">
        <v>1.9523820904247731</v>
      </c>
      <c r="N9" s="226">
        <v>1.8651045638548649</v>
      </c>
      <c r="O9" s="226">
        <v>1.9073114951874031</v>
      </c>
      <c r="P9" s="226">
        <v>1.840810690989547</v>
      </c>
      <c r="Q9" s="226">
        <v>2.0360811627588369</v>
      </c>
      <c r="R9" s="226">
        <v>2.0374123783393849</v>
      </c>
      <c r="S9" s="226">
        <v>2.0945592544318301</v>
      </c>
      <c r="T9" s="226">
        <v>2.1013229560456219</v>
      </c>
      <c r="U9" s="226">
        <v>2.224147240978648</v>
      </c>
      <c r="V9" s="226">
        <v>2.167252539191427</v>
      </c>
      <c r="W9" s="226">
        <v>2.242011432466064</v>
      </c>
      <c r="DA9" s="174" t="s">
        <v>3129</v>
      </c>
    </row>
    <row r="10" spans="1:105" ht="12" customHeight="1" x14ac:dyDescent="0.25">
      <c r="A10" s="56" t="s">
        <v>96</v>
      </c>
      <c r="B10" s="262">
        <v>6.9793673114381152</v>
      </c>
      <c r="C10" s="262">
        <v>7.134410612894551</v>
      </c>
      <c r="D10" s="262">
        <v>6.8845989687736644</v>
      </c>
      <c r="E10" s="262">
        <v>7.0099100274570736</v>
      </c>
      <c r="F10" s="262">
        <v>6.799134478629747</v>
      </c>
      <c r="G10" s="262">
        <v>7.1254987130633074</v>
      </c>
      <c r="H10" s="262">
        <v>7.3867388710806701</v>
      </c>
      <c r="I10" s="262">
        <v>8.1044761816522204</v>
      </c>
      <c r="J10" s="262">
        <v>9.34466755667931</v>
      </c>
      <c r="K10" s="262">
        <v>8.5500610428715653</v>
      </c>
      <c r="L10" s="262">
        <v>8.114986699612146</v>
      </c>
      <c r="M10" s="262">
        <v>9.2169153268716268</v>
      </c>
      <c r="N10" s="262">
        <v>8.8868875419727953</v>
      </c>
      <c r="O10" s="262">
        <v>8.9633363076534032</v>
      </c>
      <c r="P10" s="262">
        <v>8.6636934464164561</v>
      </c>
      <c r="Q10" s="262">
        <v>9.0204318809785775</v>
      </c>
      <c r="R10" s="262">
        <v>9.1584467351388668</v>
      </c>
      <c r="S10" s="262">
        <v>9.3432731935548983</v>
      </c>
      <c r="T10" s="262">
        <v>9.4179220472460159</v>
      </c>
      <c r="U10" s="262">
        <v>9.9719527441497675</v>
      </c>
      <c r="V10" s="262">
        <v>9.4749149418809075</v>
      </c>
      <c r="W10" s="262">
        <v>9.3164133872710799</v>
      </c>
      <c r="DA10" s="68" t="s">
        <v>3130</v>
      </c>
    </row>
    <row r="11" spans="1:105" ht="12" customHeight="1" x14ac:dyDescent="0.25">
      <c r="A11" s="37" t="s">
        <v>160</v>
      </c>
      <c r="B11" s="228">
        <v>0.12839903310876241</v>
      </c>
      <c r="C11" s="228">
        <v>9.6678873808603669E-2</v>
      </c>
      <c r="D11" s="228">
        <v>0.13638560679673731</v>
      </c>
      <c r="E11" s="228">
        <v>0.1241015016573853</v>
      </c>
      <c r="F11" s="228">
        <v>0.12522282602320539</v>
      </c>
      <c r="G11" s="228">
        <v>0.22459441801755281</v>
      </c>
      <c r="H11" s="228">
        <v>0.29598268863874477</v>
      </c>
      <c r="I11" s="228">
        <v>0.1892453470163192</v>
      </c>
      <c r="J11" s="228">
        <v>3.7356932622044488E-2</v>
      </c>
      <c r="K11" s="228">
        <v>9.5036144766013714E-2</v>
      </c>
      <c r="L11" s="228">
        <v>2.4855506370483539E-2</v>
      </c>
      <c r="M11" s="228">
        <v>2.377730693061245E-2</v>
      </c>
      <c r="N11" s="228">
        <v>1.6285385045094681E-2</v>
      </c>
      <c r="O11" s="228">
        <v>2.613936155844002E-2</v>
      </c>
      <c r="P11" s="228">
        <v>4.9993034153284578E-2</v>
      </c>
      <c r="Q11" s="228">
        <v>6.1593433620742821E-2</v>
      </c>
      <c r="R11" s="228">
        <v>2.6785352177006491E-2</v>
      </c>
      <c r="S11" s="228">
        <v>2.1734817753501369E-2</v>
      </c>
      <c r="T11" s="228">
        <v>3.9450160368741168E-2</v>
      </c>
      <c r="U11" s="228">
        <v>4.3318133481844392E-2</v>
      </c>
      <c r="V11" s="228">
        <v>7.2231328167230324E-2</v>
      </c>
      <c r="W11" s="228">
        <v>7.8386756081919487E-2</v>
      </c>
      <c r="DA11" s="69" t="s">
        <v>3131</v>
      </c>
    </row>
    <row r="12" spans="1:105" ht="12" customHeight="1" x14ac:dyDescent="0.25">
      <c r="A12" s="37" t="s">
        <v>162</v>
      </c>
      <c r="B12" s="228">
        <v>0.2857978722430084</v>
      </c>
      <c r="C12" s="228">
        <v>0.21648988688610049</v>
      </c>
      <c r="D12" s="228">
        <v>0.26245417328232412</v>
      </c>
      <c r="E12" s="228">
        <v>0.19230844976324671</v>
      </c>
      <c r="F12" s="228">
        <v>0.39246812947522131</v>
      </c>
      <c r="G12" s="228">
        <v>0.27418965627125402</v>
      </c>
      <c r="H12" s="228">
        <v>0.26117078249862508</v>
      </c>
      <c r="I12" s="228">
        <v>0.44924339979073252</v>
      </c>
      <c r="J12" s="228">
        <v>0.1045502649462331</v>
      </c>
      <c r="K12" s="228">
        <v>0.1141585825709773</v>
      </c>
      <c r="L12" s="228">
        <v>0.1014337437209742</v>
      </c>
      <c r="M12" s="228">
        <v>9.4050983731003526E-2</v>
      </c>
      <c r="N12" s="228">
        <v>9.6807722379386299E-2</v>
      </c>
      <c r="O12" s="228">
        <v>9.6530882501490126E-2</v>
      </c>
      <c r="P12" s="228">
        <v>0.1708803924703711</v>
      </c>
      <c r="Q12" s="228">
        <v>0.28138805075176893</v>
      </c>
      <c r="R12" s="228">
        <v>9.7658644100110853E-2</v>
      </c>
      <c r="S12" s="228">
        <v>7.8058758473227061E-2</v>
      </c>
      <c r="T12" s="228">
        <v>0.15931273525722689</v>
      </c>
      <c r="U12" s="228">
        <v>0.17471485660359279</v>
      </c>
      <c r="V12" s="228">
        <v>0.18633528754905709</v>
      </c>
      <c r="W12" s="228">
        <v>0.28157647347796849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6.5651704060863443</v>
      </c>
      <c r="C15" s="228">
        <v>6.8212418521998472</v>
      </c>
      <c r="D15" s="228">
        <v>6.4857591886946038</v>
      </c>
      <c r="E15" s="228">
        <v>6.6935000760364423</v>
      </c>
      <c r="F15" s="228">
        <v>6.2814435231313208</v>
      </c>
      <c r="G15" s="228">
        <v>6.6267146387744997</v>
      </c>
      <c r="H15" s="228">
        <v>6.8295853999432996</v>
      </c>
      <c r="I15" s="228">
        <v>7.465987434845168</v>
      </c>
      <c r="J15" s="228">
        <v>9.2027603591110321</v>
      </c>
      <c r="K15" s="228">
        <v>8.3408663155345746</v>
      </c>
      <c r="L15" s="228">
        <v>7.9886974495206893</v>
      </c>
      <c r="M15" s="228">
        <v>9.0990870362100118</v>
      </c>
      <c r="N15" s="228">
        <v>8.7737944345483143</v>
      </c>
      <c r="O15" s="228">
        <v>8.8406660635934724</v>
      </c>
      <c r="P15" s="228">
        <v>8.4428200197927996</v>
      </c>
      <c r="Q15" s="228">
        <v>8.6774503966060657</v>
      </c>
      <c r="R15" s="228">
        <v>9.0340027388617496</v>
      </c>
      <c r="S15" s="228">
        <v>9.2434796173281697</v>
      </c>
      <c r="T15" s="228">
        <v>9.2191591516200475</v>
      </c>
      <c r="U15" s="228">
        <v>9.7539197540643308</v>
      </c>
      <c r="V15" s="228">
        <v>9.2163483261646206</v>
      </c>
      <c r="W15" s="228">
        <v>8.9564501577111919</v>
      </c>
      <c r="DA15" s="69" t="s">
        <v>3135</v>
      </c>
    </row>
    <row r="16" spans="1:105" ht="12" customHeight="1" x14ac:dyDescent="0.25">
      <c r="A16" s="57" t="s">
        <v>3059</v>
      </c>
      <c r="B16" s="263">
        <v>10.79127708450295</v>
      </c>
      <c r="C16" s="263">
        <v>10.53132447298103</v>
      </c>
      <c r="D16" s="263">
        <v>10.873153063858251</v>
      </c>
      <c r="E16" s="263">
        <v>12.53660378397219</v>
      </c>
      <c r="F16" s="263">
        <v>15.141447074026139</v>
      </c>
      <c r="G16" s="263">
        <v>12.48017654671477</v>
      </c>
      <c r="H16" s="263">
        <v>12.86544777077988</v>
      </c>
      <c r="I16" s="263">
        <v>16.391459064855201</v>
      </c>
      <c r="J16" s="263">
        <v>36.481738837939197</v>
      </c>
      <c r="K16" s="263">
        <v>40.265741357203808</v>
      </c>
      <c r="L16" s="263">
        <v>34.737732895891376</v>
      </c>
      <c r="M16" s="263">
        <v>32.368155411422883</v>
      </c>
      <c r="N16" s="263">
        <v>39.107274799351359</v>
      </c>
      <c r="O16" s="263">
        <v>37.739869926511908</v>
      </c>
      <c r="P16" s="263">
        <v>35.199489945965439</v>
      </c>
      <c r="Q16" s="263">
        <v>15.31000325840191</v>
      </c>
      <c r="R16" s="263">
        <v>6.8897180171662153</v>
      </c>
      <c r="S16" s="263">
        <v>6.6537222187268572</v>
      </c>
      <c r="T16" s="263">
        <v>8.9359184834396181</v>
      </c>
      <c r="U16" s="263">
        <v>13.421327856522851</v>
      </c>
      <c r="V16" s="263">
        <v>17.308873924398458</v>
      </c>
      <c r="W16" s="263">
        <v>17.77084818062653</v>
      </c>
      <c r="DA16" s="70" t="s">
        <v>3136</v>
      </c>
    </row>
    <row r="17" spans="1:105" ht="12" customHeight="1" x14ac:dyDescent="0.25">
      <c r="A17" s="46" t="s">
        <v>30</v>
      </c>
      <c r="B17" s="231">
        <v>0.49081897119248519</v>
      </c>
      <c r="C17" s="231">
        <v>0.4008425364865581</v>
      </c>
      <c r="D17" s="231">
        <v>0.45911217876130678</v>
      </c>
      <c r="E17" s="231">
        <v>0.32013412535299152</v>
      </c>
      <c r="F17" s="231">
        <v>3.2434754140319901</v>
      </c>
      <c r="G17" s="231">
        <v>4.8082433971031247</v>
      </c>
      <c r="H17" s="231">
        <v>5.1748648627656051</v>
      </c>
      <c r="I17" s="231">
        <v>9.4855288345210766</v>
      </c>
      <c r="J17" s="231">
        <v>0.74230118821159907</v>
      </c>
      <c r="K17" s="231">
        <v>0.36533043988542041</v>
      </c>
      <c r="L17" s="231">
        <v>3.7788074164091433E-2</v>
      </c>
      <c r="M17" s="231">
        <v>3.4030420455347057E-2</v>
      </c>
      <c r="N17" s="231">
        <v>3.3301596990177602E-2</v>
      </c>
      <c r="O17" s="231">
        <v>3.484913047241487E-2</v>
      </c>
      <c r="P17" s="231">
        <v>0</v>
      </c>
      <c r="Q17" s="231">
        <v>0</v>
      </c>
      <c r="R17" s="231">
        <v>0</v>
      </c>
      <c r="S17" s="231">
        <v>4.0599318351821637E-2</v>
      </c>
      <c r="T17" s="231">
        <v>1.8717725705339579E-2</v>
      </c>
      <c r="U17" s="231">
        <v>9.7437408804011173E-3</v>
      </c>
      <c r="V17" s="231">
        <v>4.9381130458850311E-3</v>
      </c>
      <c r="W17" s="231">
        <v>4.5706145808744629E-3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0.1097899482820863</v>
      </c>
      <c r="C19" s="231">
        <v>0.1566257986205824</v>
      </c>
      <c r="D19" s="231">
        <v>0.21397419426268499</v>
      </c>
      <c r="E19" s="231">
        <v>0.23064520896091539</v>
      </c>
      <c r="F19" s="231">
        <v>0.23819294186899151</v>
      </c>
      <c r="G19" s="231">
        <v>0.22811467518873579</v>
      </c>
      <c r="H19" s="231">
        <v>0.33563626708823208</v>
      </c>
      <c r="I19" s="231">
        <v>0.1485283829586454</v>
      </c>
      <c r="J19" s="231">
        <v>0.149857700375683</v>
      </c>
      <c r="K19" s="231">
        <v>0.22800745301312539</v>
      </c>
      <c r="L19" s="231">
        <v>0.14874981138529439</v>
      </c>
      <c r="M19" s="231">
        <v>0.12820149019021651</v>
      </c>
      <c r="N19" s="231">
        <v>6.4479362324563194E-2</v>
      </c>
      <c r="O19" s="231">
        <v>6.4118938776574028E-2</v>
      </c>
      <c r="P19" s="231">
        <v>6.8289888165051771E-2</v>
      </c>
      <c r="Q19" s="231">
        <v>0.1158491238271968</v>
      </c>
      <c r="R19" s="231">
        <v>0.20975752587937779</v>
      </c>
      <c r="S19" s="231">
        <v>0.16109128156950789</v>
      </c>
      <c r="T19" s="231">
        <v>0.20676966629004781</v>
      </c>
      <c r="U19" s="231">
        <v>0.21194156194932981</v>
      </c>
      <c r="V19" s="231">
        <v>0.16899040377674651</v>
      </c>
      <c r="W19" s="231">
        <v>0.36454978840367852</v>
      </c>
      <c r="DA19" s="73" t="s">
        <v>3139</v>
      </c>
    </row>
    <row r="20" spans="1:105" ht="12" customHeight="1" x14ac:dyDescent="0.25">
      <c r="A20" s="46" t="s">
        <v>160</v>
      </c>
      <c r="B20" s="231">
        <v>0.84860716198221886</v>
      </c>
      <c r="C20" s="231">
        <v>0.55001802954287904</v>
      </c>
      <c r="D20" s="231">
        <v>0.58670010165561992</v>
      </c>
      <c r="E20" s="231">
        <v>0.65280879090110533</v>
      </c>
      <c r="F20" s="231">
        <v>0.63019829021355334</v>
      </c>
      <c r="G20" s="231">
        <v>1.026134617886076</v>
      </c>
      <c r="H20" s="231">
        <v>1.636383441279502</v>
      </c>
      <c r="I20" s="231">
        <v>1.2977354481037191</v>
      </c>
      <c r="J20" s="231">
        <v>0.69116142233483269</v>
      </c>
      <c r="K20" s="231">
        <v>1.275808008706697</v>
      </c>
      <c r="L20" s="231">
        <v>0.52942684557636777</v>
      </c>
      <c r="M20" s="231">
        <v>0.49104970115422419</v>
      </c>
      <c r="N20" s="231">
        <v>0.2850062302516207</v>
      </c>
      <c r="O20" s="231">
        <v>0.43219701901081631</v>
      </c>
      <c r="P20" s="231">
        <v>0.53995405716961431</v>
      </c>
      <c r="Q20" s="231">
        <v>0.52919196977492444</v>
      </c>
      <c r="R20" s="231">
        <v>0.39981658483884391</v>
      </c>
      <c r="S20" s="231">
        <v>0.49324042524837819</v>
      </c>
      <c r="T20" s="231">
        <v>0.51665731834209938</v>
      </c>
      <c r="U20" s="231">
        <v>0.62127086843807811</v>
      </c>
      <c r="V20" s="231">
        <v>0.85925645756080371</v>
      </c>
      <c r="W20" s="231">
        <v>0.87524703818777516</v>
      </c>
      <c r="DA20" s="73" t="s">
        <v>3140</v>
      </c>
    </row>
    <row r="21" spans="1:105" ht="12" customHeight="1" x14ac:dyDescent="0.25">
      <c r="A21" s="46" t="s">
        <v>70</v>
      </c>
      <c r="B21" s="231">
        <v>2.173073461199615</v>
      </c>
      <c r="C21" s="231">
        <v>2.068422405768406</v>
      </c>
      <c r="D21" s="231">
        <v>1.610806385007487</v>
      </c>
      <c r="E21" s="231">
        <v>1.593347104742995</v>
      </c>
      <c r="F21" s="231">
        <v>1.234769640655812</v>
      </c>
      <c r="G21" s="231">
        <v>1.752643186296549</v>
      </c>
      <c r="H21" s="231">
        <v>1.677942981395935</v>
      </c>
      <c r="I21" s="231">
        <v>1.6571822108849621</v>
      </c>
      <c r="J21" s="231">
        <v>0.90164163801086739</v>
      </c>
      <c r="K21" s="231">
        <v>0.61968628021701022</v>
      </c>
      <c r="L21" s="231">
        <v>0.70505470010361848</v>
      </c>
      <c r="M21" s="231">
        <v>0.72749917683486243</v>
      </c>
      <c r="N21" s="231">
        <v>0.5631642079405641</v>
      </c>
      <c r="O21" s="231">
        <v>0.51826207589519124</v>
      </c>
      <c r="P21" s="231">
        <v>0.57902922811836977</v>
      </c>
      <c r="Q21" s="231">
        <v>0.65297508676911453</v>
      </c>
      <c r="R21" s="231">
        <v>0.41915464834724048</v>
      </c>
      <c r="S21" s="231">
        <v>0.2317204577844417</v>
      </c>
      <c r="T21" s="231">
        <v>0.1593446595877695</v>
      </c>
      <c r="U21" s="231">
        <v>0.12506734558031071</v>
      </c>
      <c r="V21" s="231">
        <v>0.1175944617594302</v>
      </c>
      <c r="W21" s="231">
        <v>0.13567585439932731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0.35572119520379308</v>
      </c>
      <c r="G22" s="231">
        <v>0.35572119519992818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3142</v>
      </c>
    </row>
    <row r="23" spans="1:105" ht="12" customHeight="1" x14ac:dyDescent="0.25">
      <c r="A23" s="46" t="s">
        <v>162</v>
      </c>
      <c r="B23" s="231">
        <v>0.98799011441169815</v>
      </c>
      <c r="C23" s="231">
        <v>1.3586686548002249</v>
      </c>
      <c r="D23" s="231">
        <v>1.2978294647019051</v>
      </c>
      <c r="E23" s="231">
        <v>1.346231814755348</v>
      </c>
      <c r="F23" s="231">
        <v>1.6357666844168901</v>
      </c>
      <c r="G23" s="231">
        <v>1.9306261042941679</v>
      </c>
      <c r="H23" s="231">
        <v>1.9282293292966439</v>
      </c>
      <c r="I23" s="231">
        <v>2.0629292182436352</v>
      </c>
      <c r="J23" s="231">
        <v>1.3130675120099</v>
      </c>
      <c r="K23" s="231">
        <v>0.65543236870747335</v>
      </c>
      <c r="L23" s="231">
        <v>0.5521131939479047</v>
      </c>
      <c r="M23" s="231">
        <v>0.69163471326298587</v>
      </c>
      <c r="N23" s="231">
        <v>0.89077499334685528</v>
      </c>
      <c r="O23" s="231">
        <v>0.98592842248431689</v>
      </c>
      <c r="P23" s="231">
        <v>1.2218827017024041</v>
      </c>
      <c r="Q23" s="231">
        <v>3.4767478496295361</v>
      </c>
      <c r="R23" s="231">
        <v>3.720552959056513</v>
      </c>
      <c r="S23" s="231">
        <v>4.19281559257767</v>
      </c>
      <c r="T23" s="231">
        <v>4.1668974172518514</v>
      </c>
      <c r="U23" s="231">
        <v>4.02975652180025</v>
      </c>
      <c r="V23" s="231">
        <v>3.8254020681168059</v>
      </c>
      <c r="W23" s="231">
        <v>4.50655174350271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4.3060105923507006</v>
      </c>
      <c r="C25" s="231">
        <v>4.6636689118854466</v>
      </c>
      <c r="D25" s="231">
        <v>5.1680850294954457</v>
      </c>
      <c r="E25" s="231">
        <v>6.738762455772739</v>
      </c>
      <c r="F25" s="231">
        <v>6.2999966147321764</v>
      </c>
      <c r="G25" s="231">
        <v>0.93469739098393922</v>
      </c>
      <c r="H25" s="231">
        <v>0.81467686101634407</v>
      </c>
      <c r="I25" s="231">
        <v>0.95408986921080241</v>
      </c>
      <c r="J25" s="231">
        <v>0.68901929009561003</v>
      </c>
      <c r="K25" s="231">
        <v>1.1697679680056621</v>
      </c>
      <c r="L25" s="231">
        <v>0.51162228599899884</v>
      </c>
      <c r="M25" s="231">
        <v>0.75858677372704075</v>
      </c>
      <c r="N25" s="231">
        <v>1.3076994104406989</v>
      </c>
      <c r="O25" s="231">
        <v>0.72709738167928994</v>
      </c>
      <c r="P25" s="231">
        <v>0.64874564107374122</v>
      </c>
      <c r="Q25" s="231">
        <v>0.86504539285717319</v>
      </c>
      <c r="R25" s="231">
        <v>1.2952213223338169</v>
      </c>
      <c r="S25" s="231">
        <v>1.086999783141299</v>
      </c>
      <c r="T25" s="231">
        <v>0.71230860735150303</v>
      </c>
      <c r="U25" s="231">
        <v>0.75015099876509395</v>
      </c>
      <c r="V25" s="231">
        <v>0.66610059019739898</v>
      </c>
      <c r="W25" s="231">
        <v>0.58462491518764037</v>
      </c>
      <c r="DA25" s="73" t="s">
        <v>3145</v>
      </c>
    </row>
    <row r="26" spans="1:105" ht="12" customHeight="1" x14ac:dyDescent="0.25">
      <c r="A26" s="46" t="s">
        <v>79</v>
      </c>
      <c r="B26" s="231">
        <v>1.874986835084147</v>
      </c>
      <c r="C26" s="231">
        <v>1.3330781358769299</v>
      </c>
      <c r="D26" s="231">
        <v>1.536645709973798</v>
      </c>
      <c r="E26" s="231">
        <v>1.654674283486099</v>
      </c>
      <c r="F26" s="231">
        <v>1.5033262929029401</v>
      </c>
      <c r="G26" s="231">
        <v>1.443995979762251</v>
      </c>
      <c r="H26" s="231">
        <v>1.297714027937618</v>
      </c>
      <c r="I26" s="231">
        <v>0.78546510093236277</v>
      </c>
      <c r="J26" s="231">
        <v>31.994690086900711</v>
      </c>
      <c r="K26" s="231">
        <v>35.951708838668416</v>
      </c>
      <c r="L26" s="231">
        <v>32.252977984715088</v>
      </c>
      <c r="M26" s="231">
        <v>29.537153135798199</v>
      </c>
      <c r="N26" s="231">
        <v>35.962848998056877</v>
      </c>
      <c r="O26" s="231">
        <v>34.977416958193309</v>
      </c>
      <c r="P26" s="231">
        <v>32.14158842973626</v>
      </c>
      <c r="Q26" s="231">
        <v>9.6701938355439694</v>
      </c>
      <c r="R26" s="231">
        <v>0.84521497671042289</v>
      </c>
      <c r="S26" s="231">
        <v>0.44725536005373862</v>
      </c>
      <c r="T26" s="231">
        <v>3.1552230889110091</v>
      </c>
      <c r="U26" s="231">
        <v>7.6733968191093886</v>
      </c>
      <c r="V26" s="231">
        <v>11.666591829941391</v>
      </c>
      <c r="W26" s="231">
        <v>11.299628226364529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11.453583895945307</v>
      </c>
      <c r="C27" s="263">
        <f t="shared" si="0"/>
        <v>12.355038479029613</v>
      </c>
      <c r="D27" s="263">
        <f t="shared" si="0"/>
        <v>11.698069728085345</v>
      </c>
      <c r="E27" s="263">
        <f t="shared" si="0"/>
        <v>12.761790249059764</v>
      </c>
      <c r="F27" s="263">
        <f t="shared" si="0"/>
        <v>14.527894449274191</v>
      </c>
      <c r="G27" s="263">
        <f t="shared" si="0"/>
        <v>16.073313396373241</v>
      </c>
      <c r="H27" s="263">
        <f t="shared" si="0"/>
        <v>17.512514717934437</v>
      </c>
      <c r="I27" s="263">
        <f t="shared" si="0"/>
        <v>19.025282891038412</v>
      </c>
      <c r="J27" s="263">
        <f t="shared" si="0"/>
        <v>14.548496444038232</v>
      </c>
      <c r="K27" s="263">
        <f t="shared" si="0"/>
        <v>11.888081797850127</v>
      </c>
      <c r="L27" s="263">
        <f t="shared" si="0"/>
        <v>8.3910981684506964</v>
      </c>
      <c r="M27" s="263">
        <f t="shared" si="0"/>
        <v>9.4864184605930166</v>
      </c>
      <c r="N27" s="263">
        <f t="shared" si="0"/>
        <v>8.7301627867342386</v>
      </c>
      <c r="O27" s="263">
        <f t="shared" si="0"/>
        <v>9.2187907361825321</v>
      </c>
      <c r="P27" s="263">
        <f t="shared" si="0"/>
        <v>10.48899919419145</v>
      </c>
      <c r="Q27" s="263">
        <f t="shared" si="0"/>
        <v>15.575959966248409</v>
      </c>
      <c r="R27" s="263">
        <f t="shared" si="0"/>
        <v>11.321491509614555</v>
      </c>
      <c r="S27" s="263">
        <f t="shared" si="0"/>
        <v>11.496802497487204</v>
      </c>
      <c r="T27" s="263">
        <f t="shared" si="0"/>
        <v>13.072166180586239</v>
      </c>
      <c r="U27" s="263">
        <f t="shared" si="0"/>
        <v>13.694884175497414</v>
      </c>
      <c r="V27" s="263">
        <f t="shared" si="0"/>
        <v>14.020664259357638</v>
      </c>
      <c r="W27" s="263">
        <f t="shared" si="0"/>
        <v>17.613952762220048</v>
      </c>
      <c r="DA27" s="70"/>
    </row>
    <row r="28" spans="1:105" ht="12" customHeight="1" x14ac:dyDescent="0.25">
      <c r="A28" s="60" t="s">
        <v>3072</v>
      </c>
      <c r="B28" s="264">
        <v>11.045876113831641</v>
      </c>
      <c r="C28" s="264">
        <v>11.913546599465681</v>
      </c>
      <c r="D28" s="264">
        <v>11.331154816530031</v>
      </c>
      <c r="E28" s="264">
        <v>12.21619547763888</v>
      </c>
      <c r="F28" s="264">
        <v>13.90107837111159</v>
      </c>
      <c r="G28" s="264">
        <v>15.4567562681154</v>
      </c>
      <c r="H28" s="264">
        <v>16.87960541647379</v>
      </c>
      <c r="I28" s="264">
        <v>18.381736071262331</v>
      </c>
      <c r="J28" s="264">
        <v>13.75687732916005</v>
      </c>
      <c r="K28" s="264">
        <v>11.237046443734609</v>
      </c>
      <c r="L28" s="264">
        <v>7.7729429066382032</v>
      </c>
      <c r="M28" s="264">
        <v>8.7660945403466197</v>
      </c>
      <c r="N28" s="264">
        <v>7.9407729689068693</v>
      </c>
      <c r="O28" s="264">
        <v>8.4463041901699629</v>
      </c>
      <c r="P28" s="264">
        <v>9.6510478011462517</v>
      </c>
      <c r="Q28" s="264">
        <v>14.6776513105789</v>
      </c>
      <c r="R28" s="264">
        <v>10.402389229938491</v>
      </c>
      <c r="S28" s="264">
        <v>10.46126485005775</v>
      </c>
      <c r="T28" s="264">
        <v>11.992670201180189</v>
      </c>
      <c r="U28" s="264">
        <v>12.607326915673671</v>
      </c>
      <c r="V28" s="264">
        <v>12.951047831208299</v>
      </c>
      <c r="W28" s="264">
        <v>16.498547004219791</v>
      </c>
      <c r="DA28" s="72" t="s">
        <v>3147</v>
      </c>
    </row>
    <row r="29" spans="1:105" ht="12" customHeight="1" x14ac:dyDescent="0.25">
      <c r="A29" s="59" t="s">
        <v>30</v>
      </c>
      <c r="B29" s="232">
        <v>1.4948247857055601</v>
      </c>
      <c r="C29" s="232">
        <v>1.258683501298181</v>
      </c>
      <c r="D29" s="232">
        <v>1.2140056933033709</v>
      </c>
      <c r="E29" s="232">
        <v>0.98971221776596785</v>
      </c>
      <c r="F29" s="232">
        <v>4.3098715459913768</v>
      </c>
      <c r="G29" s="232">
        <v>4.0459457851784064</v>
      </c>
      <c r="H29" s="232">
        <v>3.9253369419124828</v>
      </c>
      <c r="I29" s="232">
        <v>6.0820982312332372</v>
      </c>
      <c r="J29" s="232">
        <v>2.3309677243154439</v>
      </c>
      <c r="K29" s="232">
        <v>1.1109445420785491</v>
      </c>
      <c r="L29" s="232">
        <v>0.1157031816665109</v>
      </c>
      <c r="M29" s="232">
        <v>0.119809071527547</v>
      </c>
      <c r="N29" s="232">
        <v>0.11643409571254371</v>
      </c>
      <c r="O29" s="232">
        <v>0.1226505474749551</v>
      </c>
      <c r="P29" s="232">
        <v>0</v>
      </c>
      <c r="Q29" s="232">
        <v>0</v>
      </c>
      <c r="R29" s="232">
        <v>0</v>
      </c>
      <c r="S29" s="232">
        <v>9.4775422034811652E-2</v>
      </c>
      <c r="T29" s="232">
        <v>3.0857325186151599E-2</v>
      </c>
      <c r="U29" s="232">
        <v>2.100119458829203E-2</v>
      </c>
      <c r="V29" s="232">
        <v>8.95600948806583E-3</v>
      </c>
      <c r="W29" s="232">
        <v>9.8322424895742905E-3</v>
      </c>
      <c r="DA29" s="71" t="s">
        <v>3148</v>
      </c>
    </row>
    <row r="30" spans="1:105" ht="12" customHeight="1" x14ac:dyDescent="0.25">
      <c r="A30" s="59" t="s">
        <v>33</v>
      </c>
      <c r="B30" s="232">
        <v>0.1544992259790926</v>
      </c>
      <c r="C30" s="232">
        <v>0.44437693199827277</v>
      </c>
      <c r="D30" s="232">
        <v>0.67936794914035692</v>
      </c>
      <c r="E30" s="232">
        <v>0.66918733519781537</v>
      </c>
      <c r="F30" s="232">
        <v>0.7493487202674336</v>
      </c>
      <c r="G30" s="232">
        <v>0.75550329117307136</v>
      </c>
      <c r="H30" s="232">
        <v>0.98811153714315658</v>
      </c>
      <c r="I30" s="232">
        <v>0.43448441513362912</v>
      </c>
      <c r="J30" s="232">
        <v>0.65196712121156053</v>
      </c>
      <c r="K30" s="232">
        <v>0.86689320281119997</v>
      </c>
      <c r="L30" s="232">
        <v>0.65272897670467722</v>
      </c>
      <c r="M30" s="232">
        <v>0.44689759162724418</v>
      </c>
      <c r="N30" s="232">
        <v>0.22321758278447421</v>
      </c>
      <c r="O30" s="232">
        <v>0.2234376853427695</v>
      </c>
      <c r="P30" s="232">
        <v>0.2208905803092108</v>
      </c>
      <c r="Q30" s="232">
        <v>0.40910191842800869</v>
      </c>
      <c r="R30" s="232">
        <v>0.34893512542768118</v>
      </c>
      <c r="S30" s="232">
        <v>0.29270536394996061</v>
      </c>
      <c r="T30" s="232">
        <v>0.44888592691446921</v>
      </c>
      <c r="U30" s="232">
        <v>0.37857304025752531</v>
      </c>
      <c r="V30" s="232">
        <v>0.29385296882851181</v>
      </c>
      <c r="W30" s="232">
        <v>0.78961303699875351</v>
      </c>
      <c r="DA30" s="71" t="s">
        <v>3149</v>
      </c>
    </row>
    <row r="31" spans="1:105" ht="12" customHeight="1" x14ac:dyDescent="0.25">
      <c r="A31" s="59" t="s">
        <v>160</v>
      </c>
      <c r="B31" s="232">
        <v>2.2397497797996859</v>
      </c>
      <c r="C31" s="232">
        <v>1.3568159182857009</v>
      </c>
      <c r="D31" s="232">
        <v>1.510349618672423</v>
      </c>
      <c r="E31" s="232">
        <v>1.8128486579052141</v>
      </c>
      <c r="F31" s="232">
        <v>1.747675134369888</v>
      </c>
      <c r="G31" s="232">
        <v>2.561095046207678</v>
      </c>
      <c r="H31" s="232">
        <v>4.0765964706355886</v>
      </c>
      <c r="I31" s="232">
        <v>3.4077044941764369</v>
      </c>
      <c r="J31" s="232">
        <v>2.2538619552878512</v>
      </c>
      <c r="K31" s="232">
        <v>3.8268136034154789</v>
      </c>
      <c r="L31" s="232">
        <v>1.574097033699942</v>
      </c>
      <c r="M31" s="232">
        <v>1.678049121224364</v>
      </c>
      <c r="N31" s="232">
        <v>0.96649193328300331</v>
      </c>
      <c r="O31" s="232">
        <v>1.466281316289141</v>
      </c>
      <c r="P31" s="232">
        <v>1.712078785641856</v>
      </c>
      <c r="Q31" s="232">
        <v>1.5787986519263379</v>
      </c>
      <c r="R31" s="232">
        <v>1.292224810381976</v>
      </c>
      <c r="S31" s="232">
        <v>1.327715425274649</v>
      </c>
      <c r="T31" s="232">
        <v>1.367039858952952</v>
      </c>
      <c r="U31" s="232">
        <v>1.5598458520098539</v>
      </c>
      <c r="V31" s="232">
        <v>2.508506311621288</v>
      </c>
      <c r="W31" s="232">
        <v>3.8655650742426202</v>
      </c>
      <c r="DA31" s="71" t="s">
        <v>3150</v>
      </c>
    </row>
    <row r="32" spans="1:105" ht="12" customHeight="1" x14ac:dyDescent="0.25">
      <c r="A32" s="59" t="s">
        <v>70</v>
      </c>
      <c r="B32" s="232">
        <v>5.7237395354097451</v>
      </c>
      <c r="C32" s="232">
        <v>5.6845573704746704</v>
      </c>
      <c r="D32" s="232">
        <v>4.8443458495735419</v>
      </c>
      <c r="E32" s="232">
        <v>4.7798769540948811</v>
      </c>
      <c r="F32" s="232">
        <v>3.6325146535451531</v>
      </c>
      <c r="G32" s="232">
        <v>4.7104548233183188</v>
      </c>
      <c r="H32" s="232">
        <v>4.4507454083631286</v>
      </c>
      <c r="I32" s="232">
        <v>4.3174439051472344</v>
      </c>
      <c r="J32" s="232">
        <v>2.9184998720081561</v>
      </c>
      <c r="K32" s="232">
        <v>2.286581896028494</v>
      </c>
      <c r="L32" s="232">
        <v>2.0569970753677311</v>
      </c>
      <c r="M32" s="232">
        <v>2.418799843194039</v>
      </c>
      <c r="N32" s="232">
        <v>1.737767402060479</v>
      </c>
      <c r="O32" s="232">
        <v>1.562035727683283</v>
      </c>
      <c r="P32" s="232">
        <v>1.753345924577324</v>
      </c>
      <c r="Q32" s="232">
        <v>1.911105935454998</v>
      </c>
      <c r="R32" s="232">
        <v>1.2671146555744579</v>
      </c>
      <c r="S32" s="232">
        <v>0.64967930413065367</v>
      </c>
      <c r="T32" s="232">
        <v>0.73030682057961749</v>
      </c>
      <c r="U32" s="232">
        <v>0.64355710604934613</v>
      </c>
      <c r="V32" s="232">
        <v>0.48174455959463308</v>
      </c>
      <c r="W32" s="232">
        <v>0.55074453736924678</v>
      </c>
      <c r="DA32" s="71" t="s">
        <v>3151</v>
      </c>
    </row>
    <row r="33" spans="1:105" ht="12" customHeight="1" x14ac:dyDescent="0.25">
      <c r="A33" s="59" t="s">
        <v>162</v>
      </c>
      <c r="B33" s="232">
        <v>1.433062786937555</v>
      </c>
      <c r="C33" s="232">
        <v>3.1691128774088551</v>
      </c>
      <c r="D33" s="232">
        <v>3.0830857058403391</v>
      </c>
      <c r="E33" s="232">
        <v>3.9645703126750069</v>
      </c>
      <c r="F33" s="232">
        <v>3.4616683169377431</v>
      </c>
      <c r="G33" s="232">
        <v>3.38375732223792</v>
      </c>
      <c r="H33" s="232">
        <v>3.4388150584194301</v>
      </c>
      <c r="I33" s="232">
        <v>4.1400050255717957</v>
      </c>
      <c r="J33" s="232">
        <v>5.6015806563370418</v>
      </c>
      <c r="K33" s="232">
        <v>3.14581319940089</v>
      </c>
      <c r="L33" s="232">
        <v>3.373416639199343</v>
      </c>
      <c r="M33" s="232">
        <v>4.1025389127734257</v>
      </c>
      <c r="N33" s="232">
        <v>4.8968619550663703</v>
      </c>
      <c r="O33" s="232">
        <v>5.0718989133798136</v>
      </c>
      <c r="P33" s="232">
        <v>5.9647325106178597</v>
      </c>
      <c r="Q33" s="232">
        <v>10.77864480476955</v>
      </c>
      <c r="R33" s="232">
        <v>7.4941146385543753</v>
      </c>
      <c r="S33" s="232">
        <v>8.0963893346676805</v>
      </c>
      <c r="T33" s="232">
        <v>9.4155802695470037</v>
      </c>
      <c r="U33" s="232">
        <v>10.00434972276866</v>
      </c>
      <c r="V33" s="232">
        <v>9.6579879816758059</v>
      </c>
      <c r="W33" s="232">
        <v>11.282792113119591</v>
      </c>
      <c r="DA33" s="71" t="s">
        <v>3152</v>
      </c>
    </row>
    <row r="34" spans="1:105" ht="12" customHeight="1" x14ac:dyDescent="0.25">
      <c r="A34" s="60" t="s">
        <v>3079</v>
      </c>
      <c r="B34" s="264">
        <v>0.40770778211366621</v>
      </c>
      <c r="C34" s="264">
        <v>0.44149187956393271</v>
      </c>
      <c r="D34" s="264">
        <v>0.36691491155531469</v>
      </c>
      <c r="E34" s="264">
        <v>0.54559477142088442</v>
      </c>
      <c r="F34" s="264">
        <v>0.62681607816260221</v>
      </c>
      <c r="G34" s="264">
        <v>0.6165571282578407</v>
      </c>
      <c r="H34" s="264">
        <v>0.6329093014606455</v>
      </c>
      <c r="I34" s="264">
        <v>0.64354681977607919</v>
      </c>
      <c r="J34" s="264">
        <v>0.79161911487818304</v>
      </c>
      <c r="K34" s="264">
        <v>0.65103535411551827</v>
      </c>
      <c r="L34" s="264">
        <v>0.61815526181249336</v>
      </c>
      <c r="M34" s="264">
        <v>0.72032392024639724</v>
      </c>
      <c r="N34" s="264">
        <v>0.78938981782736872</v>
      </c>
      <c r="O34" s="264">
        <v>0.77248654601256872</v>
      </c>
      <c r="P34" s="264">
        <v>0.83795139304519928</v>
      </c>
      <c r="Q34" s="264">
        <v>0.89830865566950791</v>
      </c>
      <c r="R34" s="264">
        <v>0.91910227967606395</v>
      </c>
      <c r="S34" s="264">
        <v>1.035537647429454</v>
      </c>
      <c r="T34" s="264">
        <v>1.0794959794060499</v>
      </c>
      <c r="U34" s="264">
        <v>1.0875572598237431</v>
      </c>
      <c r="V34" s="264">
        <v>1.069616428149339</v>
      </c>
      <c r="W34" s="264">
        <v>1.115405758000257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1.3063417657346359</v>
      </c>
      <c r="C35" s="263">
        <f t="shared" si="1"/>
        <v>1.1789242963255711</v>
      </c>
      <c r="D35" s="263">
        <f t="shared" si="1"/>
        <v>1.2419057611691093</v>
      </c>
      <c r="E35" s="263">
        <f t="shared" si="1"/>
        <v>1.4424107411766607</v>
      </c>
      <c r="F35" s="263">
        <f t="shared" si="1"/>
        <v>2.0852653542257631</v>
      </c>
      <c r="G35" s="263">
        <f t="shared" si="1"/>
        <v>1.5436849606435625</v>
      </c>
      <c r="H35" s="263">
        <f t="shared" si="1"/>
        <v>1.5750357107101975</v>
      </c>
      <c r="I35" s="263">
        <f t="shared" si="1"/>
        <v>2.3825363593841655</v>
      </c>
      <c r="J35" s="263">
        <f t="shared" si="1"/>
        <v>3.8546917345983878</v>
      </c>
      <c r="K35" s="263">
        <f t="shared" si="1"/>
        <v>4.2967305104108977</v>
      </c>
      <c r="L35" s="263">
        <f t="shared" si="1"/>
        <v>3.8056789604113144</v>
      </c>
      <c r="M35" s="263">
        <f t="shared" si="1"/>
        <v>3.4968452396475698</v>
      </c>
      <c r="N35" s="263">
        <f t="shared" si="1"/>
        <v>4.2347475884520662</v>
      </c>
      <c r="O35" s="263">
        <f t="shared" si="1"/>
        <v>4.0205025838953761</v>
      </c>
      <c r="P35" s="263">
        <f t="shared" si="1"/>
        <v>3.8179043080010904</v>
      </c>
      <c r="Q35" s="263">
        <f t="shared" si="1"/>
        <v>1.5816142213912723</v>
      </c>
      <c r="R35" s="263">
        <f t="shared" si="1"/>
        <v>0.73371695115458435</v>
      </c>
      <c r="S35" s="263">
        <f t="shared" si="1"/>
        <v>0.7457264565894437</v>
      </c>
      <c r="T35" s="263">
        <f t="shared" si="1"/>
        <v>0.76374852446254393</v>
      </c>
      <c r="U35" s="263">
        <f t="shared" si="1"/>
        <v>0.77018102734523641</v>
      </c>
      <c r="V35" s="263">
        <f t="shared" si="1"/>
        <v>0.74801816342125727</v>
      </c>
      <c r="W35" s="263">
        <f t="shared" si="1"/>
        <v>0.75356779177704281</v>
      </c>
      <c r="DA35" s="70"/>
    </row>
    <row r="36" spans="1:105" ht="12" customHeight="1" x14ac:dyDescent="0.25">
      <c r="A36" s="60" t="s">
        <v>3082</v>
      </c>
      <c r="B36" s="264">
        <v>0.51258600170913127</v>
      </c>
      <c r="C36" s="264">
        <v>0.44159337592723491</v>
      </c>
      <c r="D36" s="264">
        <v>0.46208838807967711</v>
      </c>
      <c r="E36" s="264">
        <v>0.47881671520689939</v>
      </c>
      <c r="F36" s="264">
        <v>0.84339904787943132</v>
      </c>
      <c r="G36" s="264">
        <v>0.69216622056480792</v>
      </c>
      <c r="H36" s="264">
        <v>0.70913276076083176</v>
      </c>
      <c r="I36" s="264">
        <v>1.1066931979132539</v>
      </c>
      <c r="J36" s="264">
        <v>0.44027627238710981</v>
      </c>
      <c r="K36" s="264">
        <v>0.39364687191399739</v>
      </c>
      <c r="L36" s="264">
        <v>0.35115842621219739</v>
      </c>
      <c r="M36" s="264">
        <v>0.35441723870906511</v>
      </c>
      <c r="N36" s="264">
        <v>0.33988484096063759</v>
      </c>
      <c r="O36" s="264">
        <v>0.30686194769992342</v>
      </c>
      <c r="P36" s="264">
        <v>0.38102348004418402</v>
      </c>
      <c r="Q36" s="264">
        <v>0.39680513365812242</v>
      </c>
      <c r="R36" s="264">
        <v>0.28519868855004937</v>
      </c>
      <c r="S36" s="264">
        <v>0.2874196301337012</v>
      </c>
      <c r="T36" s="264">
        <v>0.29833243984494912</v>
      </c>
      <c r="U36" s="264">
        <v>0.30040978970750032</v>
      </c>
      <c r="V36" s="264">
        <v>0.29118744744281833</v>
      </c>
      <c r="W36" s="264">
        <v>0.29254429583282299</v>
      </c>
      <c r="DA36" s="72" t="s">
        <v>3154</v>
      </c>
    </row>
    <row r="37" spans="1:105" ht="12" customHeight="1" x14ac:dyDescent="0.25">
      <c r="A37" s="59" t="s">
        <v>30</v>
      </c>
      <c r="B37" s="232">
        <v>2.4216233757308608E-2</v>
      </c>
      <c r="C37" s="232">
        <v>0</v>
      </c>
      <c r="D37" s="232">
        <v>6.0648702699323473E-2</v>
      </c>
      <c r="E37" s="232">
        <v>1.7290440954568491E-2</v>
      </c>
      <c r="F37" s="232">
        <v>0.60378112864162381</v>
      </c>
      <c r="G37" s="232">
        <v>0.4965527028224449</v>
      </c>
      <c r="H37" s="232">
        <v>0.53964105678042273</v>
      </c>
      <c r="I37" s="232">
        <v>0.97581612825388764</v>
      </c>
      <c r="J37" s="232">
        <v>2.0165807092460641E-2</v>
      </c>
      <c r="K37" s="232">
        <v>1.0821331763698381E-2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1.312486931708792E-3</v>
      </c>
      <c r="T37" s="232">
        <v>1.4721228556763941E-3</v>
      </c>
      <c r="U37" s="232">
        <v>5.3168530250859603E-4</v>
      </c>
      <c r="V37" s="232">
        <v>3.7702179280763249E-4</v>
      </c>
      <c r="W37" s="232">
        <v>2.8617426863412302E-4</v>
      </c>
      <c r="DA37" s="71" t="s">
        <v>3155</v>
      </c>
    </row>
    <row r="38" spans="1:105" ht="12" customHeight="1" x14ac:dyDescent="0.25">
      <c r="A38" s="59" t="s">
        <v>33</v>
      </c>
      <c r="B38" s="232">
        <v>2.6669509246390981E-2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3.6886424142358792E-2</v>
      </c>
      <c r="K38" s="232">
        <v>3.7184672713497881E-2</v>
      </c>
      <c r="L38" s="232">
        <v>3.7215726524546439E-2</v>
      </c>
      <c r="M38" s="232">
        <v>0</v>
      </c>
      <c r="N38" s="232">
        <v>0</v>
      </c>
      <c r="O38" s="232">
        <v>0</v>
      </c>
      <c r="P38" s="232">
        <v>0</v>
      </c>
      <c r="Q38" s="232">
        <v>3.2871921357309437E-2</v>
      </c>
      <c r="R38" s="232">
        <v>2.1988003236215661E-2</v>
      </c>
      <c r="S38" s="232">
        <v>1.2170124354252999E-2</v>
      </c>
      <c r="T38" s="232">
        <v>1.084797453896095E-2</v>
      </c>
      <c r="U38" s="232">
        <v>1.5771057312272001E-2</v>
      </c>
      <c r="V38" s="232">
        <v>1.296789697839773E-2</v>
      </c>
      <c r="W38" s="232">
        <v>1.4815654499299641E-2</v>
      </c>
      <c r="DA38" s="71" t="s">
        <v>3156</v>
      </c>
    </row>
    <row r="39" spans="1:105" ht="12" customHeight="1" x14ac:dyDescent="0.25">
      <c r="A39" s="59" t="s">
        <v>160</v>
      </c>
      <c r="B39" s="232">
        <v>4.4216030031202933E-2</v>
      </c>
      <c r="C39" s="232">
        <v>4.7476842269088958E-2</v>
      </c>
      <c r="D39" s="232">
        <v>7.134297976443256E-2</v>
      </c>
      <c r="E39" s="232">
        <v>7.8969038753094967E-2</v>
      </c>
      <c r="F39" s="232">
        <v>2.014560408807823E-2</v>
      </c>
      <c r="G39" s="232">
        <v>3.1888351104281787E-2</v>
      </c>
      <c r="H39" s="232">
        <v>3.072791712763058E-2</v>
      </c>
      <c r="I39" s="232">
        <v>1.418491778435297E-2</v>
      </c>
      <c r="J39" s="232">
        <v>3.1963125127847672E-2</v>
      </c>
      <c r="K39" s="232">
        <v>3.2112147306899728E-2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8.8411127307381574E-3</v>
      </c>
      <c r="T39" s="232">
        <v>1.067488668131052E-2</v>
      </c>
      <c r="U39" s="232">
        <v>1.2318823319637771E-2</v>
      </c>
      <c r="V39" s="232">
        <v>1.210814886334487E-2</v>
      </c>
      <c r="W39" s="232">
        <v>1.4654405123891981E-2</v>
      </c>
      <c r="DA39" s="71" t="s">
        <v>3157</v>
      </c>
    </row>
    <row r="40" spans="1:105" ht="12" customHeight="1" x14ac:dyDescent="0.25">
      <c r="A40" s="59" t="s">
        <v>70</v>
      </c>
      <c r="B40" s="232">
        <v>0.1826833726135382</v>
      </c>
      <c r="C40" s="232">
        <v>0.15070630619670311</v>
      </c>
      <c r="D40" s="232">
        <v>8.7030930624134972E-2</v>
      </c>
      <c r="E40" s="232">
        <v>9.491971120409165E-2</v>
      </c>
      <c r="F40" s="232">
        <v>3.8014037395573227E-2</v>
      </c>
      <c r="G40" s="232">
        <v>4.4349635790308421E-2</v>
      </c>
      <c r="H40" s="232">
        <v>2.8848783956424599E-2</v>
      </c>
      <c r="I40" s="232">
        <v>2.8279720584237611E-2</v>
      </c>
      <c r="J40" s="232">
        <v>2.8581285289095301E-2</v>
      </c>
      <c r="K40" s="232">
        <v>8.6437145691143011E-2</v>
      </c>
      <c r="L40" s="232">
        <v>0</v>
      </c>
      <c r="M40" s="232">
        <v>2.9027948614057959E-2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3.1200496203389618E-4</v>
      </c>
      <c r="T40" s="232">
        <v>2.4437639316243033E-4</v>
      </c>
      <c r="U40" s="232">
        <v>7.7567342837172928E-5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0.23480085606069051</v>
      </c>
      <c r="C41" s="232">
        <v>0.24341022746144289</v>
      </c>
      <c r="D41" s="232">
        <v>0.24306577499178611</v>
      </c>
      <c r="E41" s="232">
        <v>0.28763752429514428</v>
      </c>
      <c r="F41" s="232">
        <v>0.18145827775415621</v>
      </c>
      <c r="G41" s="232">
        <v>0.1193755308477729</v>
      </c>
      <c r="H41" s="232">
        <v>0.10991500289635391</v>
      </c>
      <c r="I41" s="232">
        <v>8.8412431290775417E-2</v>
      </c>
      <c r="J41" s="232">
        <v>0.32267963073534739</v>
      </c>
      <c r="K41" s="232">
        <v>0.22709157443875841</v>
      </c>
      <c r="L41" s="232">
        <v>0.31394269968765098</v>
      </c>
      <c r="M41" s="232">
        <v>0.32538929009500722</v>
      </c>
      <c r="N41" s="232">
        <v>0.33988484096063759</v>
      </c>
      <c r="O41" s="232">
        <v>0.30686194769992342</v>
      </c>
      <c r="P41" s="232">
        <v>0.38102348004418402</v>
      </c>
      <c r="Q41" s="232">
        <v>0.36393321230081288</v>
      </c>
      <c r="R41" s="232">
        <v>0.26321068531383379</v>
      </c>
      <c r="S41" s="232">
        <v>0.26478390115496742</v>
      </c>
      <c r="T41" s="232">
        <v>0.27509307937583882</v>
      </c>
      <c r="U41" s="232">
        <v>0.27171065643024472</v>
      </c>
      <c r="V41" s="232">
        <v>0.26573437980826808</v>
      </c>
      <c r="W41" s="232">
        <v>0.2627880619409973</v>
      </c>
      <c r="DA41" s="71" t="s">
        <v>3159</v>
      </c>
    </row>
    <row r="42" spans="1:105" ht="12" customHeight="1" x14ac:dyDescent="0.25">
      <c r="A42" s="60" t="s">
        <v>3089</v>
      </c>
      <c r="B42" s="264">
        <v>0.74292910202506812</v>
      </c>
      <c r="C42" s="264">
        <v>0.68229258283656424</v>
      </c>
      <c r="D42" s="264">
        <v>0.73407613141908623</v>
      </c>
      <c r="E42" s="264">
        <v>0.89557775977917986</v>
      </c>
      <c r="F42" s="264">
        <v>1.16372463150254</v>
      </c>
      <c r="G42" s="264">
        <v>0.77465599147126218</v>
      </c>
      <c r="H42" s="264">
        <v>0.78700166684041573</v>
      </c>
      <c r="I42" s="264">
        <v>1.1956157581070599</v>
      </c>
      <c r="J42" s="264">
        <v>3.3157287092226371</v>
      </c>
      <c r="K42" s="264">
        <v>3.821922681199454</v>
      </c>
      <c r="L42" s="264">
        <v>3.3774585551683232</v>
      </c>
      <c r="M42" s="264">
        <v>3.0526292234037999</v>
      </c>
      <c r="N42" s="264">
        <v>3.7964539085693598</v>
      </c>
      <c r="O42" s="264">
        <v>3.6173390341742309</v>
      </c>
      <c r="P42" s="264">
        <v>3.3324180874953342</v>
      </c>
      <c r="Q42" s="264">
        <v>1.072821942976979</v>
      </c>
      <c r="R42" s="264">
        <v>0.33393889237337743</v>
      </c>
      <c r="S42" s="264">
        <v>0.32921210640462939</v>
      </c>
      <c r="T42" s="264">
        <v>0.33084132376398723</v>
      </c>
      <c r="U42" s="264">
        <v>0.33419152178190448</v>
      </c>
      <c r="V42" s="264">
        <v>0.32348758384145188</v>
      </c>
      <c r="W42" s="264">
        <v>0.32197206268162343</v>
      </c>
      <c r="DA42" s="72" t="s">
        <v>3160</v>
      </c>
    </row>
    <row r="43" spans="1:105" ht="12" customHeight="1" x14ac:dyDescent="0.25">
      <c r="A43" s="64" t="s">
        <v>30</v>
      </c>
      <c r="B43" s="231">
        <v>1.030111304328255E-2</v>
      </c>
      <c r="C43" s="231">
        <v>0</v>
      </c>
      <c r="D43" s="231">
        <v>2.0258514022565049E-2</v>
      </c>
      <c r="E43" s="231">
        <v>3.9499039577397376E-3</v>
      </c>
      <c r="F43" s="231">
        <v>0.31267225893228762</v>
      </c>
      <c r="G43" s="231">
        <v>0.46349200946356878</v>
      </c>
      <c r="H43" s="231">
        <v>0.51260918709478442</v>
      </c>
      <c r="I43" s="231">
        <v>0.97493896438597061</v>
      </c>
      <c r="J43" s="231">
        <v>4.2622970914237511E-4</v>
      </c>
      <c r="K43" s="231">
        <v>1.4561243581763189E-4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9.5724360783699036E-4</v>
      </c>
      <c r="T43" s="231">
        <v>1.262635991015231E-3</v>
      </c>
      <c r="U43" s="231">
        <v>4.4760265311047452E-4</v>
      </c>
      <c r="V43" s="231">
        <v>3.1855206524948691E-4</v>
      </c>
      <c r="W43" s="231">
        <v>2.5120293763901858E-4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1.1457767988918181E-2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7.8741215004884024E-4</v>
      </c>
      <c r="K45" s="231">
        <v>5.0534638692603174E-4</v>
      </c>
      <c r="L45" s="231">
        <v>4.7597753907518649E-4</v>
      </c>
      <c r="M45" s="231">
        <v>0</v>
      </c>
      <c r="N45" s="231">
        <v>0</v>
      </c>
      <c r="O45" s="231">
        <v>0</v>
      </c>
      <c r="P45" s="231">
        <v>0</v>
      </c>
      <c r="Q45" s="231">
        <v>4.5840901597090002E-3</v>
      </c>
      <c r="R45" s="231">
        <v>1.4877452705193649E-2</v>
      </c>
      <c r="S45" s="231">
        <v>8.9645800514787134E-3</v>
      </c>
      <c r="T45" s="231">
        <v>9.3970213397034028E-3</v>
      </c>
      <c r="U45" s="231">
        <v>1.340930452328795E-2</v>
      </c>
      <c r="V45" s="231">
        <v>1.1066007730070999E-2</v>
      </c>
      <c r="W45" s="231">
        <v>1.313476843973102E-2</v>
      </c>
      <c r="DA45" s="73" t="s">
        <v>3163</v>
      </c>
    </row>
    <row r="46" spans="1:105" ht="12" customHeight="1" x14ac:dyDescent="0.25">
      <c r="A46" s="64" t="s">
        <v>160</v>
      </c>
      <c r="B46" s="231">
        <v>1.935735921335955E-2</v>
      </c>
      <c r="C46" s="231">
        <v>1.6979717281338159E-2</v>
      </c>
      <c r="D46" s="231">
        <v>2.4525966182063451E-2</v>
      </c>
      <c r="E46" s="231">
        <v>1.8566332684212431E-2</v>
      </c>
      <c r="F46" s="231">
        <v>1.0736900313305729E-2</v>
      </c>
      <c r="G46" s="231">
        <v>3.063358144610312E-2</v>
      </c>
      <c r="H46" s="231">
        <v>3.0040235574535289E-2</v>
      </c>
      <c r="I46" s="231">
        <v>1.4585625845239611E-2</v>
      </c>
      <c r="J46" s="231">
        <v>6.9529027365781537E-4</v>
      </c>
      <c r="K46" s="231">
        <v>4.4470899316167772E-4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6.6362574378757604E-3</v>
      </c>
      <c r="T46" s="231">
        <v>9.4229349376609654E-3</v>
      </c>
      <c r="U46" s="231">
        <v>1.067323405487737E-2</v>
      </c>
      <c r="V46" s="231">
        <v>1.0528840154257771E-2</v>
      </c>
      <c r="W46" s="231">
        <v>1.3238876646857779E-2</v>
      </c>
      <c r="DA46" s="73" t="s">
        <v>3164</v>
      </c>
    </row>
    <row r="47" spans="1:105" ht="12" customHeight="1" x14ac:dyDescent="0.25">
      <c r="A47" s="64" t="s">
        <v>70</v>
      </c>
      <c r="B47" s="231">
        <v>7.7535889458852245E-2</v>
      </c>
      <c r="C47" s="231">
        <v>5.2253747713469682E-2</v>
      </c>
      <c r="D47" s="231">
        <v>2.9005870113369449E-2</v>
      </c>
      <c r="E47" s="231">
        <v>2.1635307618374591E-2</v>
      </c>
      <c r="F47" s="231">
        <v>1.9641742517203849E-2</v>
      </c>
      <c r="G47" s="231">
        <v>4.130409952262961E-2</v>
      </c>
      <c r="H47" s="231">
        <v>2.7342304296626301E-2</v>
      </c>
      <c r="I47" s="231">
        <v>2.819101740185093E-2</v>
      </c>
      <c r="J47" s="231">
        <v>6.027483967883028E-4</v>
      </c>
      <c r="K47" s="231">
        <v>1.160497934367156E-3</v>
      </c>
      <c r="L47" s="231">
        <v>0</v>
      </c>
      <c r="M47" s="231">
        <v>4.5822142249244828E-4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2.2704669666276169E-4</v>
      </c>
      <c r="T47" s="231">
        <v>2.0913155148202559E-4</v>
      </c>
      <c r="U47" s="231">
        <v>6.5154304162820263E-5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0.10063292201723401</v>
      </c>
      <c r="C49" s="231">
        <v>8.5223917888930231E-2</v>
      </c>
      <c r="D49" s="231">
        <v>8.1803660415610699E-2</v>
      </c>
      <c r="E49" s="231">
        <v>6.6204706281295392E-2</v>
      </c>
      <c r="F49" s="231">
        <v>9.4678082858988127E-2</v>
      </c>
      <c r="G49" s="231">
        <v>0.11226776357054109</v>
      </c>
      <c r="H49" s="231">
        <v>0.105196485645107</v>
      </c>
      <c r="I49" s="231">
        <v>8.8999101829308314E-2</v>
      </c>
      <c r="J49" s="231">
        <v>6.8716734785011727E-3</v>
      </c>
      <c r="K49" s="231">
        <v>3.0788010819335809E-3</v>
      </c>
      <c r="L49" s="231">
        <v>4.0055831705179549E-3</v>
      </c>
      <c r="M49" s="231">
        <v>5.1867934376289282E-3</v>
      </c>
      <c r="N49" s="231">
        <v>3.1814871589642092E-3</v>
      </c>
      <c r="O49" s="231">
        <v>2.6044837201232968E-3</v>
      </c>
      <c r="P49" s="231">
        <v>5.7636936583664346E-3</v>
      </c>
      <c r="Q49" s="231">
        <v>5.0629677362473417E-2</v>
      </c>
      <c r="R49" s="231">
        <v>0.17766493020413651</v>
      </c>
      <c r="S49" s="231">
        <v>0.19457270557317491</v>
      </c>
      <c r="T49" s="231">
        <v>0.23772597006817461</v>
      </c>
      <c r="U49" s="231">
        <v>0.23046634955481851</v>
      </c>
      <c r="V49" s="231">
        <v>0.2262166520922074</v>
      </c>
      <c r="W49" s="231">
        <v>0.23241417839770859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0.43485305174422861</v>
      </c>
      <c r="C51" s="231">
        <v>0.48002348014352741</v>
      </c>
      <c r="D51" s="231">
        <v>0.51103673758531487</v>
      </c>
      <c r="E51" s="231">
        <v>0.67081884565028471</v>
      </c>
      <c r="F51" s="231">
        <v>0.65598694581128736</v>
      </c>
      <c r="G51" s="231">
        <v>7.146301079772556E-2</v>
      </c>
      <c r="H51" s="231">
        <v>6.7419491711009069E-2</v>
      </c>
      <c r="I51" s="231">
        <v>8.2926120429790931E-2</v>
      </c>
      <c r="J51" s="231">
        <v>5.8655297580208411E-2</v>
      </c>
      <c r="K51" s="231">
        <v>0.1078692450725094</v>
      </c>
      <c r="L51" s="231">
        <v>4.2473939986696831E-2</v>
      </c>
      <c r="M51" s="231">
        <v>7.0790709004876107E-2</v>
      </c>
      <c r="N51" s="231">
        <v>0.1280965488352786</v>
      </c>
      <c r="O51" s="231">
        <v>7.079070900523704E-2</v>
      </c>
      <c r="P51" s="231">
        <v>5.9327599373428332E-2</v>
      </c>
      <c r="Q51" s="231">
        <v>8.359842222211411E-2</v>
      </c>
      <c r="R51" s="231">
        <v>0.12944357951079299</v>
      </c>
      <c r="S51" s="231">
        <v>0.1096264526508125</v>
      </c>
      <c r="T51" s="231">
        <v>6.1992535724634763E-2</v>
      </c>
      <c r="U51" s="231">
        <v>6.9091751408390439E-2</v>
      </c>
      <c r="V51" s="231">
        <v>6.6545742091424512E-2</v>
      </c>
      <c r="W51" s="231">
        <v>5.8184443619554133E-2</v>
      </c>
      <c r="DA51" s="73" t="s">
        <v>3169</v>
      </c>
    </row>
    <row r="52" spans="1:105" ht="12" customHeight="1" x14ac:dyDescent="0.25">
      <c r="A52" s="64" t="s">
        <v>79</v>
      </c>
      <c r="B52" s="231">
        <v>8.8790998559193063E-2</v>
      </c>
      <c r="C52" s="231">
        <v>4.7811719809298811E-2</v>
      </c>
      <c r="D52" s="231">
        <v>6.7445383100162626E-2</v>
      </c>
      <c r="E52" s="231">
        <v>0.114402663587273</v>
      </c>
      <c r="F52" s="231">
        <v>7.0008701069466855E-2</v>
      </c>
      <c r="G52" s="231">
        <v>5.549552667069392E-2</v>
      </c>
      <c r="H52" s="231">
        <v>4.4393962518353682E-2</v>
      </c>
      <c r="I52" s="231">
        <v>5.9749282148992607E-3</v>
      </c>
      <c r="J52" s="231">
        <v>3.2476900576342902</v>
      </c>
      <c r="K52" s="231">
        <v>3.7087184692947379</v>
      </c>
      <c r="L52" s="231">
        <v>3.3305030544720329</v>
      </c>
      <c r="M52" s="231">
        <v>2.9761934995388031</v>
      </c>
      <c r="N52" s="231">
        <v>3.6651758725751171</v>
      </c>
      <c r="O52" s="231">
        <v>3.5439438414488711</v>
      </c>
      <c r="P52" s="231">
        <v>3.26732679446354</v>
      </c>
      <c r="Q52" s="231">
        <v>0.93400975323268209</v>
      </c>
      <c r="R52" s="231">
        <v>1.195292995325422E-2</v>
      </c>
      <c r="S52" s="231">
        <v>8.2278203867876855E-3</v>
      </c>
      <c r="T52" s="231">
        <v>1.083109415131619E-2</v>
      </c>
      <c r="U52" s="231">
        <v>1.0038125283256901E-2</v>
      </c>
      <c r="V52" s="231">
        <v>8.8117897082418163E-3</v>
      </c>
      <c r="W52" s="231">
        <v>4.7485926401329044E-3</v>
      </c>
      <c r="DA52" s="73" t="s">
        <v>3170</v>
      </c>
    </row>
    <row r="53" spans="1:105" ht="12" customHeight="1" x14ac:dyDescent="0.25">
      <c r="A53" s="60" t="s">
        <v>3101</v>
      </c>
      <c r="B53" s="264">
        <v>5.0826662000436409E-2</v>
      </c>
      <c r="C53" s="264">
        <v>5.5038337561772108E-2</v>
      </c>
      <c r="D53" s="264">
        <v>4.5741241670346072E-2</v>
      </c>
      <c r="E53" s="264">
        <v>6.801626619058132E-2</v>
      </c>
      <c r="F53" s="264">
        <v>7.8141674843792031E-2</v>
      </c>
      <c r="G53" s="264">
        <v>7.6862748607492357E-2</v>
      </c>
      <c r="H53" s="264">
        <v>7.8901283108950157E-2</v>
      </c>
      <c r="I53" s="264">
        <v>8.0227403363851896E-2</v>
      </c>
      <c r="J53" s="264">
        <v>9.8686752988641047E-2</v>
      </c>
      <c r="K53" s="264">
        <v>8.116095729744649E-2</v>
      </c>
      <c r="L53" s="264">
        <v>7.7061979030793995E-2</v>
      </c>
      <c r="M53" s="264">
        <v>8.9798777534704652E-2</v>
      </c>
      <c r="N53" s="264">
        <v>9.8408838922068947E-2</v>
      </c>
      <c r="O53" s="264">
        <v>9.630160202122208E-2</v>
      </c>
      <c r="P53" s="264">
        <v>0.10446274046157231</v>
      </c>
      <c r="Q53" s="264">
        <v>0.1119871447561709</v>
      </c>
      <c r="R53" s="264">
        <v>0.11457937023115761</v>
      </c>
      <c r="S53" s="264">
        <v>0.12909472005111311</v>
      </c>
      <c r="T53" s="264">
        <v>0.13457476085360759</v>
      </c>
      <c r="U53" s="264">
        <v>0.13557971585583159</v>
      </c>
      <c r="V53" s="264">
        <v>0.13334313213698709</v>
      </c>
      <c r="W53" s="264">
        <v>0.13905143326259639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1.0998109250378767</v>
      </c>
      <c r="C54" s="263">
        <f t="shared" si="2"/>
        <v>1.0988215880166288</v>
      </c>
      <c r="D54" s="263">
        <f t="shared" si="2"/>
        <v>1.000194666512499</v>
      </c>
      <c r="E54" s="263">
        <f t="shared" si="2"/>
        <v>1.3201605374227419</v>
      </c>
      <c r="F54" s="263">
        <f t="shared" si="2"/>
        <v>1.7398444984058148</v>
      </c>
      <c r="G54" s="263">
        <f t="shared" si="2"/>
        <v>1.5699224956427238</v>
      </c>
      <c r="H54" s="263">
        <f t="shared" si="2"/>
        <v>1.6078448795244538</v>
      </c>
      <c r="I54" s="263">
        <f t="shared" si="2"/>
        <v>1.9060985977278977</v>
      </c>
      <c r="J54" s="263">
        <f t="shared" si="2"/>
        <v>2.0415242526842881</v>
      </c>
      <c r="K54" s="263">
        <f t="shared" si="2"/>
        <v>1.861989184559417</v>
      </c>
      <c r="L54" s="263">
        <f t="shared" si="2"/>
        <v>1.7102931281816725</v>
      </c>
      <c r="M54" s="263">
        <f t="shared" si="2"/>
        <v>1.831818390640404</v>
      </c>
      <c r="N54" s="263">
        <f t="shared" si="2"/>
        <v>2.0407018786744047</v>
      </c>
      <c r="O54" s="263">
        <f t="shared" si="2"/>
        <v>1.966631581682921</v>
      </c>
      <c r="P54" s="263">
        <f t="shared" si="2"/>
        <v>2.07677929572555</v>
      </c>
      <c r="Q54" s="263">
        <f t="shared" si="2"/>
        <v>1.8534758975961936</v>
      </c>
      <c r="R54" s="263">
        <f t="shared" si="2"/>
        <v>1.7093533624767183</v>
      </c>
      <c r="S54" s="263">
        <f t="shared" si="2"/>
        <v>1.8982843441853539</v>
      </c>
      <c r="T54" s="263">
        <f t="shared" si="2"/>
        <v>1.9763167308765848</v>
      </c>
      <c r="U54" s="263">
        <f t="shared" si="2"/>
        <v>1.991104021535774</v>
      </c>
      <c r="V54" s="263">
        <f t="shared" si="2"/>
        <v>1.9547859866605499</v>
      </c>
      <c r="W54" s="263">
        <f t="shared" si="2"/>
        <v>2.0293821928179185</v>
      </c>
      <c r="DA54" s="70"/>
    </row>
    <row r="55" spans="1:105" ht="12" customHeight="1" x14ac:dyDescent="0.25">
      <c r="A55" s="60" t="s">
        <v>3104</v>
      </c>
      <c r="B55" s="264">
        <v>0.33353070665570322</v>
      </c>
      <c r="C55" s="264">
        <v>0.2869264067205291</v>
      </c>
      <c r="D55" s="264">
        <v>0.30100204053622498</v>
      </c>
      <c r="E55" s="264">
        <v>0.30915394780450323</v>
      </c>
      <c r="F55" s="264">
        <v>0.55860257770439559</v>
      </c>
      <c r="G55" s="264">
        <v>0.46216035973731701</v>
      </c>
      <c r="H55" s="264">
        <v>0.47190282506776032</v>
      </c>
      <c r="I55" s="264">
        <v>0.69320603481182419</v>
      </c>
      <c r="J55" s="264">
        <v>0.27957202107313861</v>
      </c>
      <c r="K55" s="264">
        <v>0.25270196596173777</v>
      </c>
      <c r="L55" s="264">
        <v>0.21907604900303371</v>
      </c>
      <c r="M55" s="264">
        <v>0.22335372257525371</v>
      </c>
      <c r="N55" s="264">
        <v>0.21199889193581481</v>
      </c>
      <c r="O55" s="264">
        <v>0.19140127787335981</v>
      </c>
      <c r="P55" s="264">
        <v>0.2376586003147162</v>
      </c>
      <c r="Q55" s="264">
        <v>0.24766378669650421</v>
      </c>
      <c r="R55" s="264">
        <v>0.1781280023704066</v>
      </c>
      <c r="S55" s="264">
        <v>0.17995981756020679</v>
      </c>
      <c r="T55" s="264">
        <v>0.18685632751707129</v>
      </c>
      <c r="U55" s="264">
        <v>0.18815186912273821</v>
      </c>
      <c r="V55" s="264">
        <v>0.1823357529801605</v>
      </c>
      <c r="W55" s="264">
        <v>0.18330316866263269</v>
      </c>
      <c r="DA55" s="72" t="s">
        <v>3172</v>
      </c>
    </row>
    <row r="56" spans="1:105" ht="12" customHeight="1" x14ac:dyDescent="0.25">
      <c r="A56" s="60" t="s">
        <v>3106</v>
      </c>
      <c r="B56" s="264">
        <v>0.10871547600328051</v>
      </c>
      <c r="C56" s="264">
        <v>9.9842317004943337E-2</v>
      </c>
      <c r="D56" s="264">
        <v>0.1074199891111276</v>
      </c>
      <c r="E56" s="264">
        <v>0.13105310074265991</v>
      </c>
      <c r="F56" s="264">
        <v>0.17029199274289819</v>
      </c>
      <c r="G56" s="264">
        <v>0.11335818535312921</v>
      </c>
      <c r="H56" s="264">
        <v>0.11516477224100451</v>
      </c>
      <c r="I56" s="264">
        <v>0.17495873550427449</v>
      </c>
      <c r="J56" s="264">
        <v>0.48520245597906148</v>
      </c>
      <c r="K56" s="264">
        <v>0.55927563263003333</v>
      </c>
      <c r="L56" s="264">
        <v>0.49423560539709038</v>
      </c>
      <c r="M56" s="264">
        <v>0.44670216603342922</v>
      </c>
      <c r="N56" s="264">
        <v>0.55554869592483158</v>
      </c>
      <c r="O56" s="264">
        <v>0.52933817492618418</v>
      </c>
      <c r="P56" s="264">
        <v>0.48764467246804988</v>
      </c>
      <c r="Q56" s="264">
        <v>0.15698987679926829</v>
      </c>
      <c r="R56" s="264">
        <v>4.8866473989808749E-2</v>
      </c>
      <c r="S56" s="264">
        <v>4.8174786471905158E-2</v>
      </c>
      <c r="T56" s="264">
        <v>4.8413195682491479E-2</v>
      </c>
      <c r="U56" s="264">
        <v>4.8903442155849887E-2</v>
      </c>
      <c r="V56" s="264">
        <v>4.7337096585143457E-2</v>
      </c>
      <c r="W56" s="264">
        <v>4.7115324946591833E-2</v>
      </c>
      <c r="DA56" s="72" t="s">
        <v>3173</v>
      </c>
    </row>
    <row r="57" spans="1:105" ht="12" customHeight="1" x14ac:dyDescent="0.25">
      <c r="A57" s="64" t="s">
        <v>30</v>
      </c>
      <c r="B57" s="231">
        <v>1.5073987609470121E-3</v>
      </c>
      <c r="C57" s="231">
        <v>0</v>
      </c>
      <c r="D57" s="231">
        <v>2.964500904701373E-3</v>
      </c>
      <c r="E57" s="231">
        <v>5.7800359114001628E-4</v>
      </c>
      <c r="F57" s="231">
        <v>4.5754451360417482E-2</v>
      </c>
      <c r="G57" s="231">
        <v>6.7824445556379148E-2</v>
      </c>
      <c r="H57" s="231">
        <v>7.5011938052715763E-2</v>
      </c>
      <c r="I57" s="231">
        <v>0.14266631001323959</v>
      </c>
      <c r="J57" s="231">
        <v>6.2371719710327877E-5</v>
      </c>
      <c r="K57" s="231">
        <v>2.1307989185994791E-5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1.4007688512057299E-4</v>
      </c>
      <c r="T57" s="231">
        <v>1.8476604619193241E-4</v>
      </c>
      <c r="U57" s="231">
        <v>6.5499299139845155E-5</v>
      </c>
      <c r="V57" s="231">
        <v>4.6614864474991989E-5</v>
      </c>
      <c r="W57" s="231">
        <v>3.6759425447741861E-5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1.6766562212397469E-3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1.1522483971887499E-4</v>
      </c>
      <c r="K59" s="231">
        <v>7.3949146495203155E-5</v>
      </c>
      <c r="L59" s="231">
        <v>6.9651497816386422E-5</v>
      </c>
      <c r="M59" s="231">
        <v>0</v>
      </c>
      <c r="N59" s="231">
        <v>0</v>
      </c>
      <c r="O59" s="231">
        <v>0</v>
      </c>
      <c r="P59" s="231">
        <v>0</v>
      </c>
      <c r="Q59" s="231">
        <v>6.708063291588519E-4</v>
      </c>
      <c r="R59" s="231">
        <v>2.1770709320077818E-3</v>
      </c>
      <c r="S59" s="231">
        <v>1.3118191019970791E-3</v>
      </c>
      <c r="T59" s="231">
        <v>1.375099784318812E-3</v>
      </c>
      <c r="U59" s="231">
        <v>1.962231550962991E-3</v>
      </c>
      <c r="V59" s="231">
        <v>1.6193285396296901E-3</v>
      </c>
      <c r="W59" s="231">
        <v>1.9220577027147349E-3</v>
      </c>
      <c r="DA59" s="73" t="s">
        <v>3176</v>
      </c>
    </row>
    <row r="60" spans="1:105" ht="12" customHeight="1" x14ac:dyDescent="0.25">
      <c r="A60" s="64" t="s">
        <v>160</v>
      </c>
      <c r="B60" s="231">
        <v>2.8326316943441819E-3</v>
      </c>
      <c r="C60" s="231">
        <v>2.484702835856225E-3</v>
      </c>
      <c r="D60" s="231">
        <v>3.5889724613768319E-3</v>
      </c>
      <c r="E60" s="231">
        <v>2.7168779495884E-3</v>
      </c>
      <c r="F60" s="231">
        <v>1.5711690727676149E-3</v>
      </c>
      <c r="G60" s="231">
        <v>4.4827216749492608E-3</v>
      </c>
      <c r="H60" s="231">
        <v>4.395895248731403E-3</v>
      </c>
      <c r="I60" s="231">
        <v>2.1343668625293261E-3</v>
      </c>
      <c r="J60" s="231">
        <v>1.017443156488572E-4</v>
      </c>
      <c r="K60" s="231">
        <v>6.5075859517049923E-5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9.7110731599073903E-4</v>
      </c>
      <c r="T60" s="231">
        <v>1.3788918139071469E-3</v>
      </c>
      <c r="U60" s="231">
        <v>1.561852561176509E-3</v>
      </c>
      <c r="V60" s="231">
        <v>1.5407228846097401E-3</v>
      </c>
      <c r="W60" s="231">
        <v>1.9372922294855709E-3</v>
      </c>
      <c r="DA60" s="73" t="s">
        <v>3177</v>
      </c>
    </row>
    <row r="61" spans="1:105" ht="12" customHeight="1" x14ac:dyDescent="0.25">
      <c r="A61" s="64" t="s">
        <v>70</v>
      </c>
      <c r="B61" s="231">
        <v>1.134610436834447E-2</v>
      </c>
      <c r="C61" s="231">
        <v>7.6464780288462838E-3</v>
      </c>
      <c r="D61" s="231">
        <v>4.2445328466320931E-3</v>
      </c>
      <c r="E61" s="231">
        <v>3.1659720420127361E-3</v>
      </c>
      <c r="F61" s="231">
        <v>2.874246521600976E-3</v>
      </c>
      <c r="G61" s="231">
        <v>6.0441767972874922E-3</v>
      </c>
      <c r="H61" s="231">
        <v>4.0010973032713016E-3</v>
      </c>
      <c r="I61" s="231">
        <v>4.1252925312859449E-3</v>
      </c>
      <c r="J61" s="231">
        <v>8.8202331404758271E-5</v>
      </c>
      <c r="K61" s="231">
        <v>1.6981981859595009E-4</v>
      </c>
      <c r="L61" s="231">
        <v>0</v>
      </c>
      <c r="M61" s="231">
        <v>6.7053181690392179E-5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3.3224556199753889E-5</v>
      </c>
      <c r="T61" s="231">
        <v>3.0602968849517218E-5</v>
      </c>
      <c r="U61" s="231">
        <v>9.5342626522719247E-6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1.472597585541271E-2</v>
      </c>
      <c r="C63" s="231">
        <v>1.247112110012203E-2</v>
      </c>
      <c r="D63" s="231">
        <v>1.1970622575764639E-2</v>
      </c>
      <c r="E63" s="231">
        <v>9.6879717558641873E-3</v>
      </c>
      <c r="F63" s="231">
        <v>1.3854582916507711E-2</v>
      </c>
      <c r="G63" s="231">
        <v>1.6428543885447771E-2</v>
      </c>
      <c r="H63" s="231">
        <v>1.5393778463660419E-2</v>
      </c>
      <c r="I63" s="231">
        <v>1.3023557285431539E-2</v>
      </c>
      <c r="J63" s="231">
        <v>1.005556588264011E-3</v>
      </c>
      <c r="K63" s="231">
        <v>4.5053198781615402E-4</v>
      </c>
      <c r="L63" s="231">
        <v>5.8615132973872269E-4</v>
      </c>
      <c r="M63" s="231">
        <v>7.5900205815802543E-4</v>
      </c>
      <c r="N63" s="231">
        <v>4.6555840919723158E-4</v>
      </c>
      <c r="O63" s="231">
        <v>3.811234296842028E-4</v>
      </c>
      <c r="P63" s="231">
        <v>8.4342193339634873E-4</v>
      </c>
      <c r="Q63" s="231">
        <v>7.4088219984254806E-3</v>
      </c>
      <c r="R63" s="231">
        <v>2.5998345472783169E-2</v>
      </c>
      <c r="S63" s="231">
        <v>2.8472520790981351E-2</v>
      </c>
      <c r="T63" s="231">
        <v>3.478729252072179E-2</v>
      </c>
      <c r="U63" s="231">
        <v>3.3724966253570063E-2</v>
      </c>
      <c r="V63" s="231">
        <v>3.3103092805271461E-2</v>
      </c>
      <c r="W63" s="231">
        <v>3.4009999023521462E-2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6.3633604314315584E-2</v>
      </c>
      <c r="C65" s="231">
        <v>7.0243554861839239E-2</v>
      </c>
      <c r="D65" s="231">
        <v>7.4781835884894995E-2</v>
      </c>
      <c r="E65" s="231">
        <v>9.8163323953866399E-2</v>
      </c>
      <c r="F65" s="231">
        <v>9.5992918935898536E-2</v>
      </c>
      <c r="G65" s="231">
        <v>1.0457438286271581E-2</v>
      </c>
      <c r="H65" s="231">
        <v>9.8657356580631825E-3</v>
      </c>
      <c r="I65" s="231">
        <v>1.213487616928201E-2</v>
      </c>
      <c r="J65" s="231">
        <v>8.583239745441092E-3</v>
      </c>
      <c r="K65" s="231">
        <v>1.5784892922092959E-2</v>
      </c>
      <c r="L65" s="231">
        <v>6.2153637417109936E-3</v>
      </c>
      <c r="M65" s="231">
        <v>1.0359057957343459E-2</v>
      </c>
      <c r="N65" s="231">
        <v>1.874482671771133E-2</v>
      </c>
      <c r="O65" s="231">
        <v>1.035905795739628E-2</v>
      </c>
      <c r="P65" s="231">
        <v>8.6816200744234059E-3</v>
      </c>
      <c r="Q65" s="231">
        <v>1.2233256498133111E-2</v>
      </c>
      <c r="R65" s="231">
        <v>1.8941942540311889E-2</v>
      </c>
      <c r="S65" s="231">
        <v>1.6042031399763401E-2</v>
      </c>
      <c r="T65" s="231">
        <v>9.0715897541009654E-3</v>
      </c>
      <c r="U65" s="231">
        <v>1.011044340811143E-2</v>
      </c>
      <c r="V65" s="231">
        <v>9.737876747243971E-3</v>
      </c>
      <c r="W65" s="231">
        <v>8.5143379992030851E-3</v>
      </c>
      <c r="DA65" s="73" t="s">
        <v>3182</v>
      </c>
    </row>
    <row r="66" spans="1:105" ht="12" customHeight="1" x14ac:dyDescent="0.25">
      <c r="A66" s="64" t="s">
        <v>79</v>
      </c>
      <c r="B66" s="231">
        <v>1.2993104788676799E-2</v>
      </c>
      <c r="C66" s="231">
        <v>6.9964601782795729E-3</v>
      </c>
      <c r="D66" s="231">
        <v>9.869524437757694E-3</v>
      </c>
      <c r="E66" s="231">
        <v>1.6740951450188151E-2</v>
      </c>
      <c r="F66" s="231">
        <v>1.0244623935705841E-2</v>
      </c>
      <c r="G66" s="231">
        <v>8.1208591527939158E-3</v>
      </c>
      <c r="H66" s="231">
        <v>6.4963275145624383E-3</v>
      </c>
      <c r="I66" s="231">
        <v>8.7433264250602225E-4</v>
      </c>
      <c r="J66" s="231">
        <v>0.47524611643887349</v>
      </c>
      <c r="K66" s="231">
        <v>0.54271005490633006</v>
      </c>
      <c r="L66" s="231">
        <v>0.48736443882782432</v>
      </c>
      <c r="M66" s="231">
        <v>0.43551705283623732</v>
      </c>
      <c r="N66" s="231">
        <v>0.53633831079792305</v>
      </c>
      <c r="O66" s="231">
        <v>0.51859799353910374</v>
      </c>
      <c r="P66" s="231">
        <v>0.47811963046023009</v>
      </c>
      <c r="Q66" s="231">
        <v>0.1366769919735509</v>
      </c>
      <c r="R66" s="231">
        <v>1.749115044705914E-3</v>
      </c>
      <c r="S66" s="231">
        <v>1.204006421852265E-3</v>
      </c>
      <c r="T66" s="231">
        <v>1.584952794401309E-3</v>
      </c>
      <c r="U66" s="231">
        <v>1.4689148202367971E-3</v>
      </c>
      <c r="V66" s="231">
        <v>1.2894607439136131E-3</v>
      </c>
      <c r="W66" s="231">
        <v>6.948785662192346E-4</v>
      </c>
      <c r="DA66" s="73" t="s">
        <v>3183</v>
      </c>
    </row>
    <row r="67" spans="1:105" ht="12" customHeight="1" x14ac:dyDescent="0.25">
      <c r="A67" s="60" t="s">
        <v>3118</v>
      </c>
      <c r="B67" s="264">
        <v>0.65756474237889295</v>
      </c>
      <c r="C67" s="264">
        <v>0.71205286429115633</v>
      </c>
      <c r="D67" s="264">
        <v>0.59177263686514647</v>
      </c>
      <c r="E67" s="264">
        <v>0.87995348887557878</v>
      </c>
      <c r="F67" s="264">
        <v>1.010949927958521</v>
      </c>
      <c r="G67" s="264">
        <v>0.99440395055227759</v>
      </c>
      <c r="H67" s="264">
        <v>1.0207772822156891</v>
      </c>
      <c r="I67" s="264">
        <v>1.0379338274117991</v>
      </c>
      <c r="J67" s="264">
        <v>1.276749775632088</v>
      </c>
      <c r="K67" s="264">
        <v>1.050011585967646</v>
      </c>
      <c r="L67" s="264">
        <v>0.99698147378154833</v>
      </c>
      <c r="M67" s="264">
        <v>1.161762502031721</v>
      </c>
      <c r="N67" s="264">
        <v>1.2731542908137581</v>
      </c>
      <c r="O67" s="264">
        <v>1.2458921288833771</v>
      </c>
      <c r="P67" s="264">
        <v>1.351476022942784</v>
      </c>
      <c r="Q67" s="264">
        <v>1.4488222341004211</v>
      </c>
      <c r="R67" s="264">
        <v>1.4823588861165029</v>
      </c>
      <c r="S67" s="264">
        <v>1.6701497401532419</v>
      </c>
      <c r="T67" s="264">
        <v>1.741047207677022</v>
      </c>
      <c r="U67" s="264">
        <v>1.754048710257186</v>
      </c>
      <c r="V67" s="264">
        <v>1.7251131370952459</v>
      </c>
      <c r="W67" s="264">
        <v>1.7989636992086939</v>
      </c>
      <c r="DA67" s="72" t="s">
        <v>3184</v>
      </c>
    </row>
    <row r="68" spans="1:105" ht="12" customHeight="1" x14ac:dyDescent="0.25">
      <c r="A68" s="57" t="s">
        <v>3120</v>
      </c>
      <c r="B68" s="263">
        <v>6.2631977401034016</v>
      </c>
      <c r="C68" s="263">
        <v>4.9846226405662968</v>
      </c>
      <c r="D68" s="263">
        <v>4.9478347972589001</v>
      </c>
      <c r="E68" s="263">
        <v>5.5166097377396106</v>
      </c>
      <c r="F68" s="263">
        <v>5.7024231381520414</v>
      </c>
      <c r="G68" s="263">
        <v>7.7374521143691304</v>
      </c>
      <c r="H68" s="263">
        <v>9.5880841541123374</v>
      </c>
      <c r="I68" s="263">
        <v>8.528614363137148</v>
      </c>
      <c r="J68" s="263">
        <v>5.6592238037342568</v>
      </c>
      <c r="K68" s="263">
        <v>8.0837791102441958</v>
      </c>
      <c r="L68" s="263">
        <v>4.5175557788673446</v>
      </c>
      <c r="M68" s="263">
        <v>5.0644676753580766</v>
      </c>
      <c r="N68" s="263">
        <v>3.9483716897538561</v>
      </c>
      <c r="O68" s="263">
        <v>5.0103638200515892</v>
      </c>
      <c r="P68" s="263">
        <v>5.6211446779454217</v>
      </c>
      <c r="Q68" s="263">
        <v>6.4775319836377294</v>
      </c>
      <c r="R68" s="263">
        <v>4.6598497847267168</v>
      </c>
      <c r="S68" s="263">
        <v>4.1460121033222794</v>
      </c>
      <c r="T68" s="263">
        <v>5.1315536563322297</v>
      </c>
      <c r="U68" s="263">
        <v>5.9011269487607638</v>
      </c>
      <c r="V68" s="263">
        <v>8.2251901342605969</v>
      </c>
      <c r="W68" s="263">
        <v>11.69879529900998</v>
      </c>
      <c r="DA68" s="70" t="s">
        <v>3185</v>
      </c>
    </row>
    <row r="69" spans="1:105" ht="12" customHeight="1" x14ac:dyDescent="0.25">
      <c r="A69" s="41" t="s">
        <v>3122</v>
      </c>
      <c r="B69" s="352">
        <v>32.777988886829007</v>
      </c>
      <c r="C69" s="352">
        <v>34.31040892706114</v>
      </c>
      <c r="D69" s="352">
        <v>32.024179072878468</v>
      </c>
      <c r="E69" s="352">
        <v>36.067665254493221</v>
      </c>
      <c r="F69" s="352">
        <v>36.245462114068253</v>
      </c>
      <c r="G69" s="352">
        <v>37.94015805967193</v>
      </c>
      <c r="H69" s="352">
        <v>39.783638168929123</v>
      </c>
      <c r="I69" s="352">
        <v>42.600140392473143</v>
      </c>
      <c r="J69" s="352">
        <v>49.549553700735977</v>
      </c>
      <c r="K69" s="352">
        <v>43.764861741021988</v>
      </c>
      <c r="L69" s="352">
        <v>40.346110312113503</v>
      </c>
      <c r="M69" s="352">
        <v>46.249397801511222</v>
      </c>
      <c r="N69" s="352">
        <v>45.747005032039773</v>
      </c>
      <c r="O69" s="352">
        <v>46.244918378661517</v>
      </c>
      <c r="P69" s="352">
        <v>46.060572201326231</v>
      </c>
      <c r="Q69" s="352">
        <v>50.505650484511179</v>
      </c>
      <c r="R69" s="352">
        <v>50.85096467589446</v>
      </c>
      <c r="S69" s="352">
        <v>53.67837529246178</v>
      </c>
      <c r="T69" s="352">
        <v>54.479417044471283</v>
      </c>
      <c r="U69" s="352">
        <v>56.813191680607282</v>
      </c>
      <c r="V69" s="352">
        <v>55.512572368791481</v>
      </c>
      <c r="W69" s="352">
        <v>57.564911837725482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1.0000000000000002</v>
      </c>
      <c r="D73" s="234">
        <f t="shared" si="3"/>
        <v>1.0000000000000002</v>
      </c>
      <c r="E73" s="234">
        <f t="shared" si="3"/>
        <v>0.99999999999999989</v>
      </c>
      <c r="F73" s="234">
        <f t="shared" si="3"/>
        <v>1</v>
      </c>
      <c r="G73" s="234">
        <f t="shared" si="3"/>
        <v>1.0000000000000002</v>
      </c>
      <c r="H73" s="234">
        <f t="shared" si="3"/>
        <v>0.99999999999999944</v>
      </c>
      <c r="I73" s="234">
        <f t="shared" si="3"/>
        <v>1.0000000000000002</v>
      </c>
      <c r="J73" s="234">
        <f t="shared" si="3"/>
        <v>0.99999999999999967</v>
      </c>
      <c r="K73" s="234">
        <f t="shared" si="3"/>
        <v>0.99999999999999978</v>
      </c>
      <c r="L73" s="234">
        <f t="shared" si="3"/>
        <v>1.0000000000000004</v>
      </c>
      <c r="M73" s="234">
        <f t="shared" si="3"/>
        <v>1</v>
      </c>
      <c r="N73" s="234">
        <f t="shared" si="3"/>
        <v>0.99999999999999978</v>
      </c>
      <c r="O73" s="234">
        <f t="shared" si="3"/>
        <v>0.99999999999999956</v>
      </c>
      <c r="P73" s="234">
        <f t="shared" si="3"/>
        <v>1</v>
      </c>
      <c r="Q73" s="234">
        <f t="shared" si="3"/>
        <v>1.0000000000000004</v>
      </c>
      <c r="R73" s="234">
        <f t="shared" si="3"/>
        <v>1.0000000000000002</v>
      </c>
      <c r="S73" s="234">
        <f t="shared" si="3"/>
        <v>0.99999999999999967</v>
      </c>
      <c r="T73" s="234">
        <f t="shared" si="3"/>
        <v>1.0000000000000004</v>
      </c>
      <c r="U73" s="234">
        <f t="shared" si="3"/>
        <v>1.0000000000000002</v>
      </c>
      <c r="V73" s="234">
        <f t="shared" si="3"/>
        <v>0.99999999999999978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5.0461468366708409E-2</v>
      </c>
      <c r="C74" s="301">
        <f t="shared" si="4"/>
        <v>5.1560989927184477E-2</v>
      </c>
      <c r="D74" s="301">
        <f t="shared" si="4"/>
        <v>5.1525494659359357E-2</v>
      </c>
      <c r="E74" s="301">
        <f t="shared" si="4"/>
        <v>4.8818621633677367E-2</v>
      </c>
      <c r="F74" s="301">
        <f t="shared" si="4"/>
        <v>4.4313202566275099E-2</v>
      </c>
      <c r="G74" s="301">
        <f t="shared" si="4"/>
        <v>4.5929906145367287E-2</v>
      </c>
      <c r="H74" s="301">
        <f t="shared" si="4"/>
        <v>4.5418989508351375E-2</v>
      </c>
      <c r="I74" s="301">
        <f t="shared" si="4"/>
        <v>4.5147864668240736E-2</v>
      </c>
      <c r="J74" s="301">
        <f t="shared" si="4"/>
        <v>4.2356295320146412E-2</v>
      </c>
      <c r="K74" s="301">
        <f t="shared" si="4"/>
        <v>3.9442538953487621E-2</v>
      </c>
      <c r="L74" s="301">
        <f t="shared" si="4"/>
        <v>4.1831023224526628E-2</v>
      </c>
      <c r="M74" s="301">
        <f t="shared" si="4"/>
        <v>4.4664255564384657E-2</v>
      </c>
      <c r="N74" s="301">
        <f t="shared" si="4"/>
        <v>4.1200100802401184E-2</v>
      </c>
      <c r="O74" s="301">
        <f t="shared" si="4"/>
        <v>4.1870604253173516E-2</v>
      </c>
      <c r="P74" s="301">
        <f t="shared" si="4"/>
        <v>4.098364408418817E-2</v>
      </c>
      <c r="Q74" s="301">
        <f t="shared" si="4"/>
        <v>4.9395033629471966E-2</v>
      </c>
      <c r="R74" s="301">
        <f t="shared" si="4"/>
        <v>5.6894366193577864E-2</v>
      </c>
      <c r="S74" s="301">
        <f t="shared" si="4"/>
        <v>5.6773662173076028E-2</v>
      </c>
      <c r="T74" s="301">
        <f t="shared" si="4"/>
        <v>5.3881597836731299E-2</v>
      </c>
      <c r="U74" s="301">
        <f t="shared" si="4"/>
        <v>5.2361514339123234E-2</v>
      </c>
      <c r="V74" s="301">
        <f t="shared" si="4"/>
        <v>4.9233399966564416E-2</v>
      </c>
      <c r="W74" s="301">
        <f t="shared" si="4"/>
        <v>4.7074345619108525E-2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5.6936392596724202E-3</v>
      </c>
      <c r="C75" s="235">
        <f t="shared" si="5"/>
        <v>5.8285667441676289E-3</v>
      </c>
      <c r="D75" s="235">
        <f t="shared" si="5"/>
        <v>5.7895014821024897E-3</v>
      </c>
      <c r="E75" s="235">
        <f t="shared" si="5"/>
        <v>5.5755577877647086E-3</v>
      </c>
      <c r="F75" s="235">
        <f t="shared" si="5"/>
        <v>5.1150452405973549E-3</v>
      </c>
      <c r="G75" s="235">
        <f t="shared" si="5"/>
        <v>5.274095914189765E-3</v>
      </c>
      <c r="H75" s="235">
        <f t="shared" si="5"/>
        <v>5.2067322944482084E-3</v>
      </c>
      <c r="I75" s="235">
        <f t="shared" si="5"/>
        <v>5.1558279404267391E-3</v>
      </c>
      <c r="J75" s="235">
        <f t="shared" si="5"/>
        <v>4.8572243301533684E-3</v>
      </c>
      <c r="K75" s="235">
        <f t="shared" si="5"/>
        <v>4.499400397478457E-3</v>
      </c>
      <c r="L75" s="235">
        <f t="shared" si="5"/>
        <v>4.7819074210267137E-3</v>
      </c>
      <c r="M75" s="235">
        <f t="shared" si="5"/>
        <v>5.1119702582295614E-3</v>
      </c>
      <c r="N75" s="235">
        <f t="shared" si="5"/>
        <v>4.7547804006168124E-3</v>
      </c>
      <c r="O75" s="235">
        <f t="shared" si="5"/>
        <v>4.818767248371097E-3</v>
      </c>
      <c r="P75" s="235">
        <f t="shared" si="5"/>
        <v>4.7527604365830397E-3</v>
      </c>
      <c r="Q75" s="235">
        <f t="shared" si="5"/>
        <v>5.7160809304560457E-3</v>
      </c>
      <c r="R75" s="235">
        <f t="shared" si="5"/>
        <v>6.5938025739450982E-3</v>
      </c>
      <c r="S75" s="235">
        <f t="shared" si="5"/>
        <v>6.6228036934320219E-3</v>
      </c>
      <c r="T75" s="235">
        <f t="shared" si="5"/>
        <v>6.3036265761348001E-3</v>
      </c>
      <c r="U75" s="235">
        <f t="shared" si="5"/>
        <v>6.103157170144184E-3</v>
      </c>
      <c r="V75" s="235">
        <f t="shared" si="5"/>
        <v>5.7424728347994537E-3</v>
      </c>
      <c r="W75" s="235">
        <f t="shared" si="5"/>
        <v>5.4939085046539641E-3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4.7938024033493065E-2</v>
      </c>
      <c r="C76" s="235">
        <f t="shared" si="6"/>
        <v>4.9153532096874758E-2</v>
      </c>
      <c r="D76" s="235">
        <f t="shared" si="6"/>
        <v>4.8568203031356443E-2</v>
      </c>
      <c r="E76" s="235">
        <f t="shared" si="6"/>
        <v>4.743590969231392E-2</v>
      </c>
      <c r="F76" s="235">
        <f t="shared" si="6"/>
        <v>4.3908473470159269E-2</v>
      </c>
      <c r="G76" s="235">
        <f t="shared" si="6"/>
        <v>4.507673597750618E-2</v>
      </c>
      <c r="H76" s="235">
        <f t="shared" si="6"/>
        <v>4.4438502939857412E-2</v>
      </c>
      <c r="I76" s="235">
        <f t="shared" si="6"/>
        <v>4.3861349505695008E-2</v>
      </c>
      <c r="J76" s="235">
        <f t="shared" si="6"/>
        <v>4.1466980140375226E-2</v>
      </c>
      <c r="K76" s="235">
        <f t="shared" si="6"/>
        <v>3.8241717195165684E-2</v>
      </c>
      <c r="L76" s="235">
        <f t="shared" si="6"/>
        <v>4.071546291662087E-2</v>
      </c>
      <c r="M76" s="235">
        <f t="shared" si="6"/>
        <v>4.3570404803311043E-2</v>
      </c>
      <c r="N76" s="235">
        <f t="shared" si="6"/>
        <v>4.0809307491605752E-2</v>
      </c>
      <c r="O76" s="235">
        <f t="shared" si="6"/>
        <v>4.1262721959844269E-2</v>
      </c>
      <c r="P76" s="235">
        <f t="shared" si="6"/>
        <v>4.0956147513276531E-2</v>
      </c>
      <c r="Q76" s="235">
        <f t="shared" si="6"/>
        <v>4.9171125958407294E-2</v>
      </c>
      <c r="R76" s="235">
        <f t="shared" si="6"/>
        <v>5.6791995309439243E-2</v>
      </c>
      <c r="S76" s="235">
        <f t="shared" si="6"/>
        <v>5.734787956289715E-2</v>
      </c>
      <c r="T76" s="235">
        <f t="shared" si="6"/>
        <v>5.4712752650255415E-2</v>
      </c>
      <c r="U76" s="235">
        <f t="shared" si="6"/>
        <v>5.2813111767568754E-2</v>
      </c>
      <c r="V76" s="235">
        <f t="shared" si="6"/>
        <v>4.9719734232089863E-2</v>
      </c>
      <c r="W76" s="235">
        <f t="shared" si="6"/>
        <v>4.7590688223407819E-2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1.8280249433353827E-2</v>
      </c>
      <c r="C77" s="235">
        <f t="shared" si="7"/>
        <v>1.8672703431453084E-2</v>
      </c>
      <c r="D77" s="235">
        <f t="shared" si="7"/>
        <v>1.8678752416006458E-2</v>
      </c>
      <c r="E77" s="235">
        <f t="shared" si="7"/>
        <v>1.7648824248050775E-2</v>
      </c>
      <c r="F77" s="235">
        <f t="shared" si="7"/>
        <v>1.5990884529656042E-2</v>
      </c>
      <c r="G77" s="235">
        <f t="shared" si="7"/>
        <v>1.6589154123593484E-2</v>
      </c>
      <c r="H77" s="235">
        <f t="shared" si="7"/>
        <v>1.6409308477864069E-2</v>
      </c>
      <c r="I77" s="235">
        <f t="shared" si="7"/>
        <v>1.6322044886919039E-2</v>
      </c>
      <c r="J77" s="235">
        <f t="shared" si="7"/>
        <v>1.5301936848110636E-2</v>
      </c>
      <c r="K77" s="235">
        <f t="shared" si="7"/>
        <v>1.4262067004214844E-2</v>
      </c>
      <c r="L77" s="235">
        <f t="shared" si="7"/>
        <v>1.5120306369242787E-2</v>
      </c>
      <c r="M77" s="235">
        <f t="shared" si="7"/>
        <v>1.6141076885807997E-2</v>
      </c>
      <c r="N77" s="235">
        <f t="shared" si="7"/>
        <v>1.4867985990823252E-2</v>
      </c>
      <c r="O77" s="235">
        <f t="shared" si="7"/>
        <v>1.5117175473603433E-2</v>
      </c>
      <c r="P77" s="235">
        <f t="shared" si="7"/>
        <v>1.4777490314437369E-2</v>
      </c>
      <c r="Q77" s="235">
        <f t="shared" si="7"/>
        <v>1.7816927656550123E-2</v>
      </c>
      <c r="R77" s="235">
        <f t="shared" si="7"/>
        <v>2.0516626858178989E-2</v>
      </c>
      <c r="S77" s="235">
        <f t="shared" si="7"/>
        <v>2.0449915843790405E-2</v>
      </c>
      <c r="T77" s="235">
        <f t="shared" si="7"/>
        <v>1.939838238945318E-2</v>
      </c>
      <c r="U77" s="235">
        <f t="shared" si="7"/>
        <v>1.8863330310596754E-2</v>
      </c>
      <c r="V77" s="235">
        <f t="shared" si="7"/>
        <v>1.7734306014293762E-2</v>
      </c>
      <c r="W77" s="235">
        <f t="shared" si="7"/>
        <v>1.6954835905067786E-2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8.6672458851961037E-2</v>
      </c>
      <c r="C78" s="302">
        <f t="shared" si="8"/>
        <v>8.7173630131184801E-2</v>
      </c>
      <c r="D78" s="302">
        <f t="shared" si="8"/>
        <v>8.7768246648419534E-2</v>
      </c>
      <c r="E78" s="302">
        <f t="shared" si="8"/>
        <v>8.0521316153370576E-2</v>
      </c>
      <c r="F78" s="302">
        <f t="shared" si="8"/>
        <v>7.3634400054209015E-2</v>
      </c>
      <c r="G78" s="302">
        <f t="shared" si="8"/>
        <v>7.4834012128378216E-2</v>
      </c>
      <c r="H78" s="302">
        <f t="shared" si="8"/>
        <v>7.2667886925927169E-2</v>
      </c>
      <c r="I78" s="302">
        <f t="shared" si="8"/>
        <v>7.2863732099204562E-2</v>
      </c>
      <c r="J78" s="302">
        <f t="shared" si="8"/>
        <v>6.8924871583549457E-2</v>
      </c>
      <c r="K78" s="302">
        <f t="shared" si="8"/>
        <v>6.5077611104504135E-2</v>
      </c>
      <c r="L78" s="302">
        <f t="shared" si="8"/>
        <v>7.167259560945885E-2</v>
      </c>
      <c r="M78" s="302">
        <f t="shared" si="8"/>
        <v>7.6199704796846138E-2</v>
      </c>
      <c r="N78" s="302">
        <f t="shared" si="8"/>
        <v>7.084327712060387E-2</v>
      </c>
      <c r="O78" s="302">
        <f t="shared" si="8"/>
        <v>7.1042579113907961E-2</v>
      </c>
      <c r="P78" s="302">
        <f t="shared" si="8"/>
        <v>6.9549599325094691E-2</v>
      </c>
      <c r="Q78" s="302">
        <f t="shared" si="8"/>
        <v>7.8934172759826116E-2</v>
      </c>
      <c r="R78" s="302">
        <f t="shared" si="8"/>
        <v>9.2225038123358236E-2</v>
      </c>
      <c r="S78" s="302">
        <f t="shared" si="8"/>
        <v>9.1221649666612017E-2</v>
      </c>
      <c r="T78" s="302">
        <f t="shared" si="8"/>
        <v>8.6941634869082698E-2</v>
      </c>
      <c r="U78" s="302">
        <f t="shared" si="8"/>
        <v>8.4573644671020493E-2</v>
      </c>
      <c r="V78" s="302">
        <f t="shared" si="8"/>
        <v>7.7531823357055829E-2</v>
      </c>
      <c r="W78" s="302">
        <f t="shared" si="8"/>
        <v>7.0453815675335027E-2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0.13401021573028082</v>
      </c>
      <c r="C79" s="303">
        <f t="shared" si="9"/>
        <v>0.1286796953822473</v>
      </c>
      <c r="D79" s="303">
        <f t="shared" si="9"/>
        <v>0.13861629185421087</v>
      </c>
      <c r="E79" s="303">
        <f t="shared" si="9"/>
        <v>0.1440052486871877</v>
      </c>
      <c r="F79" s="303">
        <f t="shared" si="9"/>
        <v>0.16398136773920222</v>
      </c>
      <c r="G79" s="303">
        <f t="shared" si="9"/>
        <v>0.1310703602189896</v>
      </c>
      <c r="H79" s="303">
        <f t="shared" si="9"/>
        <v>0.1265653111847013</v>
      </c>
      <c r="I79" s="303">
        <f t="shared" si="9"/>
        <v>0.14736830058438183</v>
      </c>
      <c r="J79" s="303">
        <f t="shared" si="9"/>
        <v>0.26908385443335042</v>
      </c>
      <c r="K79" s="303">
        <f t="shared" si="9"/>
        <v>0.30647714019110539</v>
      </c>
      <c r="L79" s="303">
        <f t="shared" si="9"/>
        <v>0.30680807922403808</v>
      </c>
      <c r="M79" s="303">
        <f t="shared" si="9"/>
        <v>0.26759971201840405</v>
      </c>
      <c r="N79" s="303">
        <f t="shared" si="9"/>
        <v>0.31175003542658053</v>
      </c>
      <c r="O79" s="303">
        <f t="shared" si="9"/>
        <v>0.29912273767006947</v>
      </c>
      <c r="P79" s="303">
        <f t="shared" si="9"/>
        <v>0.28257121946093344</v>
      </c>
      <c r="Q79" s="303">
        <f t="shared" si="9"/>
        <v>0.13397168318520636</v>
      </c>
      <c r="R79" s="303">
        <f t="shared" si="9"/>
        <v>6.9379068871410307E-2</v>
      </c>
      <c r="S79" s="303">
        <f t="shared" si="9"/>
        <v>6.4962621197284964E-2</v>
      </c>
      <c r="T79" s="303">
        <f t="shared" si="9"/>
        <v>8.2492014492122082E-2</v>
      </c>
      <c r="U79" s="303">
        <f t="shared" si="9"/>
        <v>0.11382831851231494</v>
      </c>
      <c r="V79" s="303">
        <f t="shared" si="9"/>
        <v>0.14163594753596878</v>
      </c>
      <c r="W79" s="303">
        <f t="shared" si="9"/>
        <v>0.13438906262176514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0.14223499561370023</v>
      </c>
      <c r="C80" s="303">
        <f t="shared" si="10"/>
        <v>0.15096321379104263</v>
      </c>
      <c r="D80" s="303">
        <f t="shared" si="10"/>
        <v>0.14913273436286897</v>
      </c>
      <c r="E80" s="303">
        <f t="shared" si="10"/>
        <v>0.14659191677247754</v>
      </c>
      <c r="F80" s="303">
        <f t="shared" si="10"/>
        <v>0.15733661323886175</v>
      </c>
      <c r="G80" s="303">
        <f t="shared" si="10"/>
        <v>0.16880650437031838</v>
      </c>
      <c r="H80" s="303">
        <f t="shared" si="10"/>
        <v>0.1722813627937704</v>
      </c>
      <c r="I80" s="303">
        <f t="shared" si="10"/>
        <v>0.17104783635770945</v>
      </c>
      <c r="J80" s="303">
        <f t="shared" si="10"/>
        <v>0.10730753588150076</v>
      </c>
      <c r="K80" s="303">
        <f t="shared" si="10"/>
        <v>9.0484495974919116E-2</v>
      </c>
      <c r="L80" s="303">
        <f t="shared" si="10"/>
        <v>7.4111247252614962E-2</v>
      </c>
      <c r="M80" s="303">
        <f t="shared" si="10"/>
        <v>7.8427788543207866E-2</v>
      </c>
      <c r="N80" s="303">
        <f t="shared" si="10"/>
        <v>6.9593920108423288E-2</v>
      </c>
      <c r="O80" s="303">
        <f t="shared" si="10"/>
        <v>7.3067287417364443E-2</v>
      </c>
      <c r="P80" s="303">
        <f t="shared" si="10"/>
        <v>8.4202620486185403E-2</v>
      </c>
      <c r="Q80" s="303">
        <f t="shared" si="10"/>
        <v>0.13629896340867972</v>
      </c>
      <c r="R80" s="303">
        <f t="shared" si="10"/>
        <v>0.1140067760705983</v>
      </c>
      <c r="S80" s="303">
        <f t="shared" si="10"/>
        <v>0.11224731076422481</v>
      </c>
      <c r="T80" s="303">
        <f t="shared" si="10"/>
        <v>0.12067582353294583</v>
      </c>
      <c r="U80" s="303">
        <f t="shared" si="10"/>
        <v>0.11614839117130743</v>
      </c>
      <c r="V80" s="303">
        <f t="shared" si="10"/>
        <v>0.11472901565587117</v>
      </c>
      <c r="W80" s="303">
        <f t="shared" si="10"/>
        <v>0.1332025673011713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0.13717192407841092</v>
      </c>
      <c r="C81" s="304">
        <f t="shared" si="11"/>
        <v>0.14556873176536997</v>
      </c>
      <c r="D81" s="304">
        <f t="shared" si="11"/>
        <v>0.14445512298674751</v>
      </c>
      <c r="E81" s="304">
        <f t="shared" si="11"/>
        <v>0.14032478796352993</v>
      </c>
      <c r="F81" s="304">
        <f t="shared" si="11"/>
        <v>0.1505482159796363</v>
      </c>
      <c r="G81" s="304">
        <f t="shared" si="11"/>
        <v>0.16233124622041556</v>
      </c>
      <c r="H81" s="304">
        <f t="shared" si="11"/>
        <v>0.16605504528673481</v>
      </c>
      <c r="I81" s="304">
        <f t="shared" si="11"/>
        <v>0.16526199381607587</v>
      </c>
      <c r="J81" s="304">
        <f t="shared" si="11"/>
        <v>0.10146867157679232</v>
      </c>
      <c r="K81" s="304">
        <f t="shared" si="11"/>
        <v>8.5529230114479896E-2</v>
      </c>
      <c r="L81" s="304">
        <f t="shared" si="11"/>
        <v>6.8651621286023604E-2</v>
      </c>
      <c r="M81" s="304">
        <f t="shared" si="11"/>
        <v>7.2472599834805959E-2</v>
      </c>
      <c r="N81" s="304">
        <f t="shared" si="11"/>
        <v>6.3301170103834736E-2</v>
      </c>
      <c r="O81" s="304">
        <f t="shared" si="11"/>
        <v>6.6944630108091305E-2</v>
      </c>
      <c r="P81" s="304">
        <f t="shared" si="11"/>
        <v>7.7475791564935378E-2</v>
      </c>
      <c r="Q81" s="304">
        <f t="shared" si="11"/>
        <v>0.12843822552452291</v>
      </c>
      <c r="R81" s="304">
        <f t="shared" si="11"/>
        <v>0.10475146834934798</v>
      </c>
      <c r="S81" s="304">
        <f t="shared" si="11"/>
        <v>0.10213699390486558</v>
      </c>
      <c r="T81" s="304">
        <f t="shared" si="11"/>
        <v>0.1107104463708352</v>
      </c>
      <c r="U81" s="304">
        <f t="shared" si="11"/>
        <v>0.10692465299167327</v>
      </c>
      <c r="V81" s="304">
        <f t="shared" si="11"/>
        <v>0.1059765031029071</v>
      </c>
      <c r="W81" s="304">
        <f t="shared" si="11"/>
        <v>0.12476749809473971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5.0630715352893135E-3</v>
      </c>
      <c r="C82" s="304">
        <f t="shared" si="12"/>
        <v>5.3944820256726514E-3</v>
      </c>
      <c r="D82" s="304">
        <f t="shared" si="12"/>
        <v>4.6776113761214794E-3</v>
      </c>
      <c r="E82" s="304">
        <f t="shared" si="12"/>
        <v>6.267128808947614E-3</v>
      </c>
      <c r="F82" s="304">
        <f t="shared" si="12"/>
        <v>6.7883972592254456E-3</v>
      </c>
      <c r="G82" s="304">
        <f t="shared" si="12"/>
        <v>6.4752581499028282E-3</v>
      </c>
      <c r="H82" s="304">
        <f t="shared" si="12"/>
        <v>6.2263175070355701E-3</v>
      </c>
      <c r="I82" s="304">
        <f t="shared" si="12"/>
        <v>5.7858425416335577E-3</v>
      </c>
      <c r="J82" s="304">
        <f t="shared" si="12"/>
        <v>5.8388643047084391E-3</v>
      </c>
      <c r="K82" s="304">
        <f t="shared" si="12"/>
        <v>4.9552658604392211E-3</v>
      </c>
      <c r="L82" s="304">
        <f t="shared" si="12"/>
        <v>5.4596259665913608E-3</v>
      </c>
      <c r="M82" s="304">
        <f t="shared" si="12"/>
        <v>5.9551887084019102E-3</v>
      </c>
      <c r="N82" s="304">
        <f t="shared" si="12"/>
        <v>6.2927500045885558E-3</v>
      </c>
      <c r="O82" s="304">
        <f t="shared" si="12"/>
        <v>6.1226573092731393E-3</v>
      </c>
      <c r="P82" s="304">
        <f t="shared" si="12"/>
        <v>6.7268289212500283E-3</v>
      </c>
      <c r="Q82" s="304">
        <f t="shared" si="12"/>
        <v>7.8607378841567994E-3</v>
      </c>
      <c r="R82" s="304">
        <f t="shared" si="12"/>
        <v>9.2553077212503103E-3</v>
      </c>
      <c r="S82" s="304">
        <f t="shared" si="12"/>
        <v>1.0110316859359231E-2</v>
      </c>
      <c r="T82" s="304">
        <f t="shared" si="12"/>
        <v>9.9653771621106262E-3</v>
      </c>
      <c r="U82" s="304">
        <f t="shared" si="12"/>
        <v>9.2237381796341725E-3</v>
      </c>
      <c r="V82" s="304">
        <f t="shared" si="12"/>
        <v>8.7525125529640778E-3</v>
      </c>
      <c r="W82" s="304">
        <f t="shared" si="12"/>
        <v>8.4350692064316043E-3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1.6222652840133054E-2</v>
      </c>
      <c r="C83" s="303">
        <f t="shared" si="13"/>
        <v>1.4404989583134837E-2</v>
      </c>
      <c r="D83" s="303">
        <f t="shared" si="13"/>
        <v>1.5832424176741765E-2</v>
      </c>
      <c r="E83" s="303">
        <f t="shared" si="13"/>
        <v>1.6568659349175178E-2</v>
      </c>
      <c r="F83" s="303">
        <f t="shared" si="13"/>
        <v>2.2583354365890793E-2</v>
      </c>
      <c r="G83" s="303">
        <f t="shared" si="13"/>
        <v>1.6212218080316289E-2</v>
      </c>
      <c r="H83" s="303">
        <f t="shared" si="13"/>
        <v>1.5494593612653512E-2</v>
      </c>
      <c r="I83" s="303">
        <f t="shared" si="13"/>
        <v>2.1420322191802767E-2</v>
      </c>
      <c r="J83" s="303">
        <f t="shared" si="13"/>
        <v>2.8431630252213704E-2</v>
      </c>
      <c r="K83" s="303">
        <f t="shared" si="13"/>
        <v>3.2703972027253073E-2</v>
      </c>
      <c r="L83" s="303">
        <f t="shared" si="13"/>
        <v>3.3612241060360891E-2</v>
      </c>
      <c r="M83" s="303">
        <f t="shared" si="13"/>
        <v>2.8909734497023092E-2</v>
      </c>
      <c r="N83" s="303">
        <f t="shared" si="13"/>
        <v>3.375798281767399E-2</v>
      </c>
      <c r="O83" s="303">
        <f t="shared" si="13"/>
        <v>3.1866133668350061E-2</v>
      </c>
      <c r="P83" s="303">
        <f t="shared" si="13"/>
        <v>3.0649020135039621E-2</v>
      </c>
      <c r="Q83" s="303">
        <f t="shared" si="13"/>
        <v>1.3840070169362331E-2</v>
      </c>
      <c r="R83" s="303">
        <f t="shared" si="13"/>
        <v>7.3884879989925163E-3</v>
      </c>
      <c r="S83" s="303">
        <f t="shared" si="13"/>
        <v>7.2807886659090326E-3</v>
      </c>
      <c r="T83" s="303">
        <f t="shared" si="13"/>
        <v>7.0505515985917798E-3</v>
      </c>
      <c r="U83" s="303">
        <f t="shared" si="13"/>
        <v>6.5320221836461662E-3</v>
      </c>
      <c r="V83" s="303">
        <f t="shared" si="13"/>
        <v>6.120921662092868E-3</v>
      </c>
      <c r="W83" s="303">
        <f t="shared" si="13"/>
        <v>5.6987301973168876E-3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6.3654894718632596E-3</v>
      </c>
      <c r="C84" s="304">
        <f t="shared" si="14"/>
        <v>5.3957221850795371E-3</v>
      </c>
      <c r="D84" s="304">
        <f t="shared" si="14"/>
        <v>5.8909295664569348E-3</v>
      </c>
      <c r="E84" s="304">
        <f t="shared" si="14"/>
        <v>5.5000637602590462E-3</v>
      </c>
      <c r="F84" s="304">
        <f t="shared" si="14"/>
        <v>9.1339836110152801E-3</v>
      </c>
      <c r="G84" s="304">
        <f t="shared" si="14"/>
        <v>7.2693263209267171E-3</v>
      </c>
      <c r="H84" s="304">
        <f t="shared" si="14"/>
        <v>6.9761744896905693E-3</v>
      </c>
      <c r="I84" s="304">
        <f t="shared" si="14"/>
        <v>9.9497851411198875E-3</v>
      </c>
      <c r="J84" s="304">
        <f t="shared" si="14"/>
        <v>3.2474119974310817E-3</v>
      </c>
      <c r="K84" s="304">
        <f t="shared" si="14"/>
        <v>2.9961889060759173E-3</v>
      </c>
      <c r="L84" s="304">
        <f t="shared" si="14"/>
        <v>3.1014759245340151E-3</v>
      </c>
      <c r="M84" s="304">
        <f t="shared" si="14"/>
        <v>2.9301005821120592E-3</v>
      </c>
      <c r="N84" s="304">
        <f t="shared" si="14"/>
        <v>2.7094475837061887E-3</v>
      </c>
      <c r="O84" s="304">
        <f t="shared" si="14"/>
        <v>2.4321595718667169E-3</v>
      </c>
      <c r="P84" s="304">
        <f t="shared" si="14"/>
        <v>3.0587451569500487E-3</v>
      </c>
      <c r="Q84" s="304">
        <f t="shared" si="14"/>
        <v>3.4722821906347824E-3</v>
      </c>
      <c r="R84" s="304">
        <f t="shared" si="14"/>
        <v>2.8719345850801914E-3</v>
      </c>
      <c r="S84" s="304">
        <f t="shared" si="14"/>
        <v>2.8061785483752956E-3</v>
      </c>
      <c r="T84" s="304">
        <f t="shared" si="14"/>
        <v>2.7540586898557708E-3</v>
      </c>
      <c r="U84" s="304">
        <f t="shared" si="14"/>
        <v>2.5478210198422238E-3</v>
      </c>
      <c r="V84" s="304">
        <f t="shared" si="14"/>
        <v>2.3827436844986436E-3</v>
      </c>
      <c r="W84" s="304">
        <f t="shared" si="14"/>
        <v>2.2123172339729791E-3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9.2259783948703024E-3</v>
      </c>
      <c r="C85" s="304">
        <f t="shared" si="15"/>
        <v>8.3367673217387504E-3</v>
      </c>
      <c r="D85" s="304">
        <f t="shared" si="15"/>
        <v>9.3583628114484764E-3</v>
      </c>
      <c r="E85" s="304">
        <f t="shared" si="15"/>
        <v>1.0287307490773398E-2</v>
      </c>
      <c r="F85" s="304">
        <f t="shared" si="15"/>
        <v>1.260309901772445E-2</v>
      </c>
      <c r="G85" s="304">
        <f t="shared" si="15"/>
        <v>8.1356573336828619E-3</v>
      </c>
      <c r="H85" s="304">
        <f t="shared" si="15"/>
        <v>7.7422187428846725E-3</v>
      </c>
      <c r="I85" s="304">
        <f t="shared" si="15"/>
        <v>1.0749248235132706E-2</v>
      </c>
      <c r="J85" s="304">
        <f t="shared" si="15"/>
        <v>2.4456319510875173E-2</v>
      </c>
      <c r="K85" s="304">
        <f t="shared" si="15"/>
        <v>2.9090037681771666E-2</v>
      </c>
      <c r="L85" s="304">
        <f t="shared" si="15"/>
        <v>2.983014392665069E-2</v>
      </c>
      <c r="M85" s="304">
        <f t="shared" si="15"/>
        <v>2.5237233654455925E-2</v>
      </c>
      <c r="N85" s="304">
        <f t="shared" si="15"/>
        <v>3.0264053083839754E-2</v>
      </c>
      <c r="O85" s="304">
        <f t="shared" si="15"/>
        <v>2.867069645682287E-2</v>
      </c>
      <c r="P85" s="304">
        <f t="shared" si="15"/>
        <v>2.6751678623262536E-2</v>
      </c>
      <c r="Q85" s="304">
        <f t="shared" si="15"/>
        <v>9.3878334989754893E-3</v>
      </c>
      <c r="R85" s="304">
        <f t="shared" si="15"/>
        <v>3.3627456675424756E-3</v>
      </c>
      <c r="S85" s="304">
        <f t="shared" si="15"/>
        <v>3.2142131364805253E-3</v>
      </c>
      <c r="T85" s="304">
        <f t="shared" si="15"/>
        <v>3.0541647537530498E-3</v>
      </c>
      <c r="U85" s="304">
        <f t="shared" si="15"/>
        <v>2.8343290166343679E-3</v>
      </c>
      <c r="V85" s="304">
        <f t="shared" si="15"/>
        <v>2.6470509088936871E-3</v>
      </c>
      <c r="W85" s="304">
        <f t="shared" si="15"/>
        <v>2.4348597914055259E-3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6.3118497339949276E-4</v>
      </c>
      <c r="C86" s="304">
        <f t="shared" si="16"/>
        <v>6.7250007631655391E-4</v>
      </c>
      <c r="D86" s="304">
        <f t="shared" si="16"/>
        <v>5.8313179883635467E-4</v>
      </c>
      <c r="E86" s="304">
        <f t="shared" si="16"/>
        <v>7.8128809814273276E-4</v>
      </c>
      <c r="F86" s="304">
        <f t="shared" si="16"/>
        <v>8.4627173715106599E-4</v>
      </c>
      <c r="G86" s="304">
        <f t="shared" si="16"/>
        <v>8.0723442570671119E-4</v>
      </c>
      <c r="H86" s="304">
        <f t="shared" si="16"/>
        <v>7.7620038007827138E-4</v>
      </c>
      <c r="I86" s="304">
        <f t="shared" si="16"/>
        <v>7.212888155501741E-4</v>
      </c>
      <c r="J86" s="304">
        <f t="shared" si="16"/>
        <v>7.2789874390744784E-4</v>
      </c>
      <c r="K86" s="304">
        <f t="shared" si="16"/>
        <v>6.1774543940549371E-4</v>
      </c>
      <c r="L86" s="304">
        <f t="shared" si="16"/>
        <v>6.8062120917618718E-4</v>
      </c>
      <c r="M86" s="304">
        <f t="shared" si="16"/>
        <v>7.4240026045510599E-4</v>
      </c>
      <c r="N86" s="304">
        <f t="shared" si="16"/>
        <v>7.8448215012804983E-4</v>
      </c>
      <c r="O86" s="304">
        <f t="shared" si="16"/>
        <v>7.632776396604775E-4</v>
      </c>
      <c r="P86" s="304">
        <f t="shared" si="16"/>
        <v>8.3859635482703488E-4</v>
      </c>
      <c r="Q86" s="304">
        <f t="shared" si="16"/>
        <v>9.7995447975205894E-4</v>
      </c>
      <c r="R86" s="304">
        <f t="shared" si="16"/>
        <v>1.15380774636985E-3</v>
      </c>
      <c r="S86" s="304">
        <f t="shared" si="16"/>
        <v>1.2603969810532118E-3</v>
      </c>
      <c r="T86" s="304">
        <f t="shared" si="16"/>
        <v>1.242328154982959E-3</v>
      </c>
      <c r="U86" s="304">
        <f t="shared" si="16"/>
        <v>1.1498721471695746E-3</v>
      </c>
      <c r="V86" s="304">
        <f t="shared" si="16"/>
        <v>1.0911270687005373E-3</v>
      </c>
      <c r="W86" s="304">
        <f t="shared" si="16"/>
        <v>1.0515531719383826E-3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1.3657873685636552E-2</v>
      </c>
      <c r="C87" s="303">
        <f t="shared" si="17"/>
        <v>1.3426234049494917E-2</v>
      </c>
      <c r="D87" s="303">
        <f t="shared" si="17"/>
        <v>1.2750972509084245E-2</v>
      </c>
      <c r="E87" s="303">
        <f t="shared" si="17"/>
        <v>1.5164397772674715E-2</v>
      </c>
      <c r="F87" s="303">
        <f t="shared" si="17"/>
        <v>1.8842457996734216E-2</v>
      </c>
      <c r="G87" s="303">
        <f t="shared" si="17"/>
        <v>1.6487772128027552E-2</v>
      </c>
      <c r="H87" s="303">
        <f t="shared" si="17"/>
        <v>1.5817357556409822E-2</v>
      </c>
      <c r="I87" s="303">
        <f t="shared" si="17"/>
        <v>1.7136882688845303E-2</v>
      </c>
      <c r="J87" s="303">
        <f t="shared" si="17"/>
        <v>1.5057977835753977E-2</v>
      </c>
      <c r="K87" s="303">
        <f t="shared" si="17"/>
        <v>1.417227402540905E-2</v>
      </c>
      <c r="L87" s="303">
        <f t="shared" si="17"/>
        <v>1.5105526636988834E-2</v>
      </c>
      <c r="M87" s="303">
        <f t="shared" si="17"/>
        <v>1.5144331444738323E-2</v>
      </c>
      <c r="N87" s="303">
        <f t="shared" si="17"/>
        <v>1.6267788697523537E-2</v>
      </c>
      <c r="O87" s="303">
        <f t="shared" si="17"/>
        <v>1.5587341022820115E-2</v>
      </c>
      <c r="P87" s="303">
        <f t="shared" si="17"/>
        <v>1.6671777319649785E-2</v>
      </c>
      <c r="Q87" s="303">
        <f t="shared" si="17"/>
        <v>1.6219022396869998E-2</v>
      </c>
      <c r="R87" s="303">
        <f t="shared" si="17"/>
        <v>1.7213091212929962E-2</v>
      </c>
      <c r="S87" s="303">
        <f t="shared" si="17"/>
        <v>1.8533615128833194E-2</v>
      </c>
      <c r="T87" s="303">
        <f t="shared" si="17"/>
        <v>1.8244386260531424E-2</v>
      </c>
      <c r="U87" s="303">
        <f t="shared" si="17"/>
        <v>1.6886855397424395E-2</v>
      </c>
      <c r="V87" s="303">
        <f t="shared" si="17"/>
        <v>1.5995723734542291E-2</v>
      </c>
      <c r="W87" s="303">
        <f t="shared" si="17"/>
        <v>1.5346862897147718E-2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4.1419121760659103E-3</v>
      </c>
      <c r="C88" s="304">
        <f t="shared" si="18"/>
        <v>3.5058840612731909E-3</v>
      </c>
      <c r="D88" s="304">
        <f t="shared" si="18"/>
        <v>3.837321746014033E-3</v>
      </c>
      <c r="E88" s="304">
        <f t="shared" si="18"/>
        <v>3.5511843481191483E-3</v>
      </c>
      <c r="F88" s="304">
        <f t="shared" si="18"/>
        <v>6.049647320152343E-3</v>
      </c>
      <c r="G88" s="304">
        <f t="shared" si="18"/>
        <v>4.853739416503175E-3</v>
      </c>
      <c r="H88" s="304">
        <f t="shared" si="18"/>
        <v>4.642397914769213E-3</v>
      </c>
      <c r="I88" s="304">
        <f t="shared" si="18"/>
        <v>6.2323064042596136E-3</v>
      </c>
      <c r="J88" s="304">
        <f t="shared" si="18"/>
        <v>2.0620814527581755E-3</v>
      </c>
      <c r="K88" s="304">
        <f t="shared" si="18"/>
        <v>1.9234061819842195E-3</v>
      </c>
      <c r="L88" s="304">
        <f t="shared" si="18"/>
        <v>1.9349075542739813E-3</v>
      </c>
      <c r="M88" s="304">
        <f t="shared" si="18"/>
        <v>1.8465492110892265E-3</v>
      </c>
      <c r="N88" s="304">
        <f t="shared" si="18"/>
        <v>1.6899838306422283E-3</v>
      </c>
      <c r="O88" s="304">
        <f t="shared" si="18"/>
        <v>1.5170289230596885E-3</v>
      </c>
      <c r="P88" s="304">
        <f t="shared" si="18"/>
        <v>1.9078537958759625E-3</v>
      </c>
      <c r="Q88" s="304">
        <f t="shared" si="18"/>
        <v>2.1672062250897247E-3</v>
      </c>
      <c r="R88" s="304">
        <f t="shared" si="18"/>
        <v>1.7937388603701152E-3</v>
      </c>
      <c r="S88" s="304">
        <f t="shared" si="18"/>
        <v>1.7570107489598731E-3</v>
      </c>
      <c r="T88" s="304">
        <f t="shared" si="18"/>
        <v>1.7249659233182408E-3</v>
      </c>
      <c r="U88" s="304">
        <f t="shared" si="18"/>
        <v>1.5957445579262589E-3</v>
      </c>
      <c r="V88" s="304">
        <f t="shared" si="18"/>
        <v>1.4920264169598133E-3</v>
      </c>
      <c r="W88" s="304">
        <f t="shared" si="18"/>
        <v>1.3861995084188507E-3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1.3500704576793695E-3</v>
      </c>
      <c r="C89" s="304">
        <f t="shared" si="19"/>
        <v>1.2199490169936026E-3</v>
      </c>
      <c r="D89" s="304">
        <f t="shared" si="19"/>
        <v>1.3694427434391846E-3</v>
      </c>
      <c r="E89" s="304">
        <f t="shared" si="19"/>
        <v>1.5053785450092731E-3</v>
      </c>
      <c r="F89" s="304">
        <f t="shared" si="19"/>
        <v>1.844256612230756E-3</v>
      </c>
      <c r="G89" s="304">
        <f t="shared" si="19"/>
        <v>1.1905198722462597E-3</v>
      </c>
      <c r="H89" s="304">
        <f t="shared" si="19"/>
        <v>1.1329465943115341E-3</v>
      </c>
      <c r="I89" s="304">
        <f t="shared" si="19"/>
        <v>1.5729759883877088E-3</v>
      </c>
      <c r="J89" s="304">
        <f t="shared" si="19"/>
        <v>3.5787808145701055E-3</v>
      </c>
      <c r="K89" s="304">
        <f t="shared" si="19"/>
        <v>4.256849388328929E-3</v>
      </c>
      <c r="L89" s="304">
        <f t="shared" si="19"/>
        <v>4.3651517855370948E-3</v>
      </c>
      <c r="M89" s="304">
        <f t="shared" si="19"/>
        <v>3.6930547777324881E-3</v>
      </c>
      <c r="N89" s="304">
        <f t="shared" si="19"/>
        <v>4.4286472663809719E-3</v>
      </c>
      <c r="O89" s="304">
        <f t="shared" si="19"/>
        <v>4.1954856851790052E-3</v>
      </c>
      <c r="P89" s="304">
        <f t="shared" si="19"/>
        <v>3.9146689333979488E-3</v>
      </c>
      <c r="Q89" s="304">
        <f t="shared" si="19"/>
        <v>1.3737552946825129E-3</v>
      </c>
      <c r="R89" s="304">
        <f t="shared" si="19"/>
        <v>4.9208261586246717E-4</v>
      </c>
      <c r="S89" s="304">
        <f t="shared" si="19"/>
        <v>4.7034731868221606E-4</v>
      </c>
      <c r="T89" s="304">
        <f t="shared" si="19"/>
        <v>4.4692686568832392E-4</v>
      </c>
      <c r="U89" s="304">
        <f t="shared" si="19"/>
        <v>4.1475751502182768E-4</v>
      </c>
      <c r="V89" s="304">
        <f t="shared" si="19"/>
        <v>3.8735243885436494E-4</v>
      </c>
      <c r="W89" s="304">
        <f t="shared" si="19"/>
        <v>3.563017527545559E-4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8.1658910518912723E-3</v>
      </c>
      <c r="C90" s="304">
        <f t="shared" si="20"/>
        <v>8.7004009712281245E-3</v>
      </c>
      <c r="D90" s="304">
        <f t="shared" si="20"/>
        <v>7.5442080196310279E-3</v>
      </c>
      <c r="E90" s="304">
        <f t="shared" si="20"/>
        <v>1.0107834879546295E-2</v>
      </c>
      <c r="F90" s="304">
        <f t="shared" si="20"/>
        <v>1.0948554064351116E-2</v>
      </c>
      <c r="G90" s="304">
        <f t="shared" si="20"/>
        <v>1.0443512839278118E-2</v>
      </c>
      <c r="H90" s="304">
        <f t="shared" si="20"/>
        <v>1.0042013047329075E-2</v>
      </c>
      <c r="I90" s="304">
        <f t="shared" si="20"/>
        <v>9.3316002961979817E-3</v>
      </c>
      <c r="J90" s="304">
        <f t="shared" si="20"/>
        <v>9.4171155684256973E-3</v>
      </c>
      <c r="K90" s="304">
        <f t="shared" si="20"/>
        <v>7.992018455095902E-3</v>
      </c>
      <c r="L90" s="304">
        <f t="shared" si="20"/>
        <v>8.8054672971777572E-3</v>
      </c>
      <c r="M90" s="304">
        <f t="shared" si="20"/>
        <v>9.6047274559166087E-3</v>
      </c>
      <c r="N90" s="304">
        <f t="shared" si="20"/>
        <v>1.0149157600500336E-2</v>
      </c>
      <c r="O90" s="304">
        <f t="shared" si="20"/>
        <v>9.8748264145814228E-3</v>
      </c>
      <c r="P90" s="304">
        <f t="shared" si="20"/>
        <v>1.0849254590375874E-2</v>
      </c>
      <c r="Q90" s="304">
        <f t="shared" si="20"/>
        <v>1.267806087709776E-2</v>
      </c>
      <c r="R90" s="304">
        <f t="shared" si="20"/>
        <v>1.4927269736697378E-2</v>
      </c>
      <c r="S90" s="304">
        <f t="shared" si="20"/>
        <v>1.6306257061191105E-2</v>
      </c>
      <c r="T90" s="304">
        <f t="shared" si="20"/>
        <v>1.6072493471524861E-2</v>
      </c>
      <c r="U90" s="304">
        <f t="shared" si="20"/>
        <v>1.4876353324476309E-2</v>
      </c>
      <c r="V90" s="304">
        <f t="shared" si="20"/>
        <v>1.4116344878728114E-2</v>
      </c>
      <c r="W90" s="304">
        <f t="shared" si="20"/>
        <v>1.360436163597431E-2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7.777879056761558E-2</v>
      </c>
      <c r="C91" s="303">
        <f t="shared" si="21"/>
        <v>6.0905893140899676E-2</v>
      </c>
      <c r="D91" s="303">
        <f t="shared" si="21"/>
        <v>6.3077426416720692E-2</v>
      </c>
      <c r="E91" s="303">
        <f t="shared" si="21"/>
        <v>6.3368099597197594E-2</v>
      </c>
      <c r="F91" s="303">
        <f t="shared" si="21"/>
        <v>6.1757052747350313E-2</v>
      </c>
      <c r="G91" s="303">
        <f t="shared" si="21"/>
        <v>8.1260920629725023E-2</v>
      </c>
      <c r="H91" s="303">
        <f t="shared" si="21"/>
        <v>9.4323872456774191E-2</v>
      </c>
      <c r="I91" s="303">
        <f t="shared" si="21"/>
        <v>7.6676969393766059E-2</v>
      </c>
      <c r="J91" s="303">
        <f t="shared" si="21"/>
        <v>4.1741589154356266E-2</v>
      </c>
      <c r="K91" s="303">
        <f t="shared" si="21"/>
        <v>6.1528570445679866E-2</v>
      </c>
      <c r="L91" s="303">
        <f t="shared" si="21"/>
        <v>3.9899627746451921E-2</v>
      </c>
      <c r="M91" s="303">
        <f t="shared" si="21"/>
        <v>4.1869858638100305E-2</v>
      </c>
      <c r="N91" s="303">
        <f t="shared" si="21"/>
        <v>3.1475090516368286E-2</v>
      </c>
      <c r="O91" s="303">
        <f t="shared" si="21"/>
        <v>3.9711682777265382E-2</v>
      </c>
      <c r="P91" s="303">
        <f t="shared" si="21"/>
        <v>4.512490689074411E-2</v>
      </c>
      <c r="Q91" s="303">
        <f t="shared" si="21"/>
        <v>5.6682278121509597E-2</v>
      </c>
      <c r="R91" s="303">
        <f t="shared" si="21"/>
        <v>4.6924422500233917E-2</v>
      </c>
      <c r="S91" s="303">
        <f t="shared" si="21"/>
        <v>4.0478968747664289E-2</v>
      </c>
      <c r="T91" s="303">
        <f t="shared" si="21"/>
        <v>4.7371985249167005E-2</v>
      </c>
      <c r="U91" s="303">
        <f t="shared" si="21"/>
        <v>5.0048353269210061E-2</v>
      </c>
      <c r="V91" s="303">
        <f t="shared" si="21"/>
        <v>6.7305510654124712E-2</v>
      </c>
      <c r="W91" s="303">
        <f t="shared" si="21"/>
        <v>8.8470179816843977E-2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0.40704963161744512</v>
      </c>
      <c r="C92" s="237">
        <f t="shared" si="22"/>
        <v>0.41923055172231599</v>
      </c>
      <c r="D92" s="237">
        <f t="shared" si="22"/>
        <v>0.40825995244312918</v>
      </c>
      <c r="E92" s="237">
        <f t="shared" si="22"/>
        <v>0.41430144830610982</v>
      </c>
      <c r="F92" s="237">
        <f t="shared" si="22"/>
        <v>0.39253714805106393</v>
      </c>
      <c r="G92" s="237">
        <f t="shared" si="22"/>
        <v>0.39845832028358835</v>
      </c>
      <c r="H92" s="237">
        <f t="shared" si="22"/>
        <v>0.39137608224924203</v>
      </c>
      <c r="I92" s="237">
        <f t="shared" si="22"/>
        <v>0.38299886968300867</v>
      </c>
      <c r="J92" s="237">
        <f t="shared" si="22"/>
        <v>0.36547010422048953</v>
      </c>
      <c r="K92" s="237">
        <f t="shared" si="22"/>
        <v>0.33311021268078256</v>
      </c>
      <c r="L92" s="237">
        <f t="shared" si="22"/>
        <v>0.35634198253866978</v>
      </c>
      <c r="M92" s="237">
        <f t="shared" si="22"/>
        <v>0.38236116254994701</v>
      </c>
      <c r="N92" s="237">
        <f t="shared" si="22"/>
        <v>0.36467973062737946</v>
      </c>
      <c r="O92" s="237">
        <f t="shared" si="22"/>
        <v>0.36653296939522984</v>
      </c>
      <c r="P92" s="237">
        <f t="shared" si="22"/>
        <v>0.36976081403386779</v>
      </c>
      <c r="Q92" s="237">
        <f t="shared" si="22"/>
        <v>0.44195464178366078</v>
      </c>
      <c r="R92" s="237">
        <f t="shared" si="22"/>
        <v>0.51206632428733567</v>
      </c>
      <c r="S92" s="237">
        <f t="shared" si="22"/>
        <v>0.52408078455627571</v>
      </c>
      <c r="T92" s="237">
        <f t="shared" si="22"/>
        <v>0.50292724454498494</v>
      </c>
      <c r="U92" s="237">
        <f t="shared" si="22"/>
        <v>0.48184130120764379</v>
      </c>
      <c r="V92" s="237">
        <f t="shared" si="22"/>
        <v>0.45425114435259667</v>
      </c>
      <c r="W92" s="237">
        <f t="shared" si="22"/>
        <v>0.43532500323818168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0.36015201741405678</v>
      </c>
      <c r="C96" s="322">
        <f>IF(C$5=0,0,C$5/OIS_fec!C$5)</f>
        <v>0.36194728381518226</v>
      </c>
      <c r="D96" s="322">
        <f>IF(D$5=0,0,D$5/OIS_fec!D$5)</f>
        <v>0.36038967907234026</v>
      </c>
      <c r="E96" s="322">
        <f>IF(E$5=0,0,E$5/OIS_fec!E$5)</f>
        <v>0.36328902013936515</v>
      </c>
      <c r="F96" s="322">
        <f>IF(F$5=0,0,F$5/OIS_fec!F$5)</f>
        <v>0.35348102866839914</v>
      </c>
      <c r="G96" s="322">
        <f>IF(G$5=0,0,G$5/OIS_fec!G$5)</f>
        <v>0.35379764946186121</v>
      </c>
      <c r="H96" s="322">
        <f>IF(H$5=0,0,H$5/OIS_fec!H$5)</f>
        <v>0.35337517385268219</v>
      </c>
      <c r="I96" s="322">
        <f>IF(I$5=0,0,I$5/OIS_fec!I$5)</f>
        <v>0.34978616157178227</v>
      </c>
      <c r="J96" s="322">
        <f>IF(J$5=0,0,J$5/OIS_fec!J$5)</f>
        <v>0.38413694449631292</v>
      </c>
      <c r="K96" s="322">
        <f>IF(K$5=0,0,K$5/OIS_fec!K$5)</f>
        <v>0.38654813970445501</v>
      </c>
      <c r="L96" s="322">
        <f>IF(L$5=0,0,L$5/OIS_fec!L$5)</f>
        <v>0.39697775685759151</v>
      </c>
      <c r="M96" s="322">
        <f>IF(M$5=0,0,M$5/OIS_fec!M$5)</f>
        <v>0.39886191654634862</v>
      </c>
      <c r="N96" s="322">
        <f>IF(N$5=0,0,N$5/OIS_fec!N$5)</f>
        <v>0.39936742968426447</v>
      </c>
      <c r="O96" s="322">
        <f>IF(O$5=0,0,O$5/OIS_fec!O$5)</f>
        <v>0.39876700653690661</v>
      </c>
      <c r="P96" s="322">
        <f>IF(P$5=0,0,P$5/OIS_fec!P$5)</f>
        <v>0.39587891640234646</v>
      </c>
      <c r="Q96" s="322">
        <f>IF(Q$5=0,0,Q$5/OIS_fec!Q$5)</f>
        <v>0.38613928505474648</v>
      </c>
      <c r="R96" s="322">
        <f>IF(R$5=0,0,R$5/OIS_fec!R$5)</f>
        <v>0.39806616718607518</v>
      </c>
      <c r="S96" s="322">
        <f>IF(S$5=0,0,S$5/OIS_fec!S$5)</f>
        <v>0.40023071125637699</v>
      </c>
      <c r="T96" s="322">
        <f>IF(T$5=0,0,T$5/OIS_fec!T$5)</f>
        <v>0.39667401987428341</v>
      </c>
      <c r="U96" s="322">
        <f>IF(U$5=0,0,U$5/OIS_fec!U$5)</f>
        <v>0.39624444393207348</v>
      </c>
      <c r="V96" s="322">
        <f>IF(V$5=0,0,V$5/OIS_fec!V$5)</f>
        <v>0.39026880161051264</v>
      </c>
      <c r="W96" s="322">
        <f>IF(W$5=0,0,W$5/OIS_fec!W$5)</f>
        <v>0.37969579688301947</v>
      </c>
      <c r="DA96" s="95"/>
    </row>
    <row r="97" spans="1:105" ht="12" customHeight="1" x14ac:dyDescent="0.25">
      <c r="A97" s="55" t="s">
        <v>92</v>
      </c>
      <c r="B97" s="332">
        <f>IF(B$6=0,0,B$6/OIS_fec!B$6)</f>
        <v>0.41071937806815506</v>
      </c>
      <c r="C97" s="332">
        <f>IF(C$6=0,0,C$6/OIS_fec!C$6)</f>
        <v>0.41069163647616197</v>
      </c>
      <c r="D97" s="332">
        <f>IF(D$6=0,0,D$6/OIS_fec!D$6)</f>
        <v>0.4092833705666597</v>
      </c>
      <c r="E97" s="332">
        <f>IF(E$6=0,0,E$6/OIS_fec!E$6)</f>
        <v>0.41175995385637482</v>
      </c>
      <c r="F97" s="332">
        <f>IF(F$6=0,0,F$6/OIS_fec!F$6)</f>
        <v>0.41208085387139659</v>
      </c>
      <c r="G97" s="332">
        <f>IF(G$6=0,0,G$6/OIS_fec!G$6)</f>
        <v>0.41223373344382236</v>
      </c>
      <c r="H97" s="332">
        <f>IF(H$6=0,0,H$6/OIS_fec!H$6)</f>
        <v>0.4140316779387393</v>
      </c>
      <c r="I97" s="332">
        <f>IF(I$6=0,0,I$6/OIS_fec!I$6)</f>
        <v>0.41561458107303684</v>
      </c>
      <c r="J97" s="332">
        <f>IF(J$6=0,0,J$6/OIS_fec!J$6)</f>
        <v>0.41928586187375572</v>
      </c>
      <c r="K97" s="332">
        <f>IF(K$6=0,0,K$6/OIS_fec!K$6)</f>
        <v>0.41908802728495226</v>
      </c>
      <c r="L97" s="332">
        <f>IF(L$6=0,0,L$6/OIS_fec!L$6)</f>
        <v>0.41744646284753573</v>
      </c>
      <c r="M97" s="332">
        <f>IF(M$6=0,0,M$6/OIS_fec!M$6)</f>
        <v>0.41845742401885089</v>
      </c>
      <c r="N97" s="332">
        <f>IF(N$6=0,0,N$6/OIS_fec!N$6)</f>
        <v>0.41572587131692545</v>
      </c>
      <c r="O97" s="332">
        <f>IF(O$6=0,0,O$6/OIS_fec!O$6)</f>
        <v>0.41627583799958762</v>
      </c>
      <c r="P97" s="332">
        <f>IF(P$6=0,0,P$6/OIS_fec!P$6)</f>
        <v>0.41558466829483126</v>
      </c>
      <c r="Q97" s="332">
        <f>IF(Q$6=0,0,Q$6/OIS_fec!Q$6)</f>
        <v>0.41446578868478856</v>
      </c>
      <c r="R97" s="332">
        <f>IF(R$6=0,0,R$6/OIS_fec!R$6)</f>
        <v>0.41398088732470556</v>
      </c>
      <c r="S97" s="332">
        <f>IF(S$6=0,0,S$6/OIS_fec!S$6)</f>
        <v>0.41405357409904386</v>
      </c>
      <c r="T97" s="332">
        <f>IF(T$6=0,0,T$6/OIS_fec!T$6)</f>
        <v>0.41350979137344723</v>
      </c>
      <c r="U97" s="332">
        <f>IF(U$6=0,0,U$6/OIS_fec!U$6)</f>
        <v>0.41418647128487357</v>
      </c>
      <c r="V97" s="332">
        <f>IF(V$6=0,0,V$6/OIS_fec!V$6)</f>
        <v>0.41324693212112013</v>
      </c>
      <c r="W97" s="332">
        <f>IF(W$6=0,0,W$6/OIS_fec!W$6)</f>
        <v>0.41332229268933662</v>
      </c>
      <c r="DA97" s="67"/>
    </row>
    <row r="98" spans="1:105" ht="12" customHeight="1" x14ac:dyDescent="0.25">
      <c r="A98" s="202" t="s">
        <v>93</v>
      </c>
      <c r="B98" s="333">
        <f>IF(B$7=0,0,B$7/OIS_fec!B$7)</f>
        <v>0.10605923708969382</v>
      </c>
      <c r="C98" s="333">
        <f>IF(C$7=0,0,C$7/OIS_fec!C$7)</f>
        <v>0.10606315745750862</v>
      </c>
      <c r="D98" s="333">
        <f>IF(D$7=0,0,D$7/OIS_fec!D$7)</f>
        <v>0.10567822816739555</v>
      </c>
      <c r="E98" s="333">
        <f>IF(E$7=0,0,E$7/OIS_fec!E$7)</f>
        <v>0.10638382163507613</v>
      </c>
      <c r="F98" s="333">
        <f>IF(F$7=0,0,F$7/OIS_fec!F$7)</f>
        <v>0.10651967430417549</v>
      </c>
      <c r="G98" s="333">
        <f>IF(G$7=0,0,G$7/OIS_fec!G$7)</f>
        <v>0.10652887326506699</v>
      </c>
      <c r="H98" s="333">
        <f>IF(H$7=0,0,H$7/OIS_fec!H$7)</f>
        <v>0.10695846993298912</v>
      </c>
      <c r="I98" s="333">
        <f>IF(I$7=0,0,I$7/OIS_fec!I$7)</f>
        <v>0.10732662824126958</v>
      </c>
      <c r="J98" s="333">
        <f>IF(J$7=0,0,J$7/OIS_fec!J$7)</f>
        <v>0.10824006666350265</v>
      </c>
      <c r="K98" s="333">
        <f>IF(K$7=0,0,K$7/OIS_fec!K$7)</f>
        <v>0.10817169954391442</v>
      </c>
      <c r="L98" s="333">
        <f>IF(L$7=0,0,L$7/OIS_fec!L$7)</f>
        <v>0.10777890881025111</v>
      </c>
      <c r="M98" s="333">
        <f>IF(M$7=0,0,M$7/OIS_fec!M$7)</f>
        <v>0.10803064782486117</v>
      </c>
      <c r="N98" s="333">
        <f>IF(N$7=0,0,N$7/OIS_fec!N$7)</f>
        <v>0.10740214946295959</v>
      </c>
      <c r="O98" s="333">
        <f>IF(O$7=0,0,O$7/OIS_fec!O$7)</f>
        <v>0.10752301881341432</v>
      </c>
      <c r="P98" s="333">
        <f>IF(P$7=0,0,P$7/OIS_fec!P$7)</f>
        <v>0.10739015979764316</v>
      </c>
      <c r="Q98" s="333">
        <f>IF(Q$7=0,0,Q$7/OIS_fec!Q$7)</f>
        <v>0.1071100086331092</v>
      </c>
      <c r="R98" s="333">
        <f>IF(R$7=0,0,R$7/OIS_fec!R$7)</f>
        <v>0.10700018184212608</v>
      </c>
      <c r="S98" s="333">
        <f>IF(S$7=0,0,S$7/OIS_fec!S$7)</f>
        <v>0.10704966132079199</v>
      </c>
      <c r="T98" s="333">
        <f>IF(T$7=0,0,T$7/OIS_fec!T$7)</f>
        <v>0.10693357630181551</v>
      </c>
      <c r="U98" s="333">
        <f>IF(U$7=0,0,U$7/OIS_fec!U$7)</f>
        <v>0.10707761261638225</v>
      </c>
      <c r="V98" s="333">
        <f>IF(V$7=0,0,V$7/OIS_fec!V$7)</f>
        <v>0.10685536715617319</v>
      </c>
      <c r="W98" s="333">
        <f>IF(W$7=0,0,W$7/OIS_fec!W$7)</f>
        <v>0.10687646088848737</v>
      </c>
      <c r="DA98" s="174"/>
    </row>
    <row r="99" spans="1:105" ht="12" customHeight="1" x14ac:dyDescent="0.25">
      <c r="A99" s="202" t="s">
        <v>94</v>
      </c>
      <c r="B99" s="333">
        <f>IF(B$8=0,0,B$8/OIS_fec!B$8)</f>
        <v>0.58075182430632444</v>
      </c>
      <c r="C99" s="333">
        <f>IF(C$8=0,0,C$8/OIS_fec!C$8)</f>
        <v>0.58082170292635493</v>
      </c>
      <c r="D99" s="333">
        <f>IF(D$8=0,0,D$8/OIS_fec!D$8)</f>
        <v>0.57862627888181106</v>
      </c>
      <c r="E99" s="333">
        <f>IF(E$8=0,0,E$8/OIS_fec!E$8)</f>
        <v>0.58276227125579183</v>
      </c>
      <c r="F99" s="333">
        <f>IF(F$8=0,0,F$8/OIS_fec!F$8)</f>
        <v>0.58372051042216699</v>
      </c>
      <c r="G99" s="333">
        <f>IF(G$8=0,0,G$8/OIS_fec!G$8)</f>
        <v>0.58364687876900567</v>
      </c>
      <c r="H99" s="333">
        <f>IF(H$8=0,0,H$8/OIS_fec!H$8)</f>
        <v>0.5858427354473571</v>
      </c>
      <c r="I99" s="333">
        <f>IF(I$8=0,0,I$8/OIS_fec!I$8)</f>
        <v>0.5876789827974811</v>
      </c>
      <c r="J99" s="333">
        <f>IF(J$8=0,0,J$8/OIS_fec!J$8)</f>
        <v>0.59251044861456326</v>
      </c>
      <c r="K99" s="333">
        <f>IF(K$8=0,0,K$8/OIS_fec!K$8)</f>
        <v>0.59206604414965092</v>
      </c>
      <c r="L99" s="333">
        <f>IF(L$8=0,0,L$8/OIS_fec!L$8)</f>
        <v>0.59005624858093997</v>
      </c>
      <c r="M99" s="333">
        <f>IF(M$8=0,0,M$8/OIS_fec!M$8)</f>
        <v>0.59138868847626835</v>
      </c>
      <c r="N99" s="333">
        <f>IF(N$8=0,0,N$8/OIS_fec!N$8)</f>
        <v>0.58828284140957798</v>
      </c>
      <c r="O99" s="333">
        <f>IF(O$8=0,0,O$8/OIS_fec!O$8)</f>
        <v>0.58885452765068069</v>
      </c>
      <c r="P99" s="333">
        <f>IF(P$8=0,0,P$8/OIS_fec!P$8)</f>
        <v>0.58831576185999412</v>
      </c>
      <c r="Q99" s="333">
        <f>IF(Q$8=0,0,Q$8/OIS_fec!Q$8)</f>
        <v>0.58682802236337683</v>
      </c>
      <c r="R99" s="333">
        <f>IF(R$8=0,0,R$8/OIS_fec!R$8)</f>
        <v>0.58629252139578603</v>
      </c>
      <c r="S99" s="333">
        <f>IF(S$8=0,0,S$8/OIS_fec!S$8)</f>
        <v>0.58668235442412986</v>
      </c>
      <c r="T99" s="333">
        <f>IF(T$8=0,0,T$8/OIS_fec!T$8)</f>
        <v>0.58614676812436817</v>
      </c>
      <c r="U99" s="333">
        <f>IF(U$8=0,0,U$8/OIS_fec!U$8)</f>
        <v>0.58680924774518584</v>
      </c>
      <c r="V99" s="333">
        <f>IF(V$8=0,0,V$8/OIS_fec!V$8)</f>
        <v>0.58568223334606351</v>
      </c>
      <c r="W99" s="333">
        <f>IF(W$8=0,0,W$8/OIS_fec!W$8)</f>
        <v>0.58580310328059515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0.40706010155531813</v>
      </c>
      <c r="C100" s="333">
        <f>IF(C$9=0,0,C$9/OIS_fec!C$9)</f>
        <v>0.40702509710541862</v>
      </c>
      <c r="D100" s="333">
        <f>IF(D$9=0,0,D$9/OIS_fec!D$9)</f>
        <v>0.40564423002271005</v>
      </c>
      <c r="E100" s="333">
        <f>IF(E$9=0,0,E$9/OIS_fec!E$9)</f>
        <v>0.40805256321204059</v>
      </c>
      <c r="F100" s="333">
        <f>IF(F$9=0,0,F$9/OIS_fec!F$9)</f>
        <v>0.40833306740668496</v>
      </c>
      <c r="G100" s="333">
        <f>IF(G$9=0,0,G$9/OIS_fec!G$9)</f>
        <v>0.40850591162824135</v>
      </c>
      <c r="H100" s="333">
        <f>IF(H$9=0,0,H$9/OIS_fec!H$9)</f>
        <v>0.4103109448956076</v>
      </c>
      <c r="I100" s="333">
        <f>IF(I$9=0,0,I$9/OIS_fec!I$9)</f>
        <v>0.41190709469313352</v>
      </c>
      <c r="J100" s="333">
        <f>IF(J$9=0,0,J$9/OIS_fec!J$9)</f>
        <v>0.41556744088234671</v>
      </c>
      <c r="K100" s="333">
        <f>IF(K$9=0,0,K$9/OIS_fec!K$9)</f>
        <v>0.41538358789294105</v>
      </c>
      <c r="L100" s="333">
        <f>IF(L$9=0,0,L$9/OIS_fec!L$9)</f>
        <v>0.41373598725117255</v>
      </c>
      <c r="M100" s="333">
        <f>IF(M$9=0,0,M$9/OIS_fec!M$9)</f>
        <v>0.41474379620443919</v>
      </c>
      <c r="N100" s="333">
        <f>IF(N$9=0,0,N$9/OIS_fec!N$9)</f>
        <v>0.41198434536795142</v>
      </c>
      <c r="O100" s="333">
        <f>IF(O$9=0,0,O$9/OIS_fec!O$9)</f>
        <v>0.41254398708608747</v>
      </c>
      <c r="P100" s="333">
        <f>IF(P$9=0,0,P$9/OIS_fec!P$9)</f>
        <v>0.4118269873180852</v>
      </c>
      <c r="Q100" s="333">
        <f>IF(Q$9=0,0,Q$9/OIS_fec!Q$9)</f>
        <v>0.41071285368944133</v>
      </c>
      <c r="R100" s="333">
        <f>IF(R$9=0,0,R$9/OIS_fec!R$9)</f>
        <v>0.41022168484544469</v>
      </c>
      <c r="S100" s="333">
        <f>IF(S$9=0,0,S$9/OIS_fec!S$9)</f>
        <v>0.41027139241538735</v>
      </c>
      <c r="T100" s="333">
        <f>IF(T$9=0,0,T$9/OIS_fec!T$9)</f>
        <v>0.40971529673857804</v>
      </c>
      <c r="U100" s="333">
        <f>IF(U$9=0,0,U$9/OIS_fec!U$9)</f>
        <v>0.41040759453641473</v>
      </c>
      <c r="V100" s="333">
        <f>IF(V$9=0,0,V$9/OIS_fec!V$9)</f>
        <v>0.40946266081801225</v>
      </c>
      <c r="W100" s="333">
        <f>IF(W$9=0,0,W$9/OIS_fec!W$9)</f>
        <v>0.40953606904535733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0.70164748536582078</v>
      </c>
      <c r="C101" s="334">
        <f>IF(C$10=0,0,C$10/OIS_fec!C$10)</f>
        <v>0.70484790282534848</v>
      </c>
      <c r="D101" s="334">
        <f>IF(D$10=0,0,D$10/OIS_fec!D$10)</f>
        <v>0.70027200335529083</v>
      </c>
      <c r="E101" s="334">
        <f>IF(E$10=0,0,E$10/OIS_fec!E$10)</f>
        <v>0.70589449580353825</v>
      </c>
      <c r="F101" s="334">
        <f>IF(F$10=0,0,F$10/OIS_fec!F$10)</f>
        <v>0.70212431948822518</v>
      </c>
      <c r="G101" s="334">
        <f>IF(G$10=0,0,G$10/OIS_fec!G$10)</f>
        <v>0.70150732056872978</v>
      </c>
      <c r="H101" s="334">
        <f>IF(H$10=0,0,H$10/OIS_fec!H$10)</f>
        <v>0.70195855713118094</v>
      </c>
      <c r="I101" s="334">
        <f>IF(I$10=0,0,I$10/OIS_fec!I$10)</f>
        <v>0.70579877530707935</v>
      </c>
      <c r="J101" s="334">
        <f>IF(J$10=0,0,J$10/OIS_fec!J$10)</f>
        <v>0.72422596568745912</v>
      </c>
      <c r="K101" s="334">
        <f>IF(K$10=0,0,K$10/OIS_fec!K$10)</f>
        <v>0.71855270802864968</v>
      </c>
      <c r="L101" s="334">
        <f>IF(L$10=0,0,L$10/OIS_fec!L$10)</f>
        <v>0.71937914684343973</v>
      </c>
      <c r="M101" s="334">
        <f>IF(M$10=0,0,M$10/OIS_fec!M$10)</f>
        <v>0.72154192729786881</v>
      </c>
      <c r="N101" s="334">
        <f>IF(N$10=0,0,N$10/OIS_fec!N$10)</f>
        <v>0.71736854298049801</v>
      </c>
      <c r="O101" s="334">
        <f>IF(O$10=0,0,O$10/OIS_fec!O$10)</f>
        <v>0.71756509756833131</v>
      </c>
      <c r="P101" s="334">
        <f>IF(P$10=0,0,P$10/OIS_fec!P$10)</f>
        <v>0.7136851718743813</v>
      </c>
      <c r="Q101" s="334">
        <f>IF(Q$10=0,0,Q$10/OIS_fec!Q$10)</f>
        <v>0.71104764435324774</v>
      </c>
      <c r="R101" s="334">
        <f>IF(R$10=0,0,R$10/OIS_fec!R$10)</f>
        <v>0.71530947305275261</v>
      </c>
      <c r="S101" s="334">
        <f>IF(S$10=0,0,S$10/OIS_fec!S$10)</f>
        <v>0.71639815399608242</v>
      </c>
      <c r="T101" s="334">
        <f>IF(T$10=0,0,T$10/OIS_fec!T$10)</f>
        <v>0.71292049149155323</v>
      </c>
      <c r="U101" s="334">
        <f>IF(U$10=0,0,U$10/OIS_fec!U$10)</f>
        <v>0.71347870608061892</v>
      </c>
      <c r="V101" s="334">
        <f>IF(V$10=0,0,V$10/OIS_fec!V$10)</f>
        <v>0.71131232391628318</v>
      </c>
      <c r="W101" s="334">
        <f>IF(W$10=0,0,W$10/OIS_fec!W$10)</f>
        <v>0.71060150663441368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0.34301582973324868</v>
      </c>
      <c r="C102" s="350">
        <f>IF(C$16=0,0,C$16/OIS_fec!C$16)</f>
        <v>0.34050733164104274</v>
      </c>
      <c r="D102" s="350">
        <f>IF(D$16=0,0,D$16/OIS_fec!D$16)</f>
        <v>0.34157973092446636</v>
      </c>
      <c r="E102" s="350">
        <f>IF(E$16=0,0,E$16/OIS_fec!E$16)</f>
        <v>0.34095302376628051</v>
      </c>
      <c r="F102" s="350">
        <f>IF(F$16=0,0,F$16/OIS_fec!F$16)</f>
        <v>0.33702804574305906</v>
      </c>
      <c r="G102" s="350">
        <f>IF(G$16=0,0,G$16/OIS_fec!G$16)</f>
        <v>0.34216234809362012</v>
      </c>
      <c r="H102" s="350">
        <f>IF(H$16=0,0,H$16/OIS_fec!H$16)</f>
        <v>0.342991238797209</v>
      </c>
      <c r="I102" s="350">
        <f>IF(I$16=0,0,I$16/OIS_fec!I$16)</f>
        <v>0.3337210613241276</v>
      </c>
      <c r="J102" s="350">
        <f>IF(J$16=0,0,J$16/OIS_fec!J$16)</f>
        <v>0.40062227305617742</v>
      </c>
      <c r="K102" s="350">
        <f>IF(K$16=0,0,K$16/OIS_fec!K$16)</f>
        <v>0.40347745701836413</v>
      </c>
      <c r="L102" s="350">
        <f>IF(L$16=0,0,L$16/OIS_fec!L$16)</f>
        <v>0.40614634177554099</v>
      </c>
      <c r="M102" s="350">
        <f>IF(M$16=0,0,M$16/OIS_fec!M$16)</f>
        <v>0.40522354302696023</v>
      </c>
      <c r="N102" s="350">
        <f>IF(N$16=0,0,N$16/OIS_fec!N$16)</f>
        <v>0.40506738547278531</v>
      </c>
      <c r="O102" s="350">
        <f>IF(O$16=0,0,O$16/OIS_fec!O$16)</f>
        <v>0.40653619408421754</v>
      </c>
      <c r="P102" s="350">
        <f>IF(P$16=0,0,P$16/OIS_fec!P$16)</f>
        <v>0.40637493891081217</v>
      </c>
      <c r="Q102" s="350">
        <f>IF(Q$16=0,0,Q$16/OIS_fec!Q$16)</f>
        <v>0.39331985330300334</v>
      </c>
      <c r="R102" s="350">
        <f>IF(R$16=0,0,R$16/OIS_fec!R$16)</f>
        <v>0.36852386078373089</v>
      </c>
      <c r="S102" s="350">
        <f>IF(S$16=0,0,S$16/OIS_fec!S$16)</f>
        <v>0.36741253384384104</v>
      </c>
      <c r="T102" s="350">
        <f>IF(T$16=0,0,T$16/OIS_fec!T$16)</f>
        <v>0.37871543177088285</v>
      </c>
      <c r="U102" s="350">
        <f>IF(U$16=0,0,U$16/OIS_fec!U$16)</f>
        <v>0.37896178148161086</v>
      </c>
      <c r="V102" s="350">
        <f>IF(V$16=0,0,V$16/OIS_fec!V$16)</f>
        <v>0.37837180283725524</v>
      </c>
      <c r="W102" s="350">
        <f>IF(W$16=0,0,W$16/OIS_fec!W$16)</f>
        <v>0.37880729754065867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0.20795344882529995</v>
      </c>
      <c r="C103" s="350">
        <f>IF(C$27=0,0,C$27/OIS_fec!C$27)</f>
        <v>0.21124494332065394</v>
      </c>
      <c r="D103" s="350">
        <f>IF(D$27=0,0,D$27/OIS_fec!D$27)</f>
        <v>0.21190532436172815</v>
      </c>
      <c r="E103" s="350">
        <f>IF(E$27=0,0,E$27/OIS_fec!E$27)</f>
        <v>0.21575714962280035</v>
      </c>
      <c r="F103" s="350">
        <f>IF(F$27=0,0,F$27/OIS_fec!F$27)</f>
        <v>0.21154972840525932</v>
      </c>
      <c r="G103" s="350">
        <f>IF(G$27=0,0,G$27/OIS_fec!G$27)</f>
        <v>0.21186172880813678</v>
      </c>
      <c r="H103" s="350">
        <f>IF(H$27=0,0,H$27/OIS_fec!H$27)</f>
        <v>0.21384383409428703</v>
      </c>
      <c r="I103" s="350">
        <f>IF(I$27=0,0,I$27/OIS_fec!I$27)</f>
        <v>0.21176995344979843</v>
      </c>
      <c r="J103" s="350">
        <f>IF(J$27=0,0,J$27/OIS_fec!J$27)</f>
        <v>0.2176114359345715</v>
      </c>
      <c r="K103" s="350">
        <f>IF(K$27=0,0,K$27/OIS_fec!K$27)</f>
        <v>0.22472912282502211</v>
      </c>
      <c r="L103" s="350">
        <f>IF(L$27=0,0,L$27/OIS_fec!L$27)</f>
        <v>0.22915468826297222</v>
      </c>
      <c r="M103" s="350">
        <f>IF(M$27=0,0,M$27/OIS_fec!M$27)</f>
        <v>0.22938269007053574</v>
      </c>
      <c r="N103" s="350">
        <f>IF(N$27=0,0,N$27/OIS_fec!N$27)</f>
        <v>0.23289029175442968</v>
      </c>
      <c r="O103" s="350">
        <f>IF(O$27=0,0,O$27/OIS_fec!O$27)</f>
        <v>0.2333644218355948</v>
      </c>
      <c r="P103" s="350">
        <f>IF(P$27=0,0,P$27/OIS_fec!P$27)</f>
        <v>0.23500424464107947</v>
      </c>
      <c r="Q103" s="350">
        <f>IF(Q$27=0,0,Q$27/OIS_fec!Q$27)</f>
        <v>0.23220433561012802</v>
      </c>
      <c r="R103" s="350">
        <f>IF(R$27=0,0,R$27/OIS_fec!R$27)</f>
        <v>0.23104503878422766</v>
      </c>
      <c r="S103" s="350">
        <f>IF(S$27=0,0,S$27/OIS_fec!S$27)</f>
        <v>0.23120545536690898</v>
      </c>
      <c r="T103" s="350">
        <f>IF(T$27=0,0,T$27/OIS_fec!T$27)</f>
        <v>0.23350598030568373</v>
      </c>
      <c r="U103" s="350">
        <f>IF(U$27=0,0,U$27/OIS_fec!U$27)</f>
        <v>0.23476114827627265</v>
      </c>
      <c r="V103" s="350">
        <f>IF(V$27=0,0,V$27/OIS_fec!V$27)</f>
        <v>0.23329395713569179</v>
      </c>
      <c r="W103" s="350">
        <f>IF(W$27=0,0,W$27/OIS_fec!W$27)</f>
        <v>0.23051463435568526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0.21943641251004306</v>
      </c>
      <c r="C104" s="350">
        <f>IF(C$35=0,0,C$35/OIS_fec!C$35)</f>
        <v>0.21777511906592448</v>
      </c>
      <c r="D104" s="350">
        <f>IF(D$35=0,0,D$35/OIS_fec!D$35)</f>
        <v>0.2164957699039157</v>
      </c>
      <c r="E104" s="350">
        <f>IF(E$35=0,0,E$35/OIS_fec!E$35)</f>
        <v>0.21598091415525203</v>
      </c>
      <c r="F104" s="350">
        <f>IF(F$35=0,0,F$35/OIS_fec!F$35)</f>
        <v>0.21053919119145309</v>
      </c>
      <c r="G104" s="350">
        <f>IF(G$35=0,0,G$35/OIS_fec!G$35)</f>
        <v>0.21523416943682602</v>
      </c>
      <c r="H104" s="350">
        <f>IF(H$35=0,0,H$35/OIS_fec!H$35)</f>
        <v>0.21421212964894087</v>
      </c>
      <c r="I104" s="350">
        <f>IF(I$35=0,0,I$35/OIS_fec!I$35)</f>
        <v>0.20849916743122535</v>
      </c>
      <c r="J104" s="350">
        <f>IF(J$35=0,0,J$35/OIS_fec!J$35)</f>
        <v>0.237079163107076</v>
      </c>
      <c r="K104" s="350">
        <f>IF(K$35=0,0,K$35/OIS_fec!K$35)</f>
        <v>0.23469901534849444</v>
      </c>
      <c r="L104" s="350">
        <f>IF(L$35=0,0,L$35/OIS_fec!L$35)</f>
        <v>0.23660128396077881</v>
      </c>
      <c r="M104" s="350">
        <f>IF(M$35=0,0,M$35/OIS_fec!M$35)</f>
        <v>0.23663379531507198</v>
      </c>
      <c r="N104" s="350">
        <f>IF(N$35=0,0,N$35/OIS_fec!N$35)</f>
        <v>0.23520288875703266</v>
      </c>
      <c r="O104" s="350">
        <f>IF(O$35=0,0,O$35/OIS_fec!O$35)</f>
        <v>0.23590498342797581</v>
      </c>
      <c r="P104" s="350">
        <f>IF(P$35=0,0,P$35/OIS_fec!P$35)</f>
        <v>0.23728682713214386</v>
      </c>
      <c r="Q104" s="350">
        <f>IF(Q$35=0,0,Q$35/OIS_fec!Q$35)</f>
        <v>0.24432619550777801</v>
      </c>
      <c r="R104" s="350">
        <f>IF(R$35=0,0,R$35/OIS_fec!R$35)</f>
        <v>0.2454100189146069</v>
      </c>
      <c r="S104" s="350">
        <f>IF(S$35=0,0,S$35/OIS_fec!S$35)</f>
        <v>0.24810579512544961</v>
      </c>
      <c r="T104" s="350">
        <f>IF(T$35=0,0,T$35/OIS_fec!T$35)</f>
        <v>0.25228421925213018</v>
      </c>
      <c r="U104" s="350">
        <f>IF(U$35=0,0,U$35/OIS_fec!U$35)</f>
        <v>0.25171658897568394</v>
      </c>
      <c r="V104" s="350">
        <f>IF(V$35=0,0,V$35/OIS_fec!V$35)</f>
        <v>0.25200056568153617</v>
      </c>
      <c r="W104" s="350">
        <f>IF(W$35=0,0,W$35/OIS_fec!W$35)</f>
        <v>0.25302357077843202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0.5628620128326618</v>
      </c>
      <c r="C105" s="350">
        <f>IF(C$54=0,0,C$54/OIS_fec!C$54)</f>
        <v>0.57597198940656136</v>
      </c>
      <c r="D105" s="350">
        <f>IF(D$54=0,0,D$54/OIS_fec!D$54)</f>
        <v>0.55895544619266124</v>
      </c>
      <c r="E105" s="350">
        <f>IF(E$54=0,0,E$54/OIS_fec!E$54)</f>
        <v>0.57989059805342857</v>
      </c>
      <c r="F105" s="350">
        <f>IF(F$54=0,0,F$54/OIS_fec!F$54)</f>
        <v>0.55608603840480797</v>
      </c>
      <c r="G105" s="350">
        <f>IF(G$54=0,0,G$54/OIS_fec!G$54)</f>
        <v>0.57460015865033143</v>
      </c>
      <c r="H105" s="350">
        <f>IF(H$54=0,0,H$54/OIS_fec!H$54)</f>
        <v>0.57466384167497997</v>
      </c>
      <c r="I105" s="350">
        <f>IF(I$54=0,0,I$54/OIS_fec!I$54)</f>
        <v>0.54631119642710479</v>
      </c>
      <c r="J105" s="350">
        <f>IF(J$54=0,0,J$54/OIS_fec!J$54)</f>
        <v>0.58370443278521056</v>
      </c>
      <c r="K105" s="350">
        <f>IF(K$54=0,0,K$54/OIS_fec!K$54)</f>
        <v>0.56644249222190701</v>
      </c>
      <c r="L105" s="350">
        <f>IF(L$54=0,0,L$54/OIS_fec!L$54)</f>
        <v>0.57237175664899942</v>
      </c>
      <c r="M105" s="350">
        <f>IF(M$54=0,0,M$54/OIS_fec!M$54)</f>
        <v>0.58587294431478254</v>
      </c>
      <c r="N105" s="350">
        <f>IF(N$54=0,0,N$54/OIS_fec!N$54)</f>
        <v>0.58232742143268601</v>
      </c>
      <c r="O105" s="350">
        <f>IF(O$54=0,0,O$54/OIS_fec!O$54)</f>
        <v>0.58577636972701985</v>
      </c>
      <c r="P105" s="350">
        <f>IF(P$54=0,0,P$54/OIS_fec!P$54)</f>
        <v>0.59081305029334386</v>
      </c>
      <c r="Q105" s="350">
        <f>IF(Q$54=0,0,Q$54/OIS_fec!Q$54)</f>
        <v>0.6294327068056953</v>
      </c>
      <c r="R105" s="350">
        <f>IF(R$54=0,0,R$54/OIS_fec!R$54)</f>
        <v>0.65614505389858047</v>
      </c>
      <c r="S105" s="350">
        <f>IF(S$54=0,0,S$54/OIS_fec!S$54)</f>
        <v>0.66122690441772281</v>
      </c>
      <c r="T105" s="350">
        <f>IF(T$54=0,0,T$54/OIS_fec!T$54)</f>
        <v>0.66243096767338094</v>
      </c>
      <c r="U105" s="350">
        <f>IF(U$54=0,0,U$54/OIS_fec!U$54)</f>
        <v>0.66232317298724974</v>
      </c>
      <c r="V105" s="350">
        <f>IF(V$54=0,0,V$54/OIS_fec!V$54)</f>
        <v>0.66292265866469824</v>
      </c>
      <c r="W105" s="350">
        <f>IF(W$54=0,0,W$54/OIS_fec!W$54)</f>
        <v>0.6645150183166133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0.31195978746096586</v>
      </c>
      <c r="C106" s="350">
        <f>IF(C$68=0,0,C$68/OIS_fec!C$68)</f>
        <v>0.31753316688190586</v>
      </c>
      <c r="D106" s="350">
        <f>IF(D$68=0,0,D$68/OIS_fec!D$68)</f>
        <v>0.31526338000258392</v>
      </c>
      <c r="E106" s="350">
        <f>IF(E$68=0,0,E$68/OIS_fec!E$68)</f>
        <v>0.31857598620485567</v>
      </c>
      <c r="F106" s="350">
        <f>IF(F$68=0,0,F$68/OIS_fec!F$68)</f>
        <v>0.31694975720771074</v>
      </c>
      <c r="G106" s="350">
        <f>IF(G$68=0,0,G$68/OIS_fec!G$68)</f>
        <v>0.31822911284791455</v>
      </c>
      <c r="H106" s="350">
        <f>IF(H$68=0,0,H$68/OIS_fec!H$68)</f>
        <v>0.32024323813703387</v>
      </c>
      <c r="I106" s="350">
        <f>IF(I$68=0,0,I$68/OIS_fec!I$68)</f>
        <v>0.32052892889014789</v>
      </c>
      <c r="J106" s="350">
        <f>IF(J$68=0,0,J$68/OIS_fec!J$68)</f>
        <v>0.32547930223623506</v>
      </c>
      <c r="K106" s="350">
        <f>IF(K$68=0,0,K$68/OIS_fec!K$68)</f>
        <v>0.32356507409405183</v>
      </c>
      <c r="L106" s="350">
        <f>IF(L$68=0,0,L$68/OIS_fec!L$68)</f>
        <v>0.3250255103376728</v>
      </c>
      <c r="M106" s="350">
        <f>IF(M$68=0,0,M$68/OIS_fec!M$68)</f>
        <v>0.32529332989689808</v>
      </c>
      <c r="N106" s="350">
        <f>IF(N$68=0,0,N$68/OIS_fec!N$68)</f>
        <v>0.32458671288840291</v>
      </c>
      <c r="O106" s="350">
        <f>IF(O$68=0,0,O$68/OIS_fec!O$68)</f>
        <v>0.32314076317772855</v>
      </c>
      <c r="P106" s="350">
        <f>IF(P$68=0,0,P$68/OIS_fec!P$68)</f>
        <v>0.32559539187462305</v>
      </c>
      <c r="Q106" s="350">
        <f>IF(Q$68=0,0,Q$68/OIS_fec!Q$68)</f>
        <v>0.32578118208901968</v>
      </c>
      <c r="R106" s="350">
        <f>IF(R$68=0,0,R$68/OIS_fec!R$68)</f>
        <v>0.32223998064164916</v>
      </c>
      <c r="S106" s="350">
        <f>IF(S$68=0,0,S$68/OIS_fec!S$68)</f>
        <v>0.32249900008652882</v>
      </c>
      <c r="T106" s="350">
        <f>IF(T$68=0,0,T$68/OIS_fec!T$68)</f>
        <v>0.32338040920991246</v>
      </c>
      <c r="U106" s="350">
        <f>IF(U$68=0,0,U$68/OIS_fec!U$68)</f>
        <v>0.32300732468927507</v>
      </c>
      <c r="V106" s="350">
        <f>IF(V$68=0,0,V$68/OIS_fec!V$68)</f>
        <v>0.31456054702075509</v>
      </c>
      <c r="W106" s="350">
        <f>IF(W$68=0,0,W$68/OIS_fec!W$68)</f>
        <v>0.3077521859501321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0.43914861042069503</v>
      </c>
      <c r="C107" s="335">
        <f>IF(C$69=0,0,C$69/OIS_fec!C$69)</f>
        <v>0.43928661368115818</v>
      </c>
      <c r="D107" s="335">
        <f>IF(D$69=0,0,D$69/OIS_fec!D$69)</f>
        <v>0.4374941057115847</v>
      </c>
      <c r="E107" s="335">
        <f>IF(E$69=0,0,E$69/OIS_fec!E$69)</f>
        <v>0.44104023510752449</v>
      </c>
      <c r="F107" s="335">
        <f>IF(F$69=0,0,F$69/OIS_fec!F$69)</f>
        <v>0.44208952555983416</v>
      </c>
      <c r="G107" s="335">
        <f>IF(G$69=0,0,G$69/OIS_fec!G$69)</f>
        <v>0.44183928213712659</v>
      </c>
      <c r="H107" s="335">
        <f>IF(H$69=0,0,H$69/OIS_fec!H$69)</f>
        <v>0.44320182636143429</v>
      </c>
      <c r="I107" s="335">
        <f>IF(I$69=0,0,I$69/OIS_fec!I$69)</f>
        <v>0.4442605976315378</v>
      </c>
      <c r="J107" s="335">
        <f>IF(J$69=0,0,J$69/OIS_fec!J$69)</f>
        <v>0.44754122594741808</v>
      </c>
      <c r="K107" s="335">
        <f>IF(K$69=0,0,K$69/OIS_fec!K$69)</f>
        <v>0.44709930482229548</v>
      </c>
      <c r="L107" s="335">
        <f>IF(L$69=0,0,L$69/OIS_fec!L$69)</f>
        <v>0.44584987999402065</v>
      </c>
      <c r="M107" s="335">
        <f>IF(M$69=0,0,M$69/OIS_fec!M$69)</f>
        <v>0.44675623669117681</v>
      </c>
      <c r="N107" s="335">
        <f>IF(N$69=0,0,N$69/OIS_fec!N$69)</f>
        <v>0.44500983646750952</v>
      </c>
      <c r="O107" s="335">
        <f>IF(O$69=0,0,O$69/OIS_fec!O$69)</f>
        <v>0.445287452913042</v>
      </c>
      <c r="P107" s="335">
        <f>IF(P$69=0,0,P$69/OIS_fec!P$69)</f>
        <v>0.44518512105631014</v>
      </c>
      <c r="Q107" s="335">
        <f>IF(Q$69=0,0,Q$69/OIS_fec!Q$69)</f>
        <v>0.44416947581226179</v>
      </c>
      <c r="R107" s="335">
        <f>IF(R$69=0,0,R$69/OIS_fec!R$69)</f>
        <v>0.44387898937163273</v>
      </c>
      <c r="S107" s="335">
        <f>IF(S$69=0,0,S$69/OIS_fec!S$69)</f>
        <v>0.44434039716685592</v>
      </c>
      <c r="T107" s="335">
        <f>IF(T$69=0,0,T$69/OIS_fec!T$69)</f>
        <v>0.44409745678205548</v>
      </c>
      <c r="U107" s="335">
        <f>IF(U$69=0,0,U$69/OIS_fec!U$69)</f>
        <v>0.44439413785206172</v>
      </c>
      <c r="V107" s="335">
        <f>IF(V$69=0,0,V$69/OIS_fec!V$69)</f>
        <v>0.44370757528470128</v>
      </c>
      <c r="W107" s="335">
        <f>IF(W$69=0,0,W$69/OIS_fec!W$69)</f>
        <v>0.44380322343977519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BG: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291.58260275714792</v>
      </c>
      <c r="C5" s="225">
        <v>275.61848279632932</v>
      </c>
      <c r="D5" s="225">
        <v>262.44825532326712</v>
      </c>
      <c r="E5" s="225">
        <v>271.21010984807259</v>
      </c>
      <c r="F5" s="225">
        <v>377.04247389477268</v>
      </c>
      <c r="G5" s="225">
        <v>452.27261237722479</v>
      </c>
      <c r="H5" s="225">
        <v>493.5958504881105</v>
      </c>
      <c r="I5" s="225">
        <v>594.71601956601489</v>
      </c>
      <c r="J5" s="225">
        <v>293.18917779332662</v>
      </c>
      <c r="K5" s="225">
        <v>266.22670905098551</v>
      </c>
      <c r="L5" s="225">
        <v>161.2071838043363</v>
      </c>
      <c r="M5" s="225">
        <v>179.16401994365501</v>
      </c>
      <c r="N5" s="225">
        <v>150.3352949795443</v>
      </c>
      <c r="O5" s="225">
        <v>164.77240257664039</v>
      </c>
      <c r="P5" s="225">
        <v>188.58566700469689</v>
      </c>
      <c r="Q5" s="225">
        <v>265.83458436312878</v>
      </c>
      <c r="R5" s="225">
        <v>201.06165132487601</v>
      </c>
      <c r="S5" s="225">
        <v>197.70764044461481</v>
      </c>
      <c r="T5" s="225">
        <v>220.96846341655529</v>
      </c>
      <c r="U5" s="225">
        <v>233.2218239364388</v>
      </c>
      <c r="V5" s="225">
        <v>264.55256414365749</v>
      </c>
      <c r="W5" s="225">
        <v>351.9019759549455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1.805540060724304</v>
      </c>
      <c r="C10" s="262">
        <v>1.364216247148919</v>
      </c>
      <c r="D10" s="262">
        <v>1.7642014527920029</v>
      </c>
      <c r="E10" s="262">
        <v>1.42146266098066</v>
      </c>
      <c r="F10" s="262">
        <v>2.1956449505196951</v>
      </c>
      <c r="G10" s="262">
        <v>2.27823991791373</v>
      </c>
      <c r="H10" s="262">
        <v>2.6124063579795549</v>
      </c>
      <c r="I10" s="262">
        <v>2.7618843447524521</v>
      </c>
      <c r="J10" s="262">
        <v>0.60520305195916246</v>
      </c>
      <c r="K10" s="262">
        <v>0.94569335020262013</v>
      </c>
      <c r="L10" s="262">
        <v>0.52003613610238786</v>
      </c>
      <c r="M10" s="262">
        <v>0.48459243748776393</v>
      </c>
      <c r="N10" s="262">
        <v>0.4519827264855753</v>
      </c>
      <c r="O10" s="262">
        <v>0.49594636111089618</v>
      </c>
      <c r="P10" s="262">
        <v>0.90738268865450844</v>
      </c>
      <c r="Q10" s="262">
        <v>1.3774347694294331</v>
      </c>
      <c r="R10" s="262">
        <v>0.51007051612494092</v>
      </c>
      <c r="S10" s="262">
        <v>0.41116228872912319</v>
      </c>
      <c r="T10" s="262">
        <v>0.8047188217603084</v>
      </c>
      <c r="U10" s="262">
        <v>0.88157883590144959</v>
      </c>
      <c r="V10" s="262">
        <v>1.0805948832257479</v>
      </c>
      <c r="W10" s="262">
        <v>1.4696047448413929</v>
      </c>
      <c r="DA10" s="68" t="s">
        <v>3192</v>
      </c>
    </row>
    <row r="11" spans="1:105" ht="12" customHeight="1" x14ac:dyDescent="0.25">
      <c r="A11" s="37" t="s">
        <v>160</v>
      </c>
      <c r="B11" s="228">
        <v>0.7049716775102397</v>
      </c>
      <c r="C11" s="228">
        <v>0.5303987862724121</v>
      </c>
      <c r="D11" s="228">
        <v>0.75297573487056646</v>
      </c>
      <c r="E11" s="228">
        <v>0.68042285199631503</v>
      </c>
      <c r="F11" s="228">
        <v>0.68444770657355902</v>
      </c>
      <c r="G11" s="228">
        <v>1.2248871640533421</v>
      </c>
      <c r="H11" s="228">
        <v>1.608868520439231</v>
      </c>
      <c r="I11" s="228">
        <v>1.035131049909249</v>
      </c>
      <c r="J11" s="228">
        <v>0.20304194443167439</v>
      </c>
      <c r="K11" s="228">
        <v>0.51380433791711777</v>
      </c>
      <c r="L11" s="228">
        <v>0.1336959342177626</v>
      </c>
      <c r="M11" s="228">
        <v>0.1278962794112109</v>
      </c>
      <c r="N11" s="228">
        <v>8.7597999270918367E-2</v>
      </c>
      <c r="O11" s="228">
        <v>0.13458273160096329</v>
      </c>
      <c r="P11" s="228">
        <v>0.26890778403685373</v>
      </c>
      <c r="Q11" s="228">
        <v>0.33130493571641328</v>
      </c>
      <c r="R11" s="228">
        <v>0.14407953408738799</v>
      </c>
      <c r="S11" s="228">
        <v>0.1171565300317257</v>
      </c>
      <c r="T11" s="228">
        <v>0.21251345557686491</v>
      </c>
      <c r="U11" s="228">
        <v>0.23336665835855219</v>
      </c>
      <c r="V11" s="228">
        <v>0.38918718367602839</v>
      </c>
      <c r="W11" s="228">
        <v>0.42584234099530521</v>
      </c>
      <c r="DA11" s="69" t="s">
        <v>3193</v>
      </c>
    </row>
    <row r="12" spans="1:105" ht="12" customHeight="1" x14ac:dyDescent="0.25">
      <c r="A12" s="37" t="s">
        <v>162</v>
      </c>
      <c r="B12" s="228">
        <v>1.100568383214064</v>
      </c>
      <c r="C12" s="228">
        <v>0.83381746087650688</v>
      </c>
      <c r="D12" s="228">
        <v>1.011225717921437</v>
      </c>
      <c r="E12" s="228">
        <v>0.74103980898434507</v>
      </c>
      <c r="F12" s="228">
        <v>1.5111972439461361</v>
      </c>
      <c r="G12" s="228">
        <v>1.0533527538603891</v>
      </c>
      <c r="H12" s="228">
        <v>1.003537837540325</v>
      </c>
      <c r="I12" s="228">
        <v>1.7267532948432029</v>
      </c>
      <c r="J12" s="228">
        <v>0.40216110752748813</v>
      </c>
      <c r="K12" s="228">
        <v>0.43188901228550231</v>
      </c>
      <c r="L12" s="228">
        <v>0.38634020188462542</v>
      </c>
      <c r="M12" s="228">
        <v>0.35669615807655303</v>
      </c>
      <c r="N12" s="228">
        <v>0.36438472721465692</v>
      </c>
      <c r="O12" s="228">
        <v>0.36136362950993289</v>
      </c>
      <c r="P12" s="228">
        <v>0.63847490461765477</v>
      </c>
      <c r="Q12" s="228">
        <v>1.0461298337130189</v>
      </c>
      <c r="R12" s="228">
        <v>0.36599098203755293</v>
      </c>
      <c r="S12" s="228">
        <v>0.29400575869739759</v>
      </c>
      <c r="T12" s="228">
        <v>0.59220536618344333</v>
      </c>
      <c r="U12" s="228">
        <v>0.64821217754289728</v>
      </c>
      <c r="V12" s="228">
        <v>0.6914076995497197</v>
      </c>
      <c r="W12" s="228">
        <v>1.043762403846088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42.466553603689803</v>
      </c>
      <c r="C16" s="263">
        <v>40.287696179702209</v>
      </c>
      <c r="D16" s="263">
        <v>36.874925513855892</v>
      </c>
      <c r="E16" s="263">
        <v>35.619687533089689</v>
      </c>
      <c r="F16" s="263">
        <v>74.752534237725499</v>
      </c>
      <c r="G16" s="263">
        <v>105.3862960504507</v>
      </c>
      <c r="H16" s="263">
        <v>111.7225401453811</v>
      </c>
      <c r="I16" s="263">
        <v>166.36199613839369</v>
      </c>
      <c r="J16" s="263">
        <v>34.895684925991723</v>
      </c>
      <c r="K16" s="263">
        <v>27.220452215930951</v>
      </c>
      <c r="L16" s="263">
        <v>16.098978154350021</v>
      </c>
      <c r="M16" s="263">
        <v>16.70750358221979</v>
      </c>
      <c r="N16" s="263">
        <v>14.146458816407501</v>
      </c>
      <c r="O16" s="263">
        <v>15.36485436188153</v>
      </c>
      <c r="P16" s="263">
        <v>17.817852716343712</v>
      </c>
      <c r="Q16" s="263">
        <v>32.966303148777719</v>
      </c>
      <c r="R16" s="263">
        <v>32.011136320724127</v>
      </c>
      <c r="S16" s="263">
        <v>34.236287328325822</v>
      </c>
      <c r="T16" s="263">
        <v>32.833392963078403</v>
      </c>
      <c r="U16" s="263">
        <v>32.067560870899442</v>
      </c>
      <c r="V16" s="263">
        <v>32.343120183977597</v>
      </c>
      <c r="W16" s="263">
        <v>38.174350480776731</v>
      </c>
      <c r="DA16" s="70" t="s">
        <v>3198</v>
      </c>
    </row>
    <row r="17" spans="1:105" ht="12" customHeight="1" x14ac:dyDescent="0.25">
      <c r="A17" s="46" t="s">
        <v>30</v>
      </c>
      <c r="B17" s="231">
        <v>6.8792937640891783</v>
      </c>
      <c r="C17" s="231">
        <v>5.5395856121031173</v>
      </c>
      <c r="D17" s="231">
        <v>6.1700038129477699</v>
      </c>
      <c r="E17" s="231">
        <v>4.4076388511523277</v>
      </c>
      <c r="F17" s="231">
        <v>42.223603488871433</v>
      </c>
      <c r="G17" s="231">
        <v>62.781611579068112</v>
      </c>
      <c r="H17" s="231">
        <v>67.181472524137305</v>
      </c>
      <c r="I17" s="231">
        <v>125.2961049106802</v>
      </c>
      <c r="J17" s="231">
        <v>10.987162768304341</v>
      </c>
      <c r="K17" s="231">
        <v>5.3962450108521063</v>
      </c>
      <c r="L17" s="231">
        <v>0.48641761189880678</v>
      </c>
      <c r="M17" s="231">
        <v>0.43362771185250792</v>
      </c>
      <c r="N17" s="231">
        <v>0.41760777231960522</v>
      </c>
      <c r="O17" s="231">
        <v>0.43673660936627517</v>
      </c>
      <c r="P17" s="231">
        <v>0</v>
      </c>
      <c r="Q17" s="231">
        <v>0</v>
      </c>
      <c r="R17" s="231">
        <v>0</v>
      </c>
      <c r="S17" s="231">
        <v>0.57951917925898822</v>
      </c>
      <c r="T17" s="231">
        <v>0.2317546379677406</v>
      </c>
      <c r="U17" s="231">
        <v>0.1215596829300773</v>
      </c>
      <c r="V17" s="231">
        <v>6.2509475923354527E-2</v>
      </c>
      <c r="W17" s="231">
        <v>5.8251373757022239E-2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0.77784341373123234</v>
      </c>
      <c r="C19" s="231">
        <v>1.05726950764834</v>
      </c>
      <c r="D19" s="231">
        <v>1.444387789304018</v>
      </c>
      <c r="E19" s="231">
        <v>1.556921967308075</v>
      </c>
      <c r="F19" s="231">
        <v>1.60787135065273</v>
      </c>
      <c r="G19" s="231">
        <v>1.5398401313719601</v>
      </c>
      <c r="H19" s="231">
        <v>2.26564202052643</v>
      </c>
      <c r="I19" s="231">
        <v>1.002609606498472</v>
      </c>
      <c r="J19" s="231">
        <v>1.0141070427906269</v>
      </c>
      <c r="K19" s="231">
        <v>1.5407363084531589</v>
      </c>
      <c r="L19" s="231">
        <v>1.0056301244304069</v>
      </c>
      <c r="M19" s="231">
        <v>0.8653971925885634</v>
      </c>
      <c r="N19" s="231">
        <v>0.43525437226030073</v>
      </c>
      <c r="O19" s="231">
        <v>0.43282140891401011</v>
      </c>
      <c r="P19" s="231">
        <v>0.46097652540963008</v>
      </c>
      <c r="Q19" s="231">
        <v>0.79671007756375234</v>
      </c>
      <c r="R19" s="231">
        <v>1.4636157912273311</v>
      </c>
      <c r="S19" s="231">
        <v>1.131216690338263</v>
      </c>
      <c r="T19" s="231">
        <v>1.4321926642041549</v>
      </c>
      <c r="U19" s="231">
        <v>1.4756881397606141</v>
      </c>
      <c r="V19" s="231">
        <v>1.177468170999991</v>
      </c>
      <c r="W19" s="231">
        <v>2.505678684308017</v>
      </c>
      <c r="DA19" s="73" t="s">
        <v>3201</v>
      </c>
    </row>
    <row r="20" spans="1:105" ht="12" customHeight="1" x14ac:dyDescent="0.25">
      <c r="A20" s="46" t="s">
        <v>160</v>
      </c>
      <c r="B20" s="231">
        <v>7.064414333593124</v>
      </c>
      <c r="C20" s="231">
        <v>4.5505740275919049</v>
      </c>
      <c r="D20" s="231">
        <v>4.8879063949606492</v>
      </c>
      <c r="E20" s="231">
        <v>5.3953314152062326</v>
      </c>
      <c r="F20" s="231">
        <v>5.1903862272908254</v>
      </c>
      <c r="G20" s="231">
        <v>8.4969674235192159</v>
      </c>
      <c r="H20" s="231">
        <v>13.460506242384319</v>
      </c>
      <c r="I20" s="231">
        <v>10.63594070026058</v>
      </c>
      <c r="J20" s="231">
        <v>5.6273854155345218</v>
      </c>
      <c r="K20" s="231">
        <v>10.412339208176929</v>
      </c>
      <c r="L20" s="231">
        <v>4.3119701375115014</v>
      </c>
      <c r="M20" s="231">
        <v>3.998710090754181</v>
      </c>
      <c r="N20" s="231">
        <v>2.3221335953711741</v>
      </c>
      <c r="O20" s="231">
        <v>3.388500736393977</v>
      </c>
      <c r="P20" s="231">
        <v>4.3982109618603156</v>
      </c>
      <c r="Q20" s="231">
        <v>4.3067746474866464</v>
      </c>
      <c r="R20" s="231">
        <v>3.2562870061344702</v>
      </c>
      <c r="S20" s="231">
        <v>4.0407214656354089</v>
      </c>
      <c r="T20" s="231">
        <v>4.2415336452179151</v>
      </c>
      <c r="U20" s="231">
        <v>5.0974531471417102</v>
      </c>
      <c r="V20" s="231">
        <v>7.046132273969862</v>
      </c>
      <c r="W20" s="231">
        <v>7.3056447680498557</v>
      </c>
      <c r="DA20" s="73" t="s">
        <v>3202</v>
      </c>
    </row>
    <row r="21" spans="1:105" ht="12" customHeight="1" x14ac:dyDescent="0.25">
      <c r="A21" s="46" t="s">
        <v>70</v>
      </c>
      <c r="B21" s="231">
        <v>21.7224308338239</v>
      </c>
      <c r="C21" s="231">
        <v>20.606031494576751</v>
      </c>
      <c r="D21" s="231">
        <v>16.204500711426231</v>
      </c>
      <c r="E21" s="231">
        <v>15.70139676884755</v>
      </c>
      <c r="F21" s="231">
        <v>12.307719329305099</v>
      </c>
      <c r="G21" s="231">
        <v>17.308831461028401</v>
      </c>
      <c r="H21" s="231">
        <v>16.672118401667849</v>
      </c>
      <c r="I21" s="231">
        <v>16.429250239172799</v>
      </c>
      <c r="J21" s="231">
        <v>8.8810569293328054</v>
      </c>
      <c r="K21" s="231">
        <v>6.0389007770679717</v>
      </c>
      <c r="L21" s="231">
        <v>7.0588760173061411</v>
      </c>
      <c r="M21" s="231">
        <v>7.3490572512819341</v>
      </c>
      <c r="N21" s="231">
        <v>5.7211212722904836</v>
      </c>
      <c r="O21" s="231">
        <v>5.3062454715924181</v>
      </c>
      <c r="P21" s="231">
        <v>5.8019717293095656</v>
      </c>
      <c r="Q21" s="231">
        <v>6.500432192028013</v>
      </c>
      <c r="R21" s="231">
        <v>4.2285460569296642</v>
      </c>
      <c r="S21" s="231">
        <v>2.3907311911629439</v>
      </c>
      <c r="T21" s="231">
        <v>1.5898267670451021</v>
      </c>
      <c r="U21" s="231">
        <v>1.1940632506973039</v>
      </c>
      <c r="V21" s="231">
        <v>1.1121103587329839</v>
      </c>
      <c r="W21" s="231">
        <v>1.2905915978579461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3.1180060800756699</v>
      </c>
      <c r="G22" s="231">
        <v>3.118006080041793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3204</v>
      </c>
    </row>
    <row r="23" spans="1:105" ht="12" customHeight="1" x14ac:dyDescent="0.25">
      <c r="A23" s="46" t="s">
        <v>162</v>
      </c>
      <c r="B23" s="231">
        <v>6.0225712584523619</v>
      </c>
      <c r="C23" s="231">
        <v>8.5342355377820986</v>
      </c>
      <c r="D23" s="231">
        <v>8.1681268052172165</v>
      </c>
      <c r="E23" s="231">
        <v>8.5583985305755128</v>
      </c>
      <c r="F23" s="231">
        <v>10.304947761529739</v>
      </c>
      <c r="G23" s="231">
        <v>12.141039375421251</v>
      </c>
      <c r="H23" s="231">
        <v>12.14280095666515</v>
      </c>
      <c r="I23" s="231">
        <v>12.99809068178172</v>
      </c>
      <c r="J23" s="231">
        <v>8.3859727700294293</v>
      </c>
      <c r="K23" s="231">
        <v>3.8322309113807829</v>
      </c>
      <c r="L23" s="231">
        <v>3.236084263203161</v>
      </c>
      <c r="M23" s="231">
        <v>4.0607113357426039</v>
      </c>
      <c r="N23" s="231">
        <v>5.250341804165938</v>
      </c>
      <c r="O23" s="231">
        <v>5.800550135614853</v>
      </c>
      <c r="P23" s="231">
        <v>7.1566934997641969</v>
      </c>
      <c r="Q23" s="231">
        <v>21.362386231699301</v>
      </c>
      <c r="R23" s="231">
        <v>23.062687466432681</v>
      </c>
      <c r="S23" s="231">
        <v>26.094098801930219</v>
      </c>
      <c r="T23" s="231">
        <v>25.338085248643491</v>
      </c>
      <c r="U23" s="231">
        <v>24.17879665036974</v>
      </c>
      <c r="V23" s="231">
        <v>22.944899904351409</v>
      </c>
      <c r="W23" s="231">
        <v>27.014184056803899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174.23787134439229</v>
      </c>
      <c r="C27" s="263">
        <f t="shared" si="0"/>
        <v>176.89693657526141</v>
      </c>
      <c r="D27" s="263">
        <f t="shared" si="0"/>
        <v>165.9845613129213</v>
      </c>
      <c r="E27" s="263">
        <f t="shared" si="0"/>
        <v>172.29037504710959</v>
      </c>
      <c r="F27" s="263">
        <f t="shared" si="0"/>
        <v>219.13255989798029</v>
      </c>
      <c r="G27" s="263">
        <f t="shared" si="0"/>
        <v>242.07233233652059</v>
      </c>
      <c r="H27" s="263">
        <f t="shared" si="0"/>
        <v>257.88994224747478</v>
      </c>
      <c r="I27" s="263">
        <f t="shared" si="0"/>
        <v>294.29727212099419</v>
      </c>
      <c r="J27" s="263">
        <f t="shared" si="0"/>
        <v>197.94359071919561</v>
      </c>
      <c r="K27" s="263">
        <f t="shared" si="0"/>
        <v>155.14330235511761</v>
      </c>
      <c r="L27" s="263">
        <f t="shared" si="0"/>
        <v>97.283539663659937</v>
      </c>
      <c r="M27" s="263">
        <f t="shared" si="0"/>
        <v>109.32603000845739</v>
      </c>
      <c r="N27" s="263">
        <f t="shared" si="0"/>
        <v>94.012587131408353</v>
      </c>
      <c r="O27" s="263">
        <f t="shared" si="0"/>
        <v>99.036415837972982</v>
      </c>
      <c r="P27" s="263">
        <f t="shared" si="0"/>
        <v>111.80625183453709</v>
      </c>
      <c r="Q27" s="263">
        <f t="shared" si="0"/>
        <v>164.49986099459889</v>
      </c>
      <c r="R27" s="263">
        <f t="shared" si="0"/>
        <v>118.0694270124492</v>
      </c>
      <c r="S27" s="263">
        <f t="shared" si="0"/>
        <v>117.2574414360566</v>
      </c>
      <c r="T27" s="263">
        <f t="shared" si="0"/>
        <v>131.48960312590981</v>
      </c>
      <c r="U27" s="263">
        <f t="shared" si="0"/>
        <v>136.98670810484569</v>
      </c>
      <c r="V27" s="263">
        <f t="shared" si="0"/>
        <v>143.60052314662721</v>
      </c>
      <c r="W27" s="263">
        <f t="shared" si="0"/>
        <v>187.748588069877</v>
      </c>
      <c r="DA27" s="70"/>
    </row>
    <row r="28" spans="1:105" ht="12" customHeight="1" x14ac:dyDescent="0.25">
      <c r="A28" s="60" t="s">
        <v>3072</v>
      </c>
      <c r="B28" s="264">
        <v>174.23787134439229</v>
      </c>
      <c r="C28" s="264">
        <v>176.89693657526141</v>
      </c>
      <c r="D28" s="264">
        <v>165.9845613129213</v>
      </c>
      <c r="E28" s="264">
        <v>172.29037504710959</v>
      </c>
      <c r="F28" s="264">
        <v>219.13255989798029</v>
      </c>
      <c r="G28" s="264">
        <v>242.07233233652059</v>
      </c>
      <c r="H28" s="264">
        <v>257.88994224747478</v>
      </c>
      <c r="I28" s="264">
        <v>294.29727212099419</v>
      </c>
      <c r="J28" s="264">
        <v>197.94359071919561</v>
      </c>
      <c r="K28" s="264">
        <v>155.14330235511761</v>
      </c>
      <c r="L28" s="264">
        <v>97.283539663659937</v>
      </c>
      <c r="M28" s="264">
        <v>109.32603000845739</v>
      </c>
      <c r="N28" s="264">
        <v>94.012587131408353</v>
      </c>
      <c r="O28" s="264">
        <v>99.036415837972982</v>
      </c>
      <c r="P28" s="264">
        <v>111.80625183453709</v>
      </c>
      <c r="Q28" s="264">
        <v>164.49986099459889</v>
      </c>
      <c r="R28" s="264">
        <v>118.0694270124492</v>
      </c>
      <c r="S28" s="264">
        <v>117.2574414360566</v>
      </c>
      <c r="T28" s="264">
        <v>131.48960312590981</v>
      </c>
      <c r="U28" s="264">
        <v>136.98670810484569</v>
      </c>
      <c r="V28" s="264">
        <v>143.60052314662721</v>
      </c>
      <c r="W28" s="264">
        <v>187.748588069877</v>
      </c>
      <c r="DA28" s="72" t="s">
        <v>3209</v>
      </c>
    </row>
    <row r="29" spans="1:105" ht="12" customHeight="1" x14ac:dyDescent="0.25">
      <c r="A29" s="59" t="s">
        <v>30</v>
      </c>
      <c r="B29" s="232">
        <v>33.927593393593277</v>
      </c>
      <c r="C29" s="232">
        <v>28.321983302419159</v>
      </c>
      <c r="D29" s="232">
        <v>26.504480706631082</v>
      </c>
      <c r="E29" s="232">
        <v>22.12783681032252</v>
      </c>
      <c r="F29" s="232">
        <v>91.915566108283556</v>
      </c>
      <c r="G29" s="232">
        <v>87.980302720019836</v>
      </c>
      <c r="H29" s="232">
        <v>83.483611095676878</v>
      </c>
      <c r="I29" s="232">
        <v>130.4127948217492</v>
      </c>
      <c r="J29" s="232">
        <v>55.824308664154493</v>
      </c>
      <c r="K29" s="232">
        <v>26.54385799151818</v>
      </c>
      <c r="L29" s="232">
        <v>2.414796027887526</v>
      </c>
      <c r="M29" s="232">
        <v>2.4752555078857532</v>
      </c>
      <c r="N29" s="232">
        <v>2.3673600029702402</v>
      </c>
      <c r="O29" s="232">
        <v>2.4921705627932651</v>
      </c>
      <c r="P29" s="232">
        <v>0</v>
      </c>
      <c r="Q29" s="232">
        <v>0</v>
      </c>
      <c r="R29" s="232">
        <v>0</v>
      </c>
      <c r="S29" s="232">
        <v>2.2367987483883671</v>
      </c>
      <c r="T29" s="232">
        <v>0.61896491522519681</v>
      </c>
      <c r="U29" s="232">
        <v>0.42112238886589798</v>
      </c>
      <c r="V29" s="232">
        <v>0.17789665290949819</v>
      </c>
      <c r="W29" s="232">
        <v>0.2007270237886371</v>
      </c>
      <c r="DA29" s="71" t="s">
        <v>3210</v>
      </c>
    </row>
    <row r="30" spans="1:105" ht="12" customHeight="1" x14ac:dyDescent="0.25">
      <c r="A30" s="59" t="s">
        <v>33</v>
      </c>
      <c r="B30" s="232">
        <v>1.7924372968569591</v>
      </c>
      <c r="C30" s="232">
        <v>4.9120409724432594</v>
      </c>
      <c r="D30" s="232">
        <v>7.5095779309155324</v>
      </c>
      <c r="E30" s="232">
        <v>7.3970437528124577</v>
      </c>
      <c r="F30" s="232">
        <v>8.2831293695863195</v>
      </c>
      <c r="G30" s="232">
        <v>8.3511605887595444</v>
      </c>
      <c r="H30" s="232">
        <v>10.922358939662381</v>
      </c>
      <c r="I30" s="232">
        <v>4.8026913535483136</v>
      </c>
      <c r="J30" s="232">
        <v>7.3237579719283499</v>
      </c>
      <c r="K30" s="232">
        <v>9.7004482417936995</v>
      </c>
      <c r="L30" s="232">
        <v>7.3332244202950339</v>
      </c>
      <c r="M30" s="232">
        <v>4.9399037674794757</v>
      </c>
      <c r="N30" s="232">
        <v>2.4673961077964872</v>
      </c>
      <c r="O30" s="232">
        <v>2.46982907113602</v>
      </c>
      <c r="P30" s="232">
        <v>2.441673954645847</v>
      </c>
      <c r="Q30" s="232">
        <v>4.6264411652362423</v>
      </c>
      <c r="R30" s="232">
        <v>3.9268300614092788</v>
      </c>
      <c r="S30" s="232">
        <v>3.3401668955038808</v>
      </c>
      <c r="T30" s="232">
        <v>5.0638807609648406</v>
      </c>
      <c r="U30" s="232">
        <v>4.3145241708715751</v>
      </c>
      <c r="V30" s="232">
        <v>3.3623034619658529</v>
      </c>
      <c r="W30" s="232">
        <v>8.8586495460419385</v>
      </c>
      <c r="DA30" s="71" t="s">
        <v>3211</v>
      </c>
    </row>
    <row r="31" spans="1:105" ht="12" customHeight="1" x14ac:dyDescent="0.25">
      <c r="A31" s="59" t="s">
        <v>160</v>
      </c>
      <c r="B31" s="232">
        <v>31.06111308501676</v>
      </c>
      <c r="C31" s="232">
        <v>18.65812958609002</v>
      </c>
      <c r="D31" s="232">
        <v>20.887145446612649</v>
      </c>
      <c r="E31" s="232">
        <v>24.984248725005671</v>
      </c>
      <c r="F31" s="232">
        <v>23.921931101283509</v>
      </c>
      <c r="G31" s="232">
        <v>35.045423417941883</v>
      </c>
      <c r="H31" s="232">
        <v>55.616269857592357</v>
      </c>
      <c r="I31" s="232">
        <v>46.422424904971763</v>
      </c>
      <c r="J31" s="232">
        <v>30.731227644511449</v>
      </c>
      <c r="K31" s="232">
        <v>52.222339008935577</v>
      </c>
      <c r="L31" s="232">
        <v>21.39102484376685</v>
      </c>
      <c r="M31" s="232">
        <v>22.798385924661691</v>
      </c>
      <c r="N31" s="232">
        <v>13.136810695911199</v>
      </c>
      <c r="O31" s="232">
        <v>19.15435225320045</v>
      </c>
      <c r="P31" s="232">
        <v>23.26727580996846</v>
      </c>
      <c r="Q31" s="232">
        <v>21.440331816670419</v>
      </c>
      <c r="R31" s="232">
        <v>17.559187648481259</v>
      </c>
      <c r="S31" s="232">
        <v>18.06906460841622</v>
      </c>
      <c r="T31" s="232">
        <v>18.61201013077029</v>
      </c>
      <c r="U31" s="232">
        <v>21.245560736502089</v>
      </c>
      <c r="V31" s="232">
        <v>34.860974554746569</v>
      </c>
      <c r="W31" s="232">
        <v>56.53967494398637</v>
      </c>
      <c r="DA31" s="71" t="s">
        <v>3212</v>
      </c>
    </row>
    <row r="32" spans="1:105" ht="12" customHeight="1" x14ac:dyDescent="0.25">
      <c r="A32" s="59" t="s">
        <v>70</v>
      </c>
      <c r="B32" s="232">
        <v>93.195021305541985</v>
      </c>
      <c r="C32" s="232">
        <v>92.088138691289942</v>
      </c>
      <c r="D32" s="232">
        <v>79.018909022629202</v>
      </c>
      <c r="E32" s="232">
        <v>76.427745901983798</v>
      </c>
      <c r="F32" s="232">
        <v>58.733127529096691</v>
      </c>
      <c r="G32" s="232">
        <v>75.129216092462826</v>
      </c>
      <c r="H32" s="232">
        <v>71.688460990854352</v>
      </c>
      <c r="I32" s="232">
        <v>69.349779391970074</v>
      </c>
      <c r="J32" s="232">
        <v>46.452208630266377</v>
      </c>
      <c r="K32" s="232">
        <v>36.123608812716242</v>
      </c>
      <c r="L32" s="232">
        <v>33.189278784727797</v>
      </c>
      <c r="M32" s="232">
        <v>39.157517142684164</v>
      </c>
      <c r="N32" s="232">
        <v>28.335095449549879</v>
      </c>
      <c r="O32" s="232">
        <v>25.65372357016307</v>
      </c>
      <c r="P32" s="232">
        <v>28.254244992442981</v>
      </c>
      <c r="Q32" s="232">
        <v>30.651753568579782</v>
      </c>
      <c r="R32" s="232">
        <v>20.539206263563798</v>
      </c>
      <c r="S32" s="232">
        <v>10.808354219228571</v>
      </c>
      <c r="T32" s="232">
        <v>12.078060324931551</v>
      </c>
      <c r="U32" s="232">
        <v>10.475901865685611</v>
      </c>
      <c r="V32" s="232">
        <v>7.6806534813979024</v>
      </c>
      <c r="W32" s="232">
        <v>8.8179103222506185</v>
      </c>
      <c r="DA32" s="71" t="s">
        <v>3213</v>
      </c>
    </row>
    <row r="33" spans="1:105" ht="12" customHeight="1" x14ac:dyDescent="0.25">
      <c r="A33" s="59" t="s">
        <v>162</v>
      </c>
      <c r="B33" s="232">
        <v>14.261706263383349</v>
      </c>
      <c r="C33" s="232">
        <v>32.916644023019018</v>
      </c>
      <c r="D33" s="232">
        <v>32.064448206132873</v>
      </c>
      <c r="E33" s="232">
        <v>41.353499856985138</v>
      </c>
      <c r="F33" s="232">
        <v>36.278805789730271</v>
      </c>
      <c r="G33" s="232">
        <v>35.566229517336538</v>
      </c>
      <c r="H33" s="232">
        <v>36.179241363688888</v>
      </c>
      <c r="I33" s="232">
        <v>43.309581648754843</v>
      </c>
      <c r="J33" s="232">
        <v>57.612087808334948</v>
      </c>
      <c r="K33" s="232">
        <v>30.5530483001539</v>
      </c>
      <c r="L33" s="232">
        <v>32.955215586982739</v>
      </c>
      <c r="M33" s="232">
        <v>39.954967665746338</v>
      </c>
      <c r="N33" s="232">
        <v>47.705924875180557</v>
      </c>
      <c r="O33" s="232">
        <v>49.266340380680191</v>
      </c>
      <c r="P33" s="232">
        <v>57.84305707747982</v>
      </c>
      <c r="Q33" s="232">
        <v>107.7813344441125</v>
      </c>
      <c r="R33" s="232">
        <v>76.044203038994823</v>
      </c>
      <c r="S33" s="232">
        <v>82.803056964519584</v>
      </c>
      <c r="T33" s="232">
        <v>95.116686994017954</v>
      </c>
      <c r="U33" s="232">
        <v>100.5295989429205</v>
      </c>
      <c r="V33" s="232">
        <v>97.518694995607319</v>
      </c>
      <c r="W33" s="232">
        <v>113.3316262338094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8.8132088517345455</v>
      </c>
      <c r="C35" s="263">
        <f t="shared" si="1"/>
        <v>6.7170804175612204</v>
      </c>
      <c r="D35" s="263">
        <f t="shared" si="1"/>
        <v>7.3988472425684781</v>
      </c>
      <c r="E35" s="263">
        <f t="shared" si="1"/>
        <v>6.4354198391164292</v>
      </c>
      <c r="F35" s="263">
        <f t="shared" si="1"/>
        <v>21.583178723242202</v>
      </c>
      <c r="G35" s="263">
        <f t="shared" si="1"/>
        <v>23.71919452786377</v>
      </c>
      <c r="H35" s="263">
        <f t="shared" si="1"/>
        <v>24.989238297738321</v>
      </c>
      <c r="I35" s="263">
        <f t="shared" si="1"/>
        <v>43.297054472044209</v>
      </c>
      <c r="J35" s="263">
        <f t="shared" si="1"/>
        <v>4.3377078959787303</v>
      </c>
      <c r="K35" s="263">
        <f t="shared" si="1"/>
        <v>4.0872499409173511</v>
      </c>
      <c r="L35" s="263">
        <f t="shared" si="1"/>
        <v>3.0396782650254051</v>
      </c>
      <c r="M35" s="263">
        <f t="shared" si="1"/>
        <v>3.1770020776854535</v>
      </c>
      <c r="N35" s="263">
        <f t="shared" si="1"/>
        <v>2.8792771355536102</v>
      </c>
      <c r="O35" s="263">
        <f t="shared" si="1"/>
        <v>2.5966372960029713</v>
      </c>
      <c r="P35" s="263">
        <f t="shared" si="1"/>
        <v>3.2514946777390494</v>
      </c>
      <c r="Q35" s="263">
        <f t="shared" si="1"/>
        <v>3.9706080000095607</v>
      </c>
      <c r="R35" s="263">
        <f t="shared" si="1"/>
        <v>4.5219011709682366</v>
      </c>
      <c r="S35" s="263">
        <f t="shared" si="1"/>
        <v>4.8056202249784157</v>
      </c>
      <c r="T35" s="263">
        <f t="shared" si="1"/>
        <v>5.4223255194530573</v>
      </c>
      <c r="U35" s="263">
        <f t="shared" si="1"/>
        <v>5.4145547306791517</v>
      </c>
      <c r="V35" s="263">
        <f t="shared" si="1"/>
        <v>5.2497625917865616</v>
      </c>
      <c r="W35" s="263">
        <f t="shared" si="1"/>
        <v>5.4041563516429925</v>
      </c>
      <c r="DA35" s="70"/>
    </row>
    <row r="36" spans="1:105" ht="12" customHeight="1" x14ac:dyDescent="0.25">
      <c r="A36" s="60" t="s">
        <v>3082</v>
      </c>
      <c r="B36" s="264">
        <v>5.6758565081554764</v>
      </c>
      <c r="C36" s="264">
        <v>4.6274950552771186</v>
      </c>
      <c r="D36" s="264">
        <v>5.1594044250921431</v>
      </c>
      <c r="E36" s="264">
        <v>4.962352990993308</v>
      </c>
      <c r="F36" s="264">
        <v>12.90149225885817</v>
      </c>
      <c r="G36" s="264">
        <v>10.71851766094774</v>
      </c>
      <c r="H36" s="264">
        <v>11.184156677373711</v>
      </c>
      <c r="I36" s="264">
        <v>18.8390071298303</v>
      </c>
      <c r="J36" s="264">
        <v>4.2217565926808396</v>
      </c>
      <c r="K36" s="264">
        <v>4.0170114520185898</v>
      </c>
      <c r="L36" s="264">
        <v>2.9904690811663071</v>
      </c>
      <c r="M36" s="264">
        <v>3.1130040103447212</v>
      </c>
      <c r="N36" s="264">
        <v>2.8449322722741401</v>
      </c>
      <c r="O36" s="264">
        <v>2.568521313504283</v>
      </c>
      <c r="P36" s="264">
        <v>3.1892743195258828</v>
      </c>
      <c r="Q36" s="264">
        <v>3.3665719602371769</v>
      </c>
      <c r="R36" s="264">
        <v>2.4174284434258309</v>
      </c>
      <c r="S36" s="264">
        <v>2.4673005675498731</v>
      </c>
      <c r="T36" s="264">
        <v>2.564327467836292</v>
      </c>
      <c r="U36" s="264">
        <v>2.5858249790417092</v>
      </c>
      <c r="V36" s="264">
        <v>2.502372690686971</v>
      </c>
      <c r="W36" s="264">
        <v>2.524552103461088</v>
      </c>
      <c r="DA36" s="72" t="s">
        <v>3216</v>
      </c>
    </row>
    <row r="37" spans="1:105" ht="12" customHeight="1" x14ac:dyDescent="0.25">
      <c r="A37" s="59" t="s">
        <v>30</v>
      </c>
      <c r="B37" s="232">
        <v>0.47059382706196512</v>
      </c>
      <c r="C37" s="232">
        <v>0</v>
      </c>
      <c r="D37" s="232">
        <v>1.103259615005427</v>
      </c>
      <c r="E37" s="232">
        <v>0.33600496517934347</v>
      </c>
      <c r="F37" s="232">
        <v>10.631502962161241</v>
      </c>
      <c r="G37" s="232">
        <v>8.7426042730772</v>
      </c>
      <c r="H37" s="232">
        <v>9.5092637884986093</v>
      </c>
      <c r="I37" s="232">
        <v>17.549782663609431</v>
      </c>
      <c r="J37" s="232">
        <v>0.3952934590021584</v>
      </c>
      <c r="K37" s="232">
        <v>0.20983302314304261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2.235158579014403E-2</v>
      </c>
      <c r="T37" s="232">
        <v>2.4925919238637909E-2</v>
      </c>
      <c r="U37" s="232">
        <v>9.3147373970101158E-3</v>
      </c>
      <c r="V37" s="232">
        <v>6.7660556841337123E-3</v>
      </c>
      <c r="W37" s="232">
        <v>5.1163075304243473E-3</v>
      </c>
      <c r="DA37" s="71" t="s">
        <v>3217</v>
      </c>
    </row>
    <row r="38" spans="1:105" ht="12" customHeight="1" x14ac:dyDescent="0.25">
      <c r="A38" s="59" t="s">
        <v>33</v>
      </c>
      <c r="B38" s="232">
        <v>0.25990340804425899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0.35947070703831641</v>
      </c>
      <c r="K38" s="232">
        <v>0.36237724046445619</v>
      </c>
      <c r="L38" s="232">
        <v>0.36267987037975452</v>
      </c>
      <c r="M38" s="232">
        <v>0</v>
      </c>
      <c r="N38" s="232">
        <v>0</v>
      </c>
      <c r="O38" s="232">
        <v>0</v>
      </c>
      <c r="P38" s="232">
        <v>0</v>
      </c>
      <c r="Q38" s="232">
        <v>0.32034801656066197</v>
      </c>
      <c r="R38" s="232">
        <v>0.2142805450368003</v>
      </c>
      <c r="S38" s="232">
        <v>0.1186019872645699</v>
      </c>
      <c r="T38" s="232">
        <v>0.10571718913181111</v>
      </c>
      <c r="U38" s="232">
        <v>0.15369429958579051</v>
      </c>
      <c r="V38" s="232">
        <v>0.12637655191606181</v>
      </c>
      <c r="W38" s="232">
        <v>0.144383575310645</v>
      </c>
      <c r="DA38" s="71" t="s">
        <v>3218</v>
      </c>
    </row>
    <row r="39" spans="1:105" ht="12" customHeight="1" x14ac:dyDescent="0.25">
      <c r="A39" s="59" t="s">
        <v>160</v>
      </c>
      <c r="B39" s="232">
        <v>0.52935208262498556</v>
      </c>
      <c r="C39" s="232">
        <v>0.56839036236099771</v>
      </c>
      <c r="D39" s="232">
        <v>0.85411455737486386</v>
      </c>
      <c r="E39" s="232">
        <v>0.94541335116120451</v>
      </c>
      <c r="F39" s="232">
        <v>0.24118215661236539</v>
      </c>
      <c r="G39" s="232">
        <v>0.38176573194418673</v>
      </c>
      <c r="H39" s="232">
        <v>0.36787307487263088</v>
      </c>
      <c r="I39" s="232">
        <v>0.169821120659465</v>
      </c>
      <c r="J39" s="232">
        <v>0.38266092278499519</v>
      </c>
      <c r="K39" s="232">
        <v>0.38444500880047078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0.10584535593620301</v>
      </c>
      <c r="T39" s="232">
        <v>0.12779920523280211</v>
      </c>
      <c r="U39" s="232">
        <v>0.14748033179680939</v>
      </c>
      <c r="V39" s="232">
        <v>0.14495814782606761</v>
      </c>
      <c r="W39" s="232">
        <v>0.1754417994217975</v>
      </c>
      <c r="DA39" s="71" t="s">
        <v>3219</v>
      </c>
    </row>
    <row r="40" spans="1:105" ht="12" customHeight="1" x14ac:dyDescent="0.25">
      <c r="A40" s="59" t="s">
        <v>70</v>
      </c>
      <c r="B40" s="232">
        <v>2.4506576000257518</v>
      </c>
      <c r="C40" s="232">
        <v>2.021692228301835</v>
      </c>
      <c r="D40" s="232">
        <v>1.1675009527142071</v>
      </c>
      <c r="E40" s="232">
        <v>1.2733272236365429</v>
      </c>
      <c r="F40" s="232">
        <v>0.50995002072903961</v>
      </c>
      <c r="G40" s="232">
        <v>0.59494069138856587</v>
      </c>
      <c r="H40" s="232">
        <v>0.38700014480175859</v>
      </c>
      <c r="I40" s="232">
        <v>0.3793662837776548</v>
      </c>
      <c r="J40" s="232">
        <v>0.3834117085214952</v>
      </c>
      <c r="K40" s="232">
        <v>1.1595354573437231</v>
      </c>
      <c r="L40" s="232">
        <v>0</v>
      </c>
      <c r="M40" s="232">
        <v>0.38940359960776372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4.1854785168195978E-3</v>
      </c>
      <c r="T40" s="232">
        <v>3.2782560153261E-3</v>
      </c>
      <c r="U40" s="232">
        <v>1.040548986578287E-3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1.9653495903985141</v>
      </c>
      <c r="C41" s="232">
        <v>2.0374124646142882</v>
      </c>
      <c r="D41" s="232">
        <v>2.034529299997645</v>
      </c>
      <c r="E41" s="232">
        <v>2.407607451016216</v>
      </c>
      <c r="F41" s="232">
        <v>1.5188571193555209</v>
      </c>
      <c r="G41" s="232">
        <v>0.99920696453778379</v>
      </c>
      <c r="H41" s="232">
        <v>0.92001966920071265</v>
      </c>
      <c r="I41" s="232">
        <v>0.74003706178374862</v>
      </c>
      <c r="J41" s="232">
        <v>2.7009197953338751</v>
      </c>
      <c r="K41" s="232">
        <v>1.900820722266898</v>
      </c>
      <c r="L41" s="232">
        <v>2.6277892107865521</v>
      </c>
      <c r="M41" s="232">
        <v>2.7236004107369571</v>
      </c>
      <c r="N41" s="232">
        <v>2.8449322722741401</v>
      </c>
      <c r="O41" s="232">
        <v>2.568521313504283</v>
      </c>
      <c r="P41" s="232">
        <v>3.1892743195258828</v>
      </c>
      <c r="Q41" s="232">
        <v>3.0462239436765151</v>
      </c>
      <c r="R41" s="232">
        <v>2.2031478983890311</v>
      </c>
      <c r="S41" s="232">
        <v>2.2163161600421359</v>
      </c>
      <c r="T41" s="232">
        <v>2.3026068982177148</v>
      </c>
      <c r="U41" s="232">
        <v>2.2742950612755211</v>
      </c>
      <c r="V41" s="232">
        <v>2.2242719352607079</v>
      </c>
      <c r="W41" s="232">
        <v>2.1996104211982219</v>
      </c>
      <c r="DA41" s="71" t="s">
        <v>3221</v>
      </c>
    </row>
    <row r="42" spans="1:105" ht="12" customHeight="1" x14ac:dyDescent="0.25">
      <c r="A42" s="60" t="s">
        <v>3089</v>
      </c>
      <c r="B42" s="264">
        <v>3.1373523435790691</v>
      </c>
      <c r="C42" s="264">
        <v>2.0895853622841019</v>
      </c>
      <c r="D42" s="264">
        <v>2.239442817476335</v>
      </c>
      <c r="E42" s="264">
        <v>1.4730668481231211</v>
      </c>
      <c r="F42" s="264">
        <v>8.6816864643840326</v>
      </c>
      <c r="G42" s="264">
        <v>13.000676866916031</v>
      </c>
      <c r="H42" s="264">
        <v>13.805081620364611</v>
      </c>
      <c r="I42" s="264">
        <v>24.458047342213909</v>
      </c>
      <c r="J42" s="264">
        <v>0.1159513032978909</v>
      </c>
      <c r="K42" s="264">
        <v>7.0238488898761026E-2</v>
      </c>
      <c r="L42" s="264">
        <v>4.9209183859097803E-2</v>
      </c>
      <c r="M42" s="264">
        <v>6.399806734073242E-2</v>
      </c>
      <c r="N42" s="264">
        <v>3.434486327946993E-2</v>
      </c>
      <c r="O42" s="264">
        <v>2.8115982498688481E-2</v>
      </c>
      <c r="P42" s="264">
        <v>6.2220358213166689E-2</v>
      </c>
      <c r="Q42" s="264">
        <v>0.60403603977238396</v>
      </c>
      <c r="R42" s="264">
        <v>2.1044727275424062</v>
      </c>
      <c r="S42" s="264">
        <v>2.338319657428543</v>
      </c>
      <c r="T42" s="264">
        <v>2.8579980516167649</v>
      </c>
      <c r="U42" s="264">
        <v>2.828729751637443</v>
      </c>
      <c r="V42" s="264">
        <v>2.747389901099591</v>
      </c>
      <c r="W42" s="264">
        <v>2.8796042481819049</v>
      </c>
      <c r="DA42" s="72" t="s">
        <v>3222</v>
      </c>
    </row>
    <row r="43" spans="1:105" ht="12" customHeight="1" x14ac:dyDescent="0.25">
      <c r="A43" s="64" t="s">
        <v>30</v>
      </c>
      <c r="B43" s="231">
        <v>0.26012261657518571</v>
      </c>
      <c r="C43" s="231">
        <v>0</v>
      </c>
      <c r="D43" s="231">
        <v>0.47887054727086759</v>
      </c>
      <c r="E43" s="231">
        <v>9.9742556788846984E-2</v>
      </c>
      <c r="F43" s="231">
        <v>7.1541627519313691</v>
      </c>
      <c r="G43" s="231">
        <v>10.60405708372422</v>
      </c>
      <c r="H43" s="231">
        <v>11.7376898890715</v>
      </c>
      <c r="I43" s="231">
        <v>22.784290715218329</v>
      </c>
      <c r="J43" s="231">
        <v>1.085680586983493E-2</v>
      </c>
      <c r="K43" s="231">
        <v>3.6689849263984282E-3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2.118313152243775E-2</v>
      </c>
      <c r="T43" s="231">
        <v>2.778047246785249E-2</v>
      </c>
      <c r="U43" s="231">
        <v>1.0189736357708619E-2</v>
      </c>
      <c r="V43" s="231">
        <v>7.4285469650658782E-3</v>
      </c>
      <c r="W43" s="231">
        <v>5.835863272307425E-3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0.14366264636186729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9.8729275512398386E-3</v>
      </c>
      <c r="K45" s="231">
        <v>6.3362601987943176E-3</v>
      </c>
      <c r="L45" s="231">
        <v>5.9680203804516694E-3</v>
      </c>
      <c r="M45" s="231">
        <v>0</v>
      </c>
      <c r="N45" s="231">
        <v>0</v>
      </c>
      <c r="O45" s="231">
        <v>0</v>
      </c>
      <c r="P45" s="231">
        <v>0</v>
      </c>
      <c r="Q45" s="231">
        <v>5.7477383391088398E-2</v>
      </c>
      <c r="R45" s="231">
        <v>0.186540190796222</v>
      </c>
      <c r="S45" s="231">
        <v>0.1124019350857737</v>
      </c>
      <c r="T45" s="231">
        <v>0.11782407837952701</v>
      </c>
      <c r="U45" s="231">
        <v>0.16813188882432531</v>
      </c>
      <c r="V45" s="231">
        <v>0.13875058010430039</v>
      </c>
      <c r="W45" s="231">
        <v>0.1646896319795578</v>
      </c>
      <c r="DA45" s="73" t="s">
        <v>3225</v>
      </c>
    </row>
    <row r="46" spans="1:105" ht="12" customHeight="1" x14ac:dyDescent="0.25">
      <c r="A46" s="64" t="s">
        <v>160</v>
      </c>
      <c r="B46" s="231">
        <v>0.29260147690760951</v>
      </c>
      <c r="C46" s="231">
        <v>0.25666157760632569</v>
      </c>
      <c r="D46" s="231">
        <v>0.37072897435850027</v>
      </c>
      <c r="E46" s="231">
        <v>0.28064449826447901</v>
      </c>
      <c r="F46" s="231">
        <v>0.16229656403311571</v>
      </c>
      <c r="G46" s="231">
        <v>0.46305030946128101</v>
      </c>
      <c r="H46" s="231">
        <v>0.45408142706238641</v>
      </c>
      <c r="I46" s="231">
        <v>0.2204730313106702</v>
      </c>
      <c r="J46" s="231">
        <v>1.0509850993071709E-2</v>
      </c>
      <c r="K46" s="231">
        <v>6.7221208615790111E-3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0.1003121709970351</v>
      </c>
      <c r="T46" s="231">
        <v>0.14243495970571471</v>
      </c>
      <c r="U46" s="231">
        <v>0.16133419922704961</v>
      </c>
      <c r="V46" s="231">
        <v>0.15915157358519089</v>
      </c>
      <c r="W46" s="231">
        <v>0.20011587411131929</v>
      </c>
      <c r="DA46" s="73" t="s">
        <v>3226</v>
      </c>
    </row>
    <row r="47" spans="1:105" ht="12" customHeight="1" x14ac:dyDescent="0.25">
      <c r="A47" s="64" t="s">
        <v>70</v>
      </c>
      <c r="B47" s="231">
        <v>1.3546107717316589</v>
      </c>
      <c r="C47" s="231">
        <v>0.91291258809352893</v>
      </c>
      <c r="D47" s="231">
        <v>0.50675454132594255</v>
      </c>
      <c r="E47" s="231">
        <v>0.37798522663664669</v>
      </c>
      <c r="F47" s="231">
        <v>0.34315613292221481</v>
      </c>
      <c r="G47" s="231">
        <v>0.72161393285780684</v>
      </c>
      <c r="H47" s="231">
        <v>0.47769078529537867</v>
      </c>
      <c r="I47" s="231">
        <v>0.49251844668510503</v>
      </c>
      <c r="J47" s="231">
        <v>1.0530471458210689E-2</v>
      </c>
      <c r="K47" s="231">
        <v>2.027477873069802E-2</v>
      </c>
      <c r="L47" s="231">
        <v>0</v>
      </c>
      <c r="M47" s="231">
        <v>8.0054756459056464E-3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3.9666779233723422E-3</v>
      </c>
      <c r="T47" s="231">
        <v>3.653686754916854E-3</v>
      </c>
      <c r="U47" s="231">
        <v>1.1382950896626459E-3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1.086354832002747</v>
      </c>
      <c r="C49" s="231">
        <v>0.92001119658424757</v>
      </c>
      <c r="D49" s="231">
        <v>0.88308875452102442</v>
      </c>
      <c r="E49" s="231">
        <v>0.71469456643314844</v>
      </c>
      <c r="F49" s="231">
        <v>1.0220710154973329</v>
      </c>
      <c r="G49" s="231">
        <v>1.2119555408727229</v>
      </c>
      <c r="H49" s="231">
        <v>1.1356195189353471</v>
      </c>
      <c r="I49" s="231">
        <v>0.96076514899980536</v>
      </c>
      <c r="J49" s="231">
        <v>7.4181247425533711E-2</v>
      </c>
      <c r="K49" s="231">
        <v>3.3236344181291247E-2</v>
      </c>
      <c r="L49" s="231">
        <v>4.3241163478646143E-2</v>
      </c>
      <c r="M49" s="231">
        <v>5.5992591694826767E-2</v>
      </c>
      <c r="N49" s="231">
        <v>3.434486327946993E-2</v>
      </c>
      <c r="O49" s="231">
        <v>2.8115982498688481E-2</v>
      </c>
      <c r="P49" s="231">
        <v>6.2220358213166689E-2</v>
      </c>
      <c r="Q49" s="231">
        <v>0.54655865638129553</v>
      </c>
      <c r="R49" s="231">
        <v>1.9179325367461839</v>
      </c>
      <c r="S49" s="231">
        <v>2.1004557418999239</v>
      </c>
      <c r="T49" s="231">
        <v>2.566304854308755</v>
      </c>
      <c r="U49" s="231">
        <v>2.4879356321386972</v>
      </c>
      <c r="V49" s="231">
        <v>2.4420592004450339</v>
      </c>
      <c r="W49" s="231">
        <v>2.5089628788187208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1.9723547350193105</v>
      </c>
      <c r="C54" s="263">
        <f t="shared" si="2"/>
        <v>1.6509101975985521</v>
      </c>
      <c r="D54" s="263">
        <f t="shared" si="2"/>
        <v>1.7354605829975922</v>
      </c>
      <c r="E54" s="263">
        <f t="shared" si="2"/>
        <v>1.7202399280459053</v>
      </c>
      <c r="F54" s="263">
        <f t="shared" si="2"/>
        <v>3.5611769990542399</v>
      </c>
      <c r="G54" s="263">
        <f t="shared" si="2"/>
        <v>3.3840515907430495</v>
      </c>
      <c r="H54" s="263">
        <f t="shared" si="2"/>
        <v>3.4952890256689848</v>
      </c>
      <c r="I54" s="263">
        <f t="shared" si="2"/>
        <v>5.4488406083721799</v>
      </c>
      <c r="J54" s="263">
        <f t="shared" si="2"/>
        <v>1.4641376869863216</v>
      </c>
      <c r="K54" s="263">
        <f t="shared" si="2"/>
        <v>1.3208166106067356</v>
      </c>
      <c r="L54" s="263">
        <f t="shared" si="2"/>
        <v>1.1441824989629281</v>
      </c>
      <c r="M54" s="263">
        <f t="shared" si="2"/>
        <v>1.1675641315059186</v>
      </c>
      <c r="N54" s="263">
        <f t="shared" si="2"/>
        <v>1.1062214589737682</v>
      </c>
      <c r="O54" s="263">
        <f t="shared" si="2"/>
        <v>0.99852443926684453</v>
      </c>
      <c r="P54" s="263">
        <f t="shared" si="2"/>
        <v>1.2418996414998247</v>
      </c>
      <c r="Q54" s="263">
        <f t="shared" si="2"/>
        <v>1.33474884900321</v>
      </c>
      <c r="R54" s="263">
        <f t="shared" si="2"/>
        <v>1.0856404921870328</v>
      </c>
      <c r="S54" s="263">
        <f t="shared" si="2"/>
        <v>1.1127701734010065</v>
      </c>
      <c r="T54" s="263">
        <f t="shared" si="2"/>
        <v>1.1877705312146107</v>
      </c>
      <c r="U54" s="263">
        <f t="shared" si="2"/>
        <v>1.192312941592256</v>
      </c>
      <c r="V54" s="263">
        <f t="shared" si="2"/>
        <v>1.1559154160781491</v>
      </c>
      <c r="W54" s="263">
        <f t="shared" si="2"/>
        <v>1.1708988120084842</v>
      </c>
      <c r="DA54" s="70"/>
    </row>
    <row r="55" spans="1:105" ht="12" customHeight="1" x14ac:dyDescent="0.25">
      <c r="A55" s="60" t="s">
        <v>3104</v>
      </c>
      <c r="B55" s="264">
        <v>1.736315687226528</v>
      </c>
      <c r="C55" s="264">
        <v>1.493700013602256</v>
      </c>
      <c r="D55" s="264">
        <v>1.566975856917868</v>
      </c>
      <c r="E55" s="264">
        <v>1.6094135821056079</v>
      </c>
      <c r="F55" s="264">
        <v>2.9080093653701748</v>
      </c>
      <c r="G55" s="264">
        <v>2.4059442402540689</v>
      </c>
      <c r="H55" s="264">
        <v>2.456662195296726</v>
      </c>
      <c r="I55" s="264">
        <v>3.608736733095899</v>
      </c>
      <c r="J55" s="264">
        <v>1.4554140779607749</v>
      </c>
      <c r="K55" s="264">
        <v>1.31553221018802</v>
      </c>
      <c r="L55" s="264">
        <v>1.140480240616162</v>
      </c>
      <c r="M55" s="264">
        <v>1.162749229887807</v>
      </c>
      <c r="N55" s="264">
        <v>1.1036375194166921</v>
      </c>
      <c r="O55" s="264">
        <v>0.99640913023873001</v>
      </c>
      <c r="P55" s="264">
        <v>1.237218486022972</v>
      </c>
      <c r="Q55" s="264">
        <v>1.2893041312773881</v>
      </c>
      <c r="R55" s="264">
        <v>0.92731025563211833</v>
      </c>
      <c r="S55" s="264">
        <v>0.93684643741892171</v>
      </c>
      <c r="T55" s="264">
        <v>0.97274873422776953</v>
      </c>
      <c r="U55" s="264">
        <v>0.97949314836561441</v>
      </c>
      <c r="V55" s="264">
        <v>0.94921523543115793</v>
      </c>
      <c r="W55" s="264">
        <v>0.95425147045247882</v>
      </c>
      <c r="DA55" s="72" t="s">
        <v>3234</v>
      </c>
    </row>
    <row r="56" spans="1:105" ht="12" customHeight="1" x14ac:dyDescent="0.25">
      <c r="A56" s="60" t="s">
        <v>3106</v>
      </c>
      <c r="B56" s="264">
        <v>0.23603904779278259</v>
      </c>
      <c r="C56" s="264">
        <v>0.15721018399629599</v>
      </c>
      <c r="D56" s="264">
        <v>0.16848472607972431</v>
      </c>
      <c r="E56" s="264">
        <v>0.1108263459402975</v>
      </c>
      <c r="F56" s="264">
        <v>0.65316763368406483</v>
      </c>
      <c r="G56" s="264">
        <v>0.97810735048898056</v>
      </c>
      <c r="H56" s="264">
        <v>1.038626830372259</v>
      </c>
      <c r="I56" s="264">
        <v>1.8401038752762811</v>
      </c>
      <c r="J56" s="264">
        <v>8.7236090255466518E-3</v>
      </c>
      <c r="K56" s="264">
        <v>5.2844004187155621E-3</v>
      </c>
      <c r="L56" s="264">
        <v>3.70225834676598E-3</v>
      </c>
      <c r="M56" s="264">
        <v>4.814901618111528E-3</v>
      </c>
      <c r="N56" s="264">
        <v>2.5839395570761078E-3</v>
      </c>
      <c r="O56" s="264">
        <v>2.1153090281144939E-3</v>
      </c>
      <c r="P56" s="264">
        <v>4.6811554768526661E-3</v>
      </c>
      <c r="Q56" s="264">
        <v>4.5444717725821988E-2</v>
      </c>
      <c r="R56" s="264">
        <v>0.15833023655491449</v>
      </c>
      <c r="S56" s="264">
        <v>0.17592373598208469</v>
      </c>
      <c r="T56" s="264">
        <v>0.21502179698684129</v>
      </c>
      <c r="U56" s="264">
        <v>0.21281979322664149</v>
      </c>
      <c r="V56" s="264">
        <v>0.20670018064699119</v>
      </c>
      <c r="W56" s="264">
        <v>0.2166473415560054</v>
      </c>
      <c r="DA56" s="72" t="s">
        <v>3235</v>
      </c>
    </row>
    <row r="57" spans="1:105" ht="12" customHeight="1" x14ac:dyDescent="0.25">
      <c r="A57" s="64" t="s">
        <v>30</v>
      </c>
      <c r="B57" s="231">
        <v>1.957035359813309E-2</v>
      </c>
      <c r="C57" s="231">
        <v>0</v>
      </c>
      <c r="D57" s="231">
        <v>3.6027878164579391E-2</v>
      </c>
      <c r="E57" s="231">
        <v>7.5041422035496139E-3</v>
      </c>
      <c r="F57" s="231">
        <v>0.53824421958104318</v>
      </c>
      <c r="G57" s="231">
        <v>0.79779739814853079</v>
      </c>
      <c r="H57" s="231">
        <v>0.88308638663860839</v>
      </c>
      <c r="I57" s="231">
        <v>1.71417861180326</v>
      </c>
      <c r="J57" s="231">
        <v>8.1681298080262834E-4</v>
      </c>
      <c r="K57" s="231">
        <v>2.7603648349079082E-4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1.59371522425864E-3</v>
      </c>
      <c r="T57" s="231">
        <v>2.090066894133102E-3</v>
      </c>
      <c r="U57" s="231">
        <v>7.6662593286835987E-4</v>
      </c>
      <c r="V57" s="231">
        <v>5.5888754596106942E-4</v>
      </c>
      <c r="W57" s="231">
        <v>4.3906181359052728E-4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1.08084749613944E-2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7.4279078755409465E-4</v>
      </c>
      <c r="K59" s="231">
        <v>4.7670923125725268E-4</v>
      </c>
      <c r="L59" s="231">
        <v>4.4900466812175581E-4</v>
      </c>
      <c r="M59" s="231">
        <v>0</v>
      </c>
      <c r="N59" s="231">
        <v>0</v>
      </c>
      <c r="O59" s="231">
        <v>0</v>
      </c>
      <c r="P59" s="231">
        <v>0</v>
      </c>
      <c r="Q59" s="231">
        <v>4.32431724572452E-3</v>
      </c>
      <c r="R59" s="231">
        <v>1.403437172134585E-2</v>
      </c>
      <c r="S59" s="231">
        <v>8.4565719186788998E-3</v>
      </c>
      <c r="T59" s="231">
        <v>8.8645074642904314E-3</v>
      </c>
      <c r="U59" s="231">
        <v>1.264942110277056E-2</v>
      </c>
      <c r="V59" s="231">
        <v>1.043891511756492E-2</v>
      </c>
      <c r="W59" s="231">
        <v>1.239044253137739E-2</v>
      </c>
      <c r="DA59" s="73" t="s">
        <v>3238</v>
      </c>
    </row>
    <row r="60" spans="1:105" ht="12" customHeight="1" x14ac:dyDescent="0.25">
      <c r="A60" s="64" t="s">
        <v>160</v>
      </c>
      <c r="B60" s="231">
        <v>2.2013904218754311E-2</v>
      </c>
      <c r="C60" s="231">
        <v>1.9309961951573081E-2</v>
      </c>
      <c r="D60" s="231">
        <v>2.7891835061454571E-2</v>
      </c>
      <c r="E60" s="231">
        <v>2.111431961864417E-2</v>
      </c>
      <c r="F60" s="231">
        <v>1.22103998018645E-2</v>
      </c>
      <c r="G60" s="231">
        <v>3.4837640837212372E-2</v>
      </c>
      <c r="H60" s="231">
        <v>3.4162865985884867E-2</v>
      </c>
      <c r="I60" s="231">
        <v>1.6587312700489291E-2</v>
      </c>
      <c r="J60" s="231">
        <v>7.9070979258219791E-4</v>
      </c>
      <c r="K60" s="231">
        <v>5.057395005576684E-4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7.5469971909995041E-3</v>
      </c>
      <c r="T60" s="231">
        <v>1.0716109821119601E-2</v>
      </c>
      <c r="U60" s="231">
        <v>1.2137996180091501E-2</v>
      </c>
      <c r="V60" s="231">
        <v>1.197378610045324E-2</v>
      </c>
      <c r="W60" s="231">
        <v>1.5055739745052241E-2</v>
      </c>
      <c r="DA60" s="73" t="s">
        <v>3239</v>
      </c>
    </row>
    <row r="61" spans="1:105" ht="12" customHeight="1" x14ac:dyDescent="0.25">
      <c r="A61" s="64" t="s">
        <v>70</v>
      </c>
      <c r="B61" s="231">
        <v>0.1019142900362377</v>
      </c>
      <c r="C61" s="231">
        <v>6.8683078728039762E-2</v>
      </c>
      <c r="D61" s="231">
        <v>3.8125733516685342E-2</v>
      </c>
      <c r="E61" s="231">
        <v>2.8437759997741421E-2</v>
      </c>
      <c r="F61" s="231">
        <v>2.5817389310762232E-2</v>
      </c>
      <c r="G61" s="231">
        <v>5.4290703412499593E-2</v>
      </c>
      <c r="H61" s="231">
        <v>3.5939118642912507E-2</v>
      </c>
      <c r="I61" s="231">
        <v>3.7054679374427968E-2</v>
      </c>
      <c r="J61" s="231">
        <v>7.9226117553936283E-4</v>
      </c>
      <c r="K61" s="231">
        <v>1.525375202309568E-3</v>
      </c>
      <c r="L61" s="231">
        <v>0</v>
      </c>
      <c r="M61" s="231">
        <v>6.0229283856343412E-4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2.9843344878036429E-4</v>
      </c>
      <c r="T61" s="231">
        <v>2.7488552388089179E-4</v>
      </c>
      <c r="U61" s="231">
        <v>8.5639755962079933E-5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8.173202497826311E-2</v>
      </c>
      <c r="C63" s="231">
        <v>6.9217143316683161E-2</v>
      </c>
      <c r="D63" s="231">
        <v>6.6439279337004969E-2</v>
      </c>
      <c r="E63" s="231">
        <v>5.3770124120362257E-2</v>
      </c>
      <c r="F63" s="231">
        <v>7.6895624990394901E-2</v>
      </c>
      <c r="G63" s="231">
        <v>9.1181608090737803E-2</v>
      </c>
      <c r="H63" s="231">
        <v>8.5438459104853717E-2</v>
      </c>
      <c r="I63" s="231">
        <v>7.228327139810449E-2</v>
      </c>
      <c r="J63" s="231">
        <v>5.5810342890683694E-3</v>
      </c>
      <c r="K63" s="231">
        <v>2.5005400011002821E-3</v>
      </c>
      <c r="L63" s="231">
        <v>3.2532536786442239E-3</v>
      </c>
      <c r="M63" s="231">
        <v>4.2126087795480941E-3</v>
      </c>
      <c r="N63" s="231">
        <v>2.5839395570761078E-3</v>
      </c>
      <c r="O63" s="231">
        <v>2.1153090281144939E-3</v>
      </c>
      <c r="P63" s="231">
        <v>4.6811554768526661E-3</v>
      </c>
      <c r="Q63" s="231">
        <v>4.112040048009747E-2</v>
      </c>
      <c r="R63" s="231">
        <v>0.1442958648335686</v>
      </c>
      <c r="S63" s="231">
        <v>0.15802801819936729</v>
      </c>
      <c r="T63" s="231">
        <v>0.19307622728341731</v>
      </c>
      <c r="U63" s="231">
        <v>0.18718011025494899</v>
      </c>
      <c r="V63" s="231">
        <v>0.18372859188301191</v>
      </c>
      <c r="W63" s="231">
        <v>0.1887620974659853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62.287074161587647</v>
      </c>
      <c r="C68" s="263">
        <v>48.701643179056951</v>
      </c>
      <c r="D68" s="263">
        <v>48.690259218131793</v>
      </c>
      <c r="E68" s="263">
        <v>53.722924839730346</v>
      </c>
      <c r="F68" s="263">
        <v>55.817379086250646</v>
      </c>
      <c r="G68" s="263">
        <v>75.432497953732877</v>
      </c>
      <c r="H68" s="263">
        <v>92.886434413867718</v>
      </c>
      <c r="I68" s="263">
        <v>82.548971881458158</v>
      </c>
      <c r="J68" s="263">
        <v>53.942853513215042</v>
      </c>
      <c r="K68" s="263">
        <v>77.509194578210213</v>
      </c>
      <c r="L68" s="263">
        <v>43.120769086235669</v>
      </c>
      <c r="M68" s="263">
        <v>48.301327706298657</v>
      </c>
      <c r="N68" s="263">
        <v>37.738767710715457</v>
      </c>
      <c r="O68" s="263">
        <v>46.2800242804052</v>
      </c>
      <c r="P68" s="263">
        <v>53.560785445922747</v>
      </c>
      <c r="Q68" s="263">
        <v>61.685628601309922</v>
      </c>
      <c r="R68" s="263">
        <v>44.863475812422479</v>
      </c>
      <c r="S68" s="263">
        <v>39.884358993123811</v>
      </c>
      <c r="T68" s="263">
        <v>49.230652455139051</v>
      </c>
      <c r="U68" s="263">
        <v>56.679108452520822</v>
      </c>
      <c r="V68" s="263">
        <v>81.122647921962354</v>
      </c>
      <c r="W68" s="263">
        <v>117.9343774957989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0.99999999999999978</v>
      </c>
      <c r="E73" s="234">
        <f t="shared" si="3"/>
        <v>1.0000000000000002</v>
      </c>
      <c r="F73" s="234">
        <f t="shared" si="3"/>
        <v>0.99999999999999967</v>
      </c>
      <c r="G73" s="234">
        <f t="shared" si="3"/>
        <v>0.99999999999999989</v>
      </c>
      <c r="H73" s="234">
        <f t="shared" si="3"/>
        <v>0.99999999999999989</v>
      </c>
      <c r="I73" s="234">
        <f t="shared" si="3"/>
        <v>1</v>
      </c>
      <c r="J73" s="234">
        <f t="shared" si="3"/>
        <v>1</v>
      </c>
      <c r="K73" s="234">
        <f t="shared" si="3"/>
        <v>0.99999999999999978</v>
      </c>
      <c r="L73" s="234">
        <f t="shared" si="3"/>
        <v>1.0000000000000004</v>
      </c>
      <c r="M73" s="234">
        <f t="shared" si="3"/>
        <v>0.99999999999999978</v>
      </c>
      <c r="N73" s="234">
        <f t="shared" si="3"/>
        <v>0.99999999999999978</v>
      </c>
      <c r="O73" s="234">
        <f t="shared" si="3"/>
        <v>1.0000000000000002</v>
      </c>
      <c r="P73" s="234">
        <f t="shared" si="3"/>
        <v>1.0000000000000004</v>
      </c>
      <c r="Q73" s="234">
        <f t="shared" si="3"/>
        <v>0.99999999999999989</v>
      </c>
      <c r="R73" s="234">
        <f t="shared" si="3"/>
        <v>1</v>
      </c>
      <c r="S73" s="234">
        <f t="shared" si="3"/>
        <v>0.99999999999999978</v>
      </c>
      <c r="T73" s="234">
        <f t="shared" si="3"/>
        <v>0.99999999999999989</v>
      </c>
      <c r="U73" s="234">
        <f t="shared" si="3"/>
        <v>1.0000000000000002</v>
      </c>
      <c r="V73" s="234">
        <f t="shared" si="3"/>
        <v>1.0000000000000007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6.192207778006888E-3</v>
      </c>
      <c r="C78" s="302">
        <f t="shared" si="8"/>
        <v>4.9496544401088603E-3</v>
      </c>
      <c r="D78" s="302">
        <f t="shared" si="8"/>
        <v>6.7220925154140247E-3</v>
      </c>
      <c r="E78" s="302">
        <f t="shared" si="8"/>
        <v>5.2411861113029297E-3</v>
      </c>
      <c r="F78" s="302">
        <f t="shared" si="8"/>
        <v>5.8233358375758722E-3</v>
      </c>
      <c r="G78" s="302">
        <f t="shared" si="8"/>
        <v>5.0373156710482609E-3</v>
      </c>
      <c r="H78" s="302">
        <f t="shared" si="8"/>
        <v>5.2926019442752206E-3</v>
      </c>
      <c r="I78" s="302">
        <f t="shared" si="8"/>
        <v>4.644038925953089E-3</v>
      </c>
      <c r="J78" s="302">
        <f t="shared" si="8"/>
        <v>2.0642066549461081E-3</v>
      </c>
      <c r="K78" s="302">
        <f t="shared" si="8"/>
        <v>3.5522106462335034E-3</v>
      </c>
      <c r="L78" s="302">
        <f t="shared" si="8"/>
        <v>3.2258868608087393E-3</v>
      </c>
      <c r="M78" s="302">
        <f t="shared" si="8"/>
        <v>2.7047419322259155E-3</v>
      </c>
      <c r="N78" s="302">
        <f t="shared" si="8"/>
        <v>3.0064977525542176E-3</v>
      </c>
      <c r="O78" s="302">
        <f t="shared" si="8"/>
        <v>3.0098872951750356E-3</v>
      </c>
      <c r="P78" s="302">
        <f t="shared" si="8"/>
        <v>4.8115145921026397E-3</v>
      </c>
      <c r="Q78" s="302">
        <f t="shared" si="8"/>
        <v>5.1815484156412985E-3</v>
      </c>
      <c r="R78" s="302">
        <f t="shared" si="8"/>
        <v>2.5368861379774879E-3</v>
      </c>
      <c r="S78" s="302">
        <f t="shared" si="8"/>
        <v>2.0796479478713162E-3</v>
      </c>
      <c r="T78" s="302">
        <f t="shared" si="8"/>
        <v>3.6417813171977626E-3</v>
      </c>
      <c r="U78" s="302">
        <f t="shared" si="8"/>
        <v>3.7800014639355149E-3</v>
      </c>
      <c r="V78" s="302">
        <f t="shared" si="8"/>
        <v>4.0846131532445195E-3</v>
      </c>
      <c r="W78" s="302">
        <f t="shared" si="8"/>
        <v>4.1761764504259233E-3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0.1456415890458978</v>
      </c>
      <c r="C79" s="303">
        <f t="shared" si="9"/>
        <v>0.1461719684796072</v>
      </c>
      <c r="D79" s="303">
        <f t="shared" si="9"/>
        <v>0.14050360315192684</v>
      </c>
      <c r="E79" s="303">
        <f t="shared" si="9"/>
        <v>0.13133613475192074</v>
      </c>
      <c r="F79" s="303">
        <f t="shared" si="9"/>
        <v>0.19826024762023997</v>
      </c>
      <c r="G79" s="303">
        <f t="shared" si="9"/>
        <v>0.23301498513589336</v>
      </c>
      <c r="H79" s="303">
        <f t="shared" si="9"/>
        <v>0.22634416402589314</v>
      </c>
      <c r="I79" s="303">
        <f t="shared" si="9"/>
        <v>0.27973350416858428</v>
      </c>
      <c r="J79" s="303">
        <f t="shared" si="9"/>
        <v>0.11902105387597289</v>
      </c>
      <c r="K79" s="303">
        <f t="shared" si="9"/>
        <v>0.10224538444306848</v>
      </c>
      <c r="L79" s="303">
        <f t="shared" si="9"/>
        <v>9.9865141083849002E-2</v>
      </c>
      <c r="M79" s="303">
        <f t="shared" si="9"/>
        <v>9.3252560349305097E-2</v>
      </c>
      <c r="N79" s="303">
        <f t="shared" si="9"/>
        <v>9.4099385100035016E-2</v>
      </c>
      <c r="O79" s="303">
        <f t="shared" si="9"/>
        <v>9.3248955053228014E-2</v>
      </c>
      <c r="P79" s="303">
        <f t="shared" si="9"/>
        <v>9.4481478891499979E-2</v>
      </c>
      <c r="Q79" s="303">
        <f t="shared" si="9"/>
        <v>0.12401058811725529</v>
      </c>
      <c r="R79" s="303">
        <f t="shared" si="9"/>
        <v>0.159210551140856</v>
      </c>
      <c r="S79" s="303">
        <f t="shared" si="9"/>
        <v>0.17316623298590561</v>
      </c>
      <c r="T79" s="303">
        <f t="shared" si="9"/>
        <v>0.14858859248698777</v>
      </c>
      <c r="U79" s="303">
        <f t="shared" si="9"/>
        <v>0.13749811372557907</v>
      </c>
      <c r="V79" s="303">
        <f t="shared" si="9"/>
        <v>0.12225593159027034</v>
      </c>
      <c r="W79" s="303">
        <f t="shared" si="9"/>
        <v>0.10848006856791349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0.59755921545672874</v>
      </c>
      <c r="C80" s="303">
        <f t="shared" si="10"/>
        <v>0.64181812039790143</v>
      </c>
      <c r="D80" s="303">
        <f t="shared" si="10"/>
        <v>0.63244680788017449</v>
      </c>
      <c r="E80" s="303">
        <f t="shared" si="10"/>
        <v>0.63526531198864156</v>
      </c>
      <c r="F80" s="303">
        <f t="shared" si="10"/>
        <v>0.58118799623391271</v>
      </c>
      <c r="G80" s="303">
        <f t="shared" si="10"/>
        <v>0.53523544365011544</v>
      </c>
      <c r="H80" s="303">
        <f t="shared" si="10"/>
        <v>0.52247186031335302</v>
      </c>
      <c r="I80" s="303">
        <f t="shared" si="10"/>
        <v>0.49485344675220488</v>
      </c>
      <c r="J80" s="303">
        <f t="shared" si="10"/>
        <v>0.67513948573752935</v>
      </c>
      <c r="K80" s="303">
        <f t="shared" si="10"/>
        <v>0.58274882677307127</v>
      </c>
      <c r="L80" s="303">
        <f t="shared" si="10"/>
        <v>0.60346901030004296</v>
      </c>
      <c r="M80" s="303">
        <f t="shared" si="10"/>
        <v>0.61020080953106071</v>
      </c>
      <c r="N80" s="303">
        <f t="shared" si="10"/>
        <v>0.62535273000395797</v>
      </c>
      <c r="O80" s="303">
        <f t="shared" si="10"/>
        <v>0.60104977708210749</v>
      </c>
      <c r="P80" s="303">
        <f t="shared" si="10"/>
        <v>0.59286717601795513</v>
      </c>
      <c r="Q80" s="303">
        <f t="shared" si="10"/>
        <v>0.61880534238499552</v>
      </c>
      <c r="R80" s="303">
        <f t="shared" si="10"/>
        <v>0.58722996769618818</v>
      </c>
      <c r="S80" s="303">
        <f t="shared" si="10"/>
        <v>0.59308502783383688</v>
      </c>
      <c r="T80" s="303">
        <f t="shared" si="10"/>
        <v>0.59506049457398913</v>
      </c>
      <c r="U80" s="303">
        <f t="shared" si="10"/>
        <v>0.5873665928544467</v>
      </c>
      <c r="V80" s="303">
        <f t="shared" si="10"/>
        <v>0.54280525917960554</v>
      </c>
      <c r="W80" s="303">
        <f t="shared" si="10"/>
        <v>0.53352524537661228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0.59755921545672874</v>
      </c>
      <c r="C81" s="304">
        <f t="shared" si="11"/>
        <v>0.64181812039790143</v>
      </c>
      <c r="D81" s="304">
        <f t="shared" si="11"/>
        <v>0.63244680788017449</v>
      </c>
      <c r="E81" s="304">
        <f t="shared" si="11"/>
        <v>0.63526531198864156</v>
      </c>
      <c r="F81" s="304">
        <f t="shared" si="11"/>
        <v>0.58118799623391271</v>
      </c>
      <c r="G81" s="304">
        <f t="shared" si="11"/>
        <v>0.53523544365011544</v>
      </c>
      <c r="H81" s="304">
        <f t="shared" si="11"/>
        <v>0.52247186031335302</v>
      </c>
      <c r="I81" s="304">
        <f t="shared" si="11"/>
        <v>0.49485344675220488</v>
      </c>
      <c r="J81" s="304">
        <f t="shared" si="11"/>
        <v>0.67513948573752935</v>
      </c>
      <c r="K81" s="304">
        <f t="shared" si="11"/>
        <v>0.58274882677307127</v>
      </c>
      <c r="L81" s="304">
        <f t="shared" si="11"/>
        <v>0.60346901030004296</v>
      </c>
      <c r="M81" s="304">
        <f t="shared" si="11"/>
        <v>0.61020080953106071</v>
      </c>
      <c r="N81" s="304">
        <f t="shared" si="11"/>
        <v>0.62535273000395797</v>
      </c>
      <c r="O81" s="304">
        <f t="shared" si="11"/>
        <v>0.60104977708210749</v>
      </c>
      <c r="P81" s="304">
        <f t="shared" si="11"/>
        <v>0.59286717601795513</v>
      </c>
      <c r="Q81" s="304">
        <f t="shared" si="11"/>
        <v>0.61880534238499552</v>
      </c>
      <c r="R81" s="304">
        <f t="shared" si="11"/>
        <v>0.58722996769618818</v>
      </c>
      <c r="S81" s="304">
        <f t="shared" si="11"/>
        <v>0.59308502783383688</v>
      </c>
      <c r="T81" s="304">
        <f t="shared" si="11"/>
        <v>0.59506049457398913</v>
      </c>
      <c r="U81" s="304">
        <f t="shared" si="11"/>
        <v>0.5873665928544467</v>
      </c>
      <c r="V81" s="304">
        <f t="shared" si="11"/>
        <v>0.54280525917960554</v>
      </c>
      <c r="W81" s="304">
        <f t="shared" si="11"/>
        <v>0.53352524537661228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3.0225427609187141E-2</v>
      </c>
      <c r="C83" s="303">
        <f t="shared" si="13"/>
        <v>2.4370936046857444E-2</v>
      </c>
      <c r="D83" s="303">
        <f t="shared" si="13"/>
        <v>2.8191641942732854E-2</v>
      </c>
      <c r="E83" s="303">
        <f t="shared" si="13"/>
        <v>2.3728539628266234E-2</v>
      </c>
      <c r="F83" s="303">
        <f t="shared" si="13"/>
        <v>5.7243361736656138E-2</v>
      </c>
      <c r="G83" s="303">
        <f t="shared" si="13"/>
        <v>5.2444463535369724E-2</v>
      </c>
      <c r="H83" s="303">
        <f t="shared" si="13"/>
        <v>5.062692134268712E-2</v>
      </c>
      <c r="I83" s="303">
        <f t="shared" si="13"/>
        <v>7.2802906004851842E-2</v>
      </c>
      <c r="J83" s="303">
        <f t="shared" si="13"/>
        <v>1.4794911355958864E-2</v>
      </c>
      <c r="K83" s="303">
        <f t="shared" si="13"/>
        <v>1.5352516490502068E-2</v>
      </c>
      <c r="L83" s="303">
        <f t="shared" si="13"/>
        <v>1.8855724622761142E-2</v>
      </c>
      <c r="M83" s="303">
        <f t="shared" si="13"/>
        <v>1.7732366569384764E-2</v>
      </c>
      <c r="N83" s="303">
        <f t="shared" si="13"/>
        <v>1.915236961450327E-2</v>
      </c>
      <c r="O83" s="303">
        <f t="shared" si="13"/>
        <v>1.5758933264295887E-2</v>
      </c>
      <c r="P83" s="303">
        <f t="shared" si="13"/>
        <v>1.7241472956998731E-2</v>
      </c>
      <c r="Q83" s="303">
        <f t="shared" si="13"/>
        <v>1.4936386134716501E-2</v>
      </c>
      <c r="R83" s="303">
        <f t="shared" si="13"/>
        <v>2.2490122513028281E-2</v>
      </c>
      <c r="S83" s="303">
        <f t="shared" si="13"/>
        <v>2.4306699600335612E-2</v>
      </c>
      <c r="T83" s="303">
        <f t="shared" si="13"/>
        <v>2.4538911279983172E-2</v>
      </c>
      <c r="U83" s="303">
        <f t="shared" si="13"/>
        <v>2.3216329583953556E-2</v>
      </c>
      <c r="V83" s="303">
        <f t="shared" si="13"/>
        <v>1.9843930104324493E-2</v>
      </c>
      <c r="W83" s="303">
        <f t="shared" si="13"/>
        <v>1.5356993483704945E-2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1.9465689840496965E-2</v>
      </c>
      <c r="C84" s="304">
        <f t="shared" si="14"/>
        <v>1.6789494696901899E-2</v>
      </c>
      <c r="D84" s="304">
        <f t="shared" si="14"/>
        <v>1.9658749183670953E-2</v>
      </c>
      <c r="E84" s="304">
        <f t="shared" si="14"/>
        <v>1.8297079683987947E-2</v>
      </c>
      <c r="F84" s="304">
        <f t="shared" si="14"/>
        <v>3.4217609824135617E-2</v>
      </c>
      <c r="G84" s="304">
        <f t="shared" si="14"/>
        <v>2.3699241049793655E-2</v>
      </c>
      <c r="H84" s="304">
        <f t="shared" si="14"/>
        <v>2.2658530589983371E-2</v>
      </c>
      <c r="I84" s="304">
        <f t="shared" si="14"/>
        <v>3.167731574403828E-2</v>
      </c>
      <c r="J84" s="304">
        <f t="shared" si="14"/>
        <v>1.4399428466138058E-2</v>
      </c>
      <c r="K84" s="304">
        <f t="shared" si="14"/>
        <v>1.5088686880208122E-2</v>
      </c>
      <c r="L84" s="304">
        <f t="shared" si="14"/>
        <v>1.8550470336334147E-2</v>
      </c>
      <c r="M84" s="304">
        <f t="shared" si="14"/>
        <v>1.7375162777234651E-2</v>
      </c>
      <c r="N84" s="304">
        <f t="shared" si="14"/>
        <v>1.8923914524937354E-2</v>
      </c>
      <c r="O84" s="304">
        <f t="shared" si="14"/>
        <v>1.5588297999779361E-2</v>
      </c>
      <c r="P84" s="304">
        <f t="shared" si="14"/>
        <v>1.69115414240174E-2</v>
      </c>
      <c r="Q84" s="304">
        <f t="shared" si="14"/>
        <v>1.2664160941672118E-2</v>
      </c>
      <c r="R84" s="304">
        <f t="shared" si="14"/>
        <v>1.2023319352529056E-2</v>
      </c>
      <c r="S84" s="304">
        <f t="shared" si="14"/>
        <v>1.2479540810872481E-2</v>
      </c>
      <c r="T84" s="304">
        <f t="shared" si="14"/>
        <v>1.1604947729587048E-2</v>
      </c>
      <c r="U84" s="304">
        <f t="shared" si="14"/>
        <v>1.1087405695559769E-2</v>
      </c>
      <c r="V84" s="304">
        <f t="shared" si="14"/>
        <v>9.4588865497751556E-3</v>
      </c>
      <c r="W84" s="304">
        <f t="shared" si="14"/>
        <v>7.174020823868036E-3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1.0759737768690178E-2</v>
      </c>
      <c r="C85" s="304">
        <f t="shared" si="15"/>
        <v>7.5814413499555441E-3</v>
      </c>
      <c r="D85" s="304">
        <f t="shared" si="15"/>
        <v>8.5328927590619004E-3</v>
      </c>
      <c r="E85" s="304">
        <f t="shared" si="15"/>
        <v>5.4314599442782888E-3</v>
      </c>
      <c r="F85" s="304">
        <f t="shared" si="15"/>
        <v>2.3025751912520525E-2</v>
      </c>
      <c r="G85" s="304">
        <f t="shared" si="15"/>
        <v>2.8745222485576066E-2</v>
      </c>
      <c r="H85" s="304">
        <f t="shared" si="15"/>
        <v>2.7968390752703746E-2</v>
      </c>
      <c r="I85" s="304">
        <f t="shared" si="15"/>
        <v>4.1125590260813562E-2</v>
      </c>
      <c r="J85" s="304">
        <f t="shared" si="15"/>
        <v>3.9548288982080602E-4</v>
      </c>
      <c r="K85" s="304">
        <f t="shared" si="15"/>
        <v>2.6382961029394514E-4</v>
      </c>
      <c r="L85" s="304">
        <f t="shared" si="15"/>
        <v>3.0525428642699315E-4</v>
      </c>
      <c r="M85" s="304">
        <f t="shared" si="15"/>
        <v>3.5720379215011509E-4</v>
      </c>
      <c r="N85" s="304">
        <f t="shared" si="15"/>
        <v>2.2845508956591422E-4</v>
      </c>
      <c r="O85" s="304">
        <f t="shared" si="15"/>
        <v>1.7063526451652561E-4</v>
      </c>
      <c r="P85" s="304">
        <f t="shared" si="15"/>
        <v>3.2993153298133224E-4</v>
      </c>
      <c r="Q85" s="304">
        <f t="shared" si="15"/>
        <v>2.2722251930443844E-3</v>
      </c>
      <c r="R85" s="304">
        <f t="shared" si="15"/>
        <v>1.0466803160499229E-2</v>
      </c>
      <c r="S85" s="304">
        <f t="shared" si="15"/>
        <v>1.1827158789463133E-2</v>
      </c>
      <c r="T85" s="304">
        <f t="shared" si="15"/>
        <v>1.2933963550396121E-2</v>
      </c>
      <c r="U85" s="304">
        <f t="shared" si="15"/>
        <v>1.2128923888393789E-2</v>
      </c>
      <c r="V85" s="304">
        <f t="shared" si="15"/>
        <v>1.0385043554549341E-2</v>
      </c>
      <c r="W85" s="304">
        <f t="shared" si="15"/>
        <v>8.182972659836911E-3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6.7643086945829789E-3</v>
      </c>
      <c r="C87" s="303">
        <f t="shared" si="17"/>
        <v>5.9898384928651774E-3</v>
      </c>
      <c r="D87" s="303">
        <f t="shared" si="17"/>
        <v>6.6125819006110816E-3</v>
      </c>
      <c r="E87" s="303">
        <f t="shared" si="17"/>
        <v>6.3428311319572682E-3</v>
      </c>
      <c r="F87" s="303">
        <f t="shared" si="17"/>
        <v>9.445028731824295E-3</v>
      </c>
      <c r="G87" s="303">
        <f t="shared" si="17"/>
        <v>7.4823270260736688E-3</v>
      </c>
      <c r="H87" s="303">
        <f t="shared" si="17"/>
        <v>7.0812771667600914E-3</v>
      </c>
      <c r="I87" s="303">
        <f t="shared" si="17"/>
        <v>9.1620881716762727E-3</v>
      </c>
      <c r="J87" s="303">
        <f t="shared" si="17"/>
        <v>4.9938326441858437E-3</v>
      </c>
      <c r="K87" s="303">
        <f t="shared" si="17"/>
        <v>4.9612475597021477E-3</v>
      </c>
      <c r="L87" s="303">
        <f t="shared" si="17"/>
        <v>7.0975900202541152E-3</v>
      </c>
      <c r="M87" s="303">
        <f t="shared" si="17"/>
        <v>6.5167332808959292E-3</v>
      </c>
      <c r="N87" s="303">
        <f t="shared" si="17"/>
        <v>7.3583615818513456E-3</v>
      </c>
      <c r="O87" s="303">
        <f t="shared" si="17"/>
        <v>6.0600223317275603E-3</v>
      </c>
      <c r="P87" s="303">
        <f t="shared" si="17"/>
        <v>6.5853341944003309E-3</v>
      </c>
      <c r="Q87" s="303">
        <f t="shared" si="17"/>
        <v>5.0209751759761603E-3</v>
      </c>
      <c r="R87" s="303">
        <f t="shared" si="17"/>
        <v>5.3995403152879299E-3</v>
      </c>
      <c r="S87" s="303">
        <f t="shared" si="17"/>
        <v>5.6283620142274391E-3</v>
      </c>
      <c r="T87" s="303">
        <f t="shared" si="17"/>
        <v>5.3752943422315583E-3</v>
      </c>
      <c r="U87" s="303">
        <f t="shared" si="17"/>
        <v>5.1123557884411516E-3</v>
      </c>
      <c r="V87" s="303">
        <f t="shared" si="17"/>
        <v>4.369322292602929E-3</v>
      </c>
      <c r="W87" s="303">
        <f t="shared" si="17"/>
        <v>3.327343669585976E-3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5.9547986430200815E-3</v>
      </c>
      <c r="C88" s="304">
        <f t="shared" si="18"/>
        <v>5.4194479210816883E-3</v>
      </c>
      <c r="D88" s="304">
        <f t="shared" si="18"/>
        <v>5.9706087776722561E-3</v>
      </c>
      <c r="E88" s="304">
        <f t="shared" si="18"/>
        <v>5.9341946471212848E-3</v>
      </c>
      <c r="F88" s="304">
        <f t="shared" si="18"/>
        <v>7.7126837603493977E-3</v>
      </c>
      <c r="G88" s="304">
        <f t="shared" si="18"/>
        <v>5.3196770585068167E-3</v>
      </c>
      <c r="H88" s="304">
        <f t="shared" si="18"/>
        <v>4.9770722198482116E-3</v>
      </c>
      <c r="I88" s="304">
        <f t="shared" si="18"/>
        <v>6.0679998761918683E-3</v>
      </c>
      <c r="J88" s="304">
        <f t="shared" si="18"/>
        <v>4.964078445578635E-3</v>
      </c>
      <c r="K88" s="304">
        <f t="shared" si="18"/>
        <v>4.9413983100248604E-3</v>
      </c>
      <c r="L88" s="304">
        <f t="shared" si="18"/>
        <v>7.0746241805229298E-3</v>
      </c>
      <c r="M88" s="304">
        <f t="shared" si="18"/>
        <v>6.489859014401877E-3</v>
      </c>
      <c r="N88" s="304">
        <f t="shared" si="18"/>
        <v>7.3411737381222485E-3</v>
      </c>
      <c r="O88" s="304">
        <f t="shared" si="18"/>
        <v>6.0471845688799221E-3</v>
      </c>
      <c r="P88" s="304">
        <f t="shared" si="18"/>
        <v>6.560511759317096E-3</v>
      </c>
      <c r="Q88" s="304">
        <f t="shared" si="18"/>
        <v>4.8500240642737622E-3</v>
      </c>
      <c r="R88" s="304">
        <f t="shared" si="18"/>
        <v>4.6120692311124398E-3</v>
      </c>
      <c r="S88" s="304">
        <f t="shared" si="18"/>
        <v>4.7385444250515286E-3</v>
      </c>
      <c r="T88" s="304">
        <f t="shared" si="18"/>
        <v>4.4022061754305959E-3</v>
      </c>
      <c r="U88" s="304">
        <f t="shared" si="18"/>
        <v>4.1998348689381701E-3</v>
      </c>
      <c r="V88" s="304">
        <f t="shared" si="18"/>
        <v>3.5880024013515686E-3</v>
      </c>
      <c r="W88" s="304">
        <f t="shared" si="18"/>
        <v>2.7116968237048292E-3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8.0951005156289723E-4</v>
      </c>
      <c r="C89" s="304">
        <f t="shared" si="19"/>
        <v>5.7039057178348898E-4</v>
      </c>
      <c r="D89" s="304">
        <f t="shared" si="19"/>
        <v>6.4197312293882655E-4</v>
      </c>
      <c r="E89" s="304">
        <f t="shared" si="19"/>
        <v>4.0863648483598411E-4</v>
      </c>
      <c r="F89" s="304">
        <f t="shared" si="19"/>
        <v>1.7323449714748977E-3</v>
      </c>
      <c r="G89" s="304">
        <f t="shared" si="19"/>
        <v>2.1626499675668517E-3</v>
      </c>
      <c r="H89" s="304">
        <f t="shared" si="19"/>
        <v>2.1042049469118802E-3</v>
      </c>
      <c r="I89" s="304">
        <f t="shared" si="19"/>
        <v>3.0940882954844048E-3</v>
      </c>
      <c r="J89" s="304">
        <f t="shared" si="19"/>
        <v>2.9754198607207981E-5</v>
      </c>
      <c r="K89" s="304">
        <f t="shared" si="19"/>
        <v>1.9849249677287406E-5</v>
      </c>
      <c r="L89" s="304">
        <f t="shared" si="19"/>
        <v>2.2965839731184444E-5</v>
      </c>
      <c r="M89" s="304">
        <f t="shared" si="19"/>
        <v>2.6874266494052537E-5</v>
      </c>
      <c r="N89" s="304">
        <f t="shared" si="19"/>
        <v>1.7187843729096999E-5</v>
      </c>
      <c r="O89" s="304">
        <f t="shared" si="19"/>
        <v>1.2837762847638292E-5</v>
      </c>
      <c r="P89" s="304">
        <f t="shared" si="19"/>
        <v>2.4822435083235025E-5</v>
      </c>
      <c r="Q89" s="304">
        <f t="shared" si="19"/>
        <v>1.7095111170239882E-4</v>
      </c>
      <c r="R89" s="304">
        <f t="shared" si="19"/>
        <v>7.8747108417549013E-4</v>
      </c>
      <c r="S89" s="304">
        <f t="shared" si="19"/>
        <v>8.8981758917590944E-4</v>
      </c>
      <c r="T89" s="304">
        <f t="shared" si="19"/>
        <v>9.7308816680096225E-4</v>
      </c>
      <c r="U89" s="304">
        <f t="shared" si="19"/>
        <v>9.1252091950298102E-4</v>
      </c>
      <c r="V89" s="304">
        <f t="shared" si="19"/>
        <v>7.8131989125136106E-4</v>
      </c>
      <c r="W89" s="304">
        <f t="shared" si="19"/>
        <v>6.1564684588114689E-4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0.21361725141559643</v>
      </c>
      <c r="C91" s="303">
        <f t="shared" si="21"/>
        <v>0.17669948214265971</v>
      </c>
      <c r="D91" s="303">
        <f t="shared" si="21"/>
        <v>0.18552327260914048</v>
      </c>
      <c r="E91" s="303">
        <f t="shared" si="21"/>
        <v>0.19808599638791136</v>
      </c>
      <c r="F91" s="303">
        <f t="shared" si="21"/>
        <v>0.14804002983979067</v>
      </c>
      <c r="G91" s="303">
        <f t="shared" si="21"/>
        <v>0.1667854649814994</v>
      </c>
      <c r="H91" s="303">
        <f t="shared" si="21"/>
        <v>0.18818317520703129</v>
      </c>
      <c r="I91" s="303">
        <f t="shared" si="21"/>
        <v>0.13880401597672959</v>
      </c>
      <c r="J91" s="303">
        <f t="shared" si="21"/>
        <v>0.18398650973140679</v>
      </c>
      <c r="K91" s="303">
        <f t="shared" si="21"/>
        <v>0.2911398140874224</v>
      </c>
      <c r="L91" s="303">
        <f t="shared" si="21"/>
        <v>0.26748664711228437</v>
      </c>
      <c r="M91" s="303">
        <f t="shared" si="21"/>
        <v>0.26959278833712741</v>
      </c>
      <c r="N91" s="303">
        <f t="shared" si="21"/>
        <v>0.25103065594709789</v>
      </c>
      <c r="O91" s="303">
        <f t="shared" si="21"/>
        <v>0.28087242497346621</v>
      </c>
      <c r="P91" s="303">
        <f t="shared" si="21"/>
        <v>0.28401302334704348</v>
      </c>
      <c r="Q91" s="303">
        <f t="shared" si="21"/>
        <v>0.23204515977141502</v>
      </c>
      <c r="R91" s="303">
        <f t="shared" si="21"/>
        <v>0.22313293219666211</v>
      </c>
      <c r="S91" s="303">
        <f t="shared" si="21"/>
        <v>0.20173402961782294</v>
      </c>
      <c r="T91" s="303">
        <f t="shared" si="21"/>
        <v>0.22279492599961037</v>
      </c>
      <c r="U91" s="303">
        <f t="shared" si="21"/>
        <v>0.24302660658364411</v>
      </c>
      <c r="V91" s="303">
        <f t="shared" si="21"/>
        <v>0.3066409436799527</v>
      </c>
      <c r="W91" s="303">
        <f t="shared" si="21"/>
        <v>0.33513417245175742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1.3041048874011636</v>
      </c>
      <c r="C96" s="322">
        <f>IF(C$5=0,0,C$5/OIS_fec!C$5)</f>
        <v>1.2189354003778041</v>
      </c>
      <c r="D96" s="322">
        <f>IF(D$5=0,0,D$5/OIS_fec!D$5)</f>
        <v>1.2057986968148364</v>
      </c>
      <c r="E96" s="322">
        <f>IF(E$5=0,0,E$5/OIS_fec!E$5)</f>
        <v>1.1317658046606109</v>
      </c>
      <c r="F96" s="322">
        <f>IF(F$5=0,0,F$5/OIS_fec!F$5)</f>
        <v>1.4433893883807454</v>
      </c>
      <c r="G96" s="322">
        <f>IF(G$5=0,0,G$5/OIS_fec!G$5)</f>
        <v>1.6805018575053392</v>
      </c>
      <c r="H96" s="322">
        <f>IF(H$5=0,0,H$5/OIS_fec!H$5)</f>
        <v>1.7159211229527647</v>
      </c>
      <c r="I96" s="322">
        <f>IF(I$5=0,0,I$5/OIS_fec!I$5)</f>
        <v>1.8702459485860357</v>
      </c>
      <c r="J96" s="322">
        <f>IF(J$5=0,0,J$5/OIS_fec!J$5)</f>
        <v>0.83070365849702321</v>
      </c>
      <c r="K96" s="322">
        <f>IF(K$5=0,0,K$5/OIS_fec!K$5)</f>
        <v>0.78328101105572501</v>
      </c>
      <c r="L96" s="322">
        <f>IF(L$5=0,0,L$5/OIS_fec!L$5)</f>
        <v>0.56521787098858667</v>
      </c>
      <c r="M96" s="322">
        <f>IF(M$5=0,0,M$5/OIS_fec!M$5)</f>
        <v>0.5908007814137497</v>
      </c>
      <c r="N96" s="322">
        <f>IF(N$5=0,0,N$5/OIS_fec!N$5)</f>
        <v>0.47861086757199728</v>
      </c>
      <c r="O96" s="322">
        <f>IF(O$5=0,0,O$5/OIS_fec!O$5)</f>
        <v>0.52077810913694189</v>
      </c>
      <c r="P96" s="322">
        <f>IF(P$5=0,0,P$5/OIS_fec!P$5)</f>
        <v>0.59932529859392558</v>
      </c>
      <c r="Q96" s="322">
        <f>IF(Q$5=0,0,Q$5/OIS_fec!Q$5)</f>
        <v>0.89824167251417364</v>
      </c>
      <c r="R96" s="322">
        <f>IF(R$5=0,0,R$5/OIS_fec!R$5)</f>
        <v>0.80595636931875003</v>
      </c>
      <c r="S96" s="322">
        <f>IF(S$5=0,0,S$5/OIS_fec!S$5)</f>
        <v>0.77256092413083632</v>
      </c>
      <c r="T96" s="322">
        <f>IF(T$5=0,0,T$5/OIS_fec!T$5)</f>
        <v>0.8091643939695925</v>
      </c>
      <c r="U96" s="322">
        <f>IF(U$5=0,0,U$5/OIS_fec!U$5)</f>
        <v>0.78376742283191048</v>
      </c>
      <c r="V96" s="322">
        <f>IF(V$5=0,0,V$5/OIS_fec!V$5)</f>
        <v>0.8448517106680421</v>
      </c>
      <c r="W96" s="322">
        <f>IF(W$5=0,0,W$5/OIS_fec!W$5)</f>
        <v>1.0104463586249877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0.18151396635312225</v>
      </c>
      <c r="C101" s="334">
        <f>IF(C$10=0,0,C$10/OIS_fec!C$10)</f>
        <v>0.13477847196869702</v>
      </c>
      <c r="D101" s="334">
        <f>IF(D$10=0,0,D$10/OIS_fec!D$10)</f>
        <v>0.17944703696939268</v>
      </c>
      <c r="E101" s="334">
        <f>IF(E$10=0,0,E$10/OIS_fec!E$10)</f>
        <v>0.14314059159764919</v>
      </c>
      <c r="F101" s="334">
        <f>IF(F$10=0,0,F$10/OIS_fec!F$10)</f>
        <v>0.22673705330683297</v>
      </c>
      <c r="G101" s="334">
        <f>IF(G$10=0,0,G$10/OIS_fec!G$10)</f>
        <v>0.22429335051290805</v>
      </c>
      <c r="H101" s="334">
        <f>IF(H$10=0,0,H$10/OIS_fec!H$10)</f>
        <v>0.24825583111744265</v>
      </c>
      <c r="I101" s="334">
        <f>IF(I$10=0,0,I$10/OIS_fec!I$10)</f>
        <v>0.24052567301995262</v>
      </c>
      <c r="J101" s="334">
        <f>IF(J$10=0,0,J$10/OIS_fec!J$10)</f>
        <v>4.6904158129074856E-2</v>
      </c>
      <c r="K101" s="334">
        <f>IF(K$10=0,0,K$10/OIS_fec!K$10)</f>
        <v>7.9476686113173808E-2</v>
      </c>
      <c r="L101" s="334">
        <f>IF(L$10=0,0,L$10/OIS_fec!L$10)</f>
        <v>4.6100279121218384E-2</v>
      </c>
      <c r="M101" s="334">
        <f>IF(M$10=0,0,M$10/OIS_fec!M$10)</f>
        <v>3.7936093464967464E-2</v>
      </c>
      <c r="N101" s="334">
        <f>IF(N$10=0,0,N$10/OIS_fec!N$10)</f>
        <v>3.6485011025506088E-2</v>
      </c>
      <c r="O101" s="334">
        <f>IF(O$10=0,0,O$10/OIS_fec!O$10)</f>
        <v>3.9703274180991503E-2</v>
      </c>
      <c r="P101" s="334">
        <f>IF(P$10=0,0,P$10/OIS_fec!P$10)</f>
        <v>7.4747054949882874E-2</v>
      </c>
      <c r="Q101" s="334">
        <f>IF(Q$10=0,0,Q$10/OIS_fec!Q$10)</f>
        <v>0.10857814359402991</v>
      </c>
      <c r="R101" s="334">
        <f>IF(R$10=0,0,R$10/OIS_fec!R$10)</f>
        <v>3.9838444515836867E-2</v>
      </c>
      <c r="S101" s="334">
        <f>IF(S$10=0,0,S$10/OIS_fec!S$10)</f>
        <v>3.152598650776222E-2</v>
      </c>
      <c r="T101" s="334">
        <f>IF(T$10=0,0,T$10/OIS_fec!T$10)</f>
        <v>6.0915829951005376E-2</v>
      </c>
      <c r="U101" s="334">
        <f>IF(U$10=0,0,U$10/OIS_fec!U$10)</f>
        <v>6.3075682695752033E-2</v>
      </c>
      <c r="V101" s="334">
        <f>IF(V$10=0,0,V$10/OIS_fec!V$10)</f>
        <v>8.1123731697243615E-2</v>
      </c>
      <c r="W101" s="334">
        <f>IF(W$10=0,0,W$10/OIS_fec!W$10)</f>
        <v>0.11209285187668871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1.3498587800326218</v>
      </c>
      <c r="C102" s="350">
        <f>IF(C$16=0,0,C$16/OIS_fec!C$16)</f>
        <v>1.3026144963352646</v>
      </c>
      <c r="D102" s="350">
        <f>IF(D$16=0,0,D$16/OIS_fec!D$16)</f>
        <v>1.1584245214711568</v>
      </c>
      <c r="E102" s="350">
        <f>IF(E$16=0,0,E$16/OIS_fec!E$16)</f>
        <v>0.96873446583226197</v>
      </c>
      <c r="F102" s="350">
        <f>IF(F$16=0,0,F$16/OIS_fec!F$16)</f>
        <v>1.6638898782468012</v>
      </c>
      <c r="G102" s="350">
        <f>IF(G$16=0,0,G$16/OIS_fec!G$16)</f>
        <v>2.8893199049338527</v>
      </c>
      <c r="H102" s="350">
        <f>IF(H$16=0,0,H$16/OIS_fec!H$16)</f>
        <v>2.9785090366669995</v>
      </c>
      <c r="I102" s="350">
        <f>IF(I$16=0,0,I$16/OIS_fec!I$16)</f>
        <v>3.3870384384720174</v>
      </c>
      <c r="J102" s="350">
        <f>IF(J$16=0,0,J$16/OIS_fec!J$16)</f>
        <v>0.38320510645080597</v>
      </c>
      <c r="K102" s="350">
        <f>IF(K$16=0,0,K$16/OIS_fec!K$16)</f>
        <v>0.27275888804686849</v>
      </c>
      <c r="L102" s="350">
        <f>IF(L$16=0,0,L$16/OIS_fec!L$16)</f>
        <v>0.18822590130765157</v>
      </c>
      <c r="M102" s="350">
        <f>IF(M$16=0,0,M$16/OIS_fec!M$16)</f>
        <v>0.20916464687800743</v>
      </c>
      <c r="N102" s="350">
        <f>IF(N$16=0,0,N$16/OIS_fec!N$16)</f>
        <v>0.1465269343328332</v>
      </c>
      <c r="O102" s="350">
        <f>IF(O$16=0,0,O$16/OIS_fec!O$16)</f>
        <v>0.16551115377717796</v>
      </c>
      <c r="P102" s="350">
        <f>IF(P$16=0,0,P$16/OIS_fec!P$16)</f>
        <v>0.20570550369454874</v>
      </c>
      <c r="Q102" s="350">
        <f>IF(Q$16=0,0,Q$16/OIS_fec!Q$16)</f>
        <v>0.84691696661160865</v>
      </c>
      <c r="R102" s="350">
        <f>IF(R$16=0,0,R$16/OIS_fec!R$16)</f>
        <v>1.7122424336663484</v>
      </c>
      <c r="S102" s="350">
        <f>IF(S$16=0,0,S$16/OIS_fec!S$16)</f>
        <v>1.8904968772671202</v>
      </c>
      <c r="T102" s="350">
        <f>IF(T$16=0,0,T$16/OIS_fec!T$16)</f>
        <v>1.3915203697929219</v>
      </c>
      <c r="U102" s="350">
        <f>IF(U$16=0,0,U$16/OIS_fec!U$16)</f>
        <v>0.90545288255512768</v>
      </c>
      <c r="V102" s="350">
        <f>IF(V$16=0,0,V$16/OIS_fec!V$16)</f>
        <v>0.70702026872721146</v>
      </c>
      <c r="W102" s="350">
        <f>IF(W$16=0,0,W$16/OIS_fec!W$16)</f>
        <v>0.81373282771937727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3.1634959494968453</v>
      </c>
      <c r="C103" s="350">
        <f>IF(C$27=0,0,C$27/OIS_fec!C$27)</f>
        <v>3.024562279094853</v>
      </c>
      <c r="D103" s="350">
        <f>IF(D$27=0,0,D$27/OIS_fec!D$27)</f>
        <v>3.0067364207625222</v>
      </c>
      <c r="E103" s="350">
        <f>IF(E$27=0,0,E$27/OIS_fec!E$27)</f>
        <v>2.9128264531965926</v>
      </c>
      <c r="F103" s="350">
        <f>IF(F$27=0,0,F$27/OIS_fec!F$27)</f>
        <v>3.1909258215654885</v>
      </c>
      <c r="G103" s="350">
        <f>IF(G$27=0,0,G$27/OIS_fec!G$27)</f>
        <v>3.1907461492665945</v>
      </c>
      <c r="H103" s="350">
        <f>IF(H$27=0,0,H$27/OIS_fec!H$27)</f>
        <v>3.1490722442093038</v>
      </c>
      <c r="I103" s="350">
        <f>IF(I$27=0,0,I$27/OIS_fec!I$27)</f>
        <v>3.2758156593204779</v>
      </c>
      <c r="J103" s="350">
        <f>IF(J$27=0,0,J$27/OIS_fec!J$27)</f>
        <v>2.9607725565414502</v>
      </c>
      <c r="K103" s="350">
        <f>IF(K$27=0,0,K$27/OIS_fec!K$27)</f>
        <v>2.9327875466627331</v>
      </c>
      <c r="L103" s="350">
        <f>IF(L$27=0,0,L$27/OIS_fec!L$27)</f>
        <v>2.6567415560174035</v>
      </c>
      <c r="M103" s="350">
        <f>IF(M$27=0,0,M$27/OIS_fec!M$27)</f>
        <v>2.6435159868020857</v>
      </c>
      <c r="N103" s="350">
        <f>IF(N$27=0,0,N$27/OIS_fec!N$27)</f>
        <v>2.5079279024317858</v>
      </c>
      <c r="O103" s="350">
        <f>IF(O$27=0,0,O$27/OIS_fec!O$27)</f>
        <v>2.5070073271094264</v>
      </c>
      <c r="P103" s="350">
        <f>IF(P$27=0,0,P$27/OIS_fec!P$27)</f>
        <v>2.505000074084867</v>
      </c>
      <c r="Q103" s="350">
        <f>IF(Q$27=0,0,Q$27/OIS_fec!Q$27)</f>
        <v>2.4523420073613242</v>
      </c>
      <c r="R103" s="350">
        <f>IF(R$27=0,0,R$27/OIS_fec!R$27)</f>
        <v>2.4095195690564624</v>
      </c>
      <c r="S103" s="350">
        <f>IF(S$27=0,0,S$27/OIS_fec!S$27)</f>
        <v>2.3580956660173591</v>
      </c>
      <c r="T103" s="350">
        <f>IF(T$27=0,0,T$27/OIS_fec!T$27)</f>
        <v>2.348777414069251</v>
      </c>
      <c r="U103" s="350">
        <f>IF(U$27=0,0,U$27/OIS_fec!U$27)</f>
        <v>2.3482605972541641</v>
      </c>
      <c r="V103" s="350">
        <f>IF(V$27=0,0,V$27/OIS_fec!V$27)</f>
        <v>2.3894113482728123</v>
      </c>
      <c r="W103" s="350">
        <f>IF(W$27=0,0,W$27/OIS_fec!W$27)</f>
        <v>2.4570746676777757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1.4804234112799819</v>
      </c>
      <c r="C104" s="350">
        <f>IF(C$35=0,0,C$35/OIS_fec!C$35)</f>
        <v>1.2408031561220916</v>
      </c>
      <c r="D104" s="350">
        <f>IF(D$35=0,0,D$35/OIS_fec!D$35)</f>
        <v>1.2898073108811419</v>
      </c>
      <c r="E104" s="350">
        <f>IF(E$35=0,0,E$35/OIS_fec!E$35)</f>
        <v>0.96361446857457822</v>
      </c>
      <c r="F104" s="350">
        <f>IF(F$35=0,0,F$35/OIS_fec!F$35)</f>
        <v>2.1791495180809592</v>
      </c>
      <c r="G104" s="350">
        <f>IF(G$35=0,0,G$35/OIS_fec!G$35)</f>
        <v>3.3071392570845002</v>
      </c>
      <c r="H104" s="350">
        <f>IF(H$35=0,0,H$35/OIS_fec!H$35)</f>
        <v>3.3986518005040569</v>
      </c>
      <c r="I104" s="350">
        <f>IF(I$35=0,0,I$35/OIS_fec!I$35)</f>
        <v>3.7889872169585774</v>
      </c>
      <c r="J104" s="350">
        <f>IF(J$35=0,0,J$35/OIS_fec!J$35)</f>
        <v>0.26678661449142771</v>
      </c>
      <c r="K104" s="350">
        <f>IF(K$35=0,0,K$35/OIS_fec!K$35)</f>
        <v>0.22325662135248941</v>
      </c>
      <c r="L104" s="350">
        <f>IF(L$35=0,0,L$35/OIS_fec!L$35)</f>
        <v>0.18897857328852399</v>
      </c>
      <c r="M104" s="350">
        <f>IF(M$35=0,0,M$35/OIS_fec!M$35)</f>
        <v>0.21498980018982677</v>
      </c>
      <c r="N104" s="350">
        <f>IF(N$35=0,0,N$35/OIS_fec!N$35)</f>
        <v>0.15991845692551102</v>
      </c>
      <c r="O104" s="350">
        <f>IF(O$35=0,0,O$35/OIS_fec!O$35)</f>
        <v>0.15235898137106763</v>
      </c>
      <c r="P104" s="350">
        <f>IF(P$35=0,0,P$35/OIS_fec!P$35)</f>
        <v>0.20208386415051324</v>
      </c>
      <c r="Q104" s="350">
        <f>IF(Q$35=0,0,Q$35/OIS_fec!Q$35)</f>
        <v>0.61337558386501534</v>
      </c>
      <c r="R104" s="350">
        <f>IF(R$35=0,0,R$35/OIS_fec!R$35)</f>
        <v>1.5124631510162492</v>
      </c>
      <c r="S104" s="350">
        <f>IF(S$35=0,0,S$35/OIS_fec!S$35)</f>
        <v>1.5988466232540124</v>
      </c>
      <c r="T104" s="350">
        <f>IF(T$35=0,0,T$35/OIS_fec!T$35)</f>
        <v>1.7911224917504953</v>
      </c>
      <c r="U104" s="350">
        <f>IF(U$35=0,0,U$35/OIS_fec!U$35)</f>
        <v>1.7696271386048688</v>
      </c>
      <c r="V104" s="350">
        <f>IF(V$35=0,0,V$35/OIS_fec!V$35)</f>
        <v>1.7685976190379566</v>
      </c>
      <c r="W104" s="350">
        <f>IF(W$35=0,0,W$35/OIS_fec!W$35)</f>
        <v>1.8145400480999041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1.009413100833461</v>
      </c>
      <c r="C105" s="350">
        <f>IF(C$54=0,0,C$54/OIS_fec!C$54)</f>
        <v>0.86536162122437976</v>
      </c>
      <c r="D105" s="350">
        <f>IF(D$54=0,0,D$54/OIS_fec!D$54)</f>
        <v>0.96985634596670089</v>
      </c>
      <c r="E105" s="350">
        <f>IF(E$54=0,0,E$54/OIS_fec!E$54)</f>
        <v>0.75562852576806816</v>
      </c>
      <c r="F105" s="350">
        <f>IF(F$54=0,0,F$54/OIS_fec!F$54)</f>
        <v>1.1382171287588769</v>
      </c>
      <c r="G105" s="350">
        <f>IF(G$54=0,0,G$54/OIS_fec!G$54)</f>
        <v>1.2385812588320144</v>
      </c>
      <c r="H105" s="350">
        <f>IF(H$54=0,0,H$54/OIS_fec!H$54)</f>
        <v>1.2492599533914099</v>
      </c>
      <c r="I105" s="350">
        <f>IF(I$54=0,0,I$54/OIS_fec!I$54)</f>
        <v>1.5617044340983994</v>
      </c>
      <c r="J105" s="350">
        <f>IF(J$54=0,0,J$54/OIS_fec!J$54)</f>
        <v>0.41862037983536238</v>
      </c>
      <c r="K105" s="350">
        <f>IF(K$54=0,0,K$54/OIS_fec!K$54)</f>
        <v>0.40181041806491602</v>
      </c>
      <c r="L105" s="350">
        <f>IF(L$54=0,0,L$54/OIS_fec!L$54)</f>
        <v>0.38291549914295619</v>
      </c>
      <c r="M105" s="350">
        <f>IF(M$54=0,0,M$54/OIS_fec!M$54)</f>
        <v>0.37342360951107301</v>
      </c>
      <c r="N105" s="350">
        <f>IF(N$54=0,0,N$54/OIS_fec!N$54)</f>
        <v>0.3156674164264236</v>
      </c>
      <c r="O105" s="350">
        <f>IF(O$54=0,0,O$54/OIS_fec!O$54)</f>
        <v>0.29741819798139774</v>
      </c>
      <c r="P105" s="350">
        <f>IF(P$54=0,0,P$54/OIS_fec!P$54)</f>
        <v>0.35330211393328786</v>
      </c>
      <c r="Q105" s="350">
        <f>IF(Q$54=0,0,Q$54/OIS_fec!Q$54)</f>
        <v>0.45327515832467119</v>
      </c>
      <c r="R105" s="350">
        <f>IF(R$54=0,0,R$54/OIS_fec!R$54)</f>
        <v>0.41672930530198915</v>
      </c>
      <c r="S105" s="350">
        <f>IF(S$54=0,0,S$54/OIS_fec!S$54)</f>
        <v>0.38760978003118124</v>
      </c>
      <c r="T105" s="350">
        <f>IF(T$54=0,0,T$54/OIS_fec!T$54)</f>
        <v>0.39812241128851455</v>
      </c>
      <c r="U105" s="350">
        <f>IF(U$54=0,0,U$54/OIS_fec!U$54)</f>
        <v>0.39661237289854767</v>
      </c>
      <c r="V105" s="350">
        <f>IF(V$54=0,0,V$54/OIS_fec!V$54)</f>
        <v>0.39200328120169964</v>
      </c>
      <c r="W105" s="350">
        <f>IF(W$54=0,0,W$54/OIS_fec!W$54)</f>
        <v>0.38340724988244246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3.1024187999999993</v>
      </c>
      <c r="C106" s="350">
        <f>IF(C$68=0,0,C$68/OIS_fec!C$68)</f>
        <v>3.1024188000000001</v>
      </c>
      <c r="D106" s="350">
        <f>IF(D$68=0,0,D$68/OIS_fec!D$68)</f>
        <v>3.1024187999999997</v>
      </c>
      <c r="E106" s="350">
        <f>IF(E$68=0,0,E$68/OIS_fec!E$68)</f>
        <v>3.1024187999999993</v>
      </c>
      <c r="F106" s="350">
        <f>IF(F$68=0,0,F$68/OIS_fec!F$68)</f>
        <v>3.1024188000000006</v>
      </c>
      <c r="G106" s="350">
        <f>IF(G$68=0,0,G$68/OIS_fec!G$68)</f>
        <v>3.1024188000000001</v>
      </c>
      <c r="H106" s="350">
        <f>IF(H$68=0,0,H$68/OIS_fec!H$68)</f>
        <v>3.1024188000000006</v>
      </c>
      <c r="I106" s="350">
        <f>IF(I$68=0,0,I$68/OIS_fec!I$68)</f>
        <v>3.1024188000000006</v>
      </c>
      <c r="J106" s="350">
        <f>IF(J$68=0,0,J$68/OIS_fec!J$68)</f>
        <v>3.102418800000001</v>
      </c>
      <c r="K106" s="350">
        <f>IF(K$68=0,0,K$68/OIS_fec!K$68)</f>
        <v>3.1024188000000006</v>
      </c>
      <c r="L106" s="350">
        <f>IF(L$68=0,0,L$68/OIS_fec!L$68)</f>
        <v>3.1024188000000001</v>
      </c>
      <c r="M106" s="350">
        <f>IF(M$68=0,0,M$68/OIS_fec!M$68)</f>
        <v>3.1024187999999997</v>
      </c>
      <c r="N106" s="350">
        <f>IF(N$68=0,0,N$68/OIS_fec!N$68)</f>
        <v>3.1024187999999997</v>
      </c>
      <c r="O106" s="350">
        <f>IF(O$68=0,0,O$68/OIS_fec!O$68)</f>
        <v>2.9848056753890497</v>
      </c>
      <c r="P106" s="350">
        <f>IF(P$68=0,0,P$68/OIS_fec!P$68)</f>
        <v>3.1024188000000006</v>
      </c>
      <c r="Q106" s="350">
        <f>IF(Q$68=0,0,Q$68/OIS_fec!Q$68)</f>
        <v>3.102418800000001</v>
      </c>
      <c r="R106" s="350">
        <f>IF(R$68=0,0,R$68/OIS_fec!R$68)</f>
        <v>3.1024187999999988</v>
      </c>
      <c r="S106" s="350">
        <f>IF(S$68=0,0,S$68/OIS_fec!S$68)</f>
        <v>3.1024188000000001</v>
      </c>
      <c r="T106" s="350">
        <f>IF(T$68=0,0,T$68/OIS_fec!T$68)</f>
        <v>3.1024187999999997</v>
      </c>
      <c r="U106" s="350">
        <f>IF(U$68=0,0,U$68/OIS_fec!U$68)</f>
        <v>3.1024187999999993</v>
      </c>
      <c r="V106" s="350">
        <f>IF(V$68=0,0,V$68/OIS_fec!V$68)</f>
        <v>3.1024187999999997</v>
      </c>
      <c r="W106" s="350">
        <f>IF(W$68=0,0,W$68/OIS_fec!W$68)</f>
        <v>3.1024187999999993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98DE71-0102-4489-9163-28372E303ECB}"/>
</file>

<file path=customXml/itemProps2.xml><?xml version="1.0" encoding="utf-8"?>
<ds:datastoreItem xmlns:ds="http://schemas.openxmlformats.org/officeDocument/2006/customXml" ds:itemID="{81A225FA-EDAE-41DF-8EDC-6DC26BE28957}"/>
</file>

<file path=customXml/itemProps3.xml><?xml version="1.0" encoding="utf-8"?>
<ds:datastoreItem xmlns:ds="http://schemas.openxmlformats.org/officeDocument/2006/customXml" ds:itemID="{092D992C-4E36-4CEE-B325-0A3A1C0B8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2024-05-20T16:46:40Z</dcterms:created>
  <dcterms:modified xsi:type="dcterms:W3CDTF">2024-05-20T16:46:40Z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